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IC  Year 1  1978 - 1979\"/>
    </mc:Choice>
  </mc:AlternateContent>
  <xr:revisionPtr revIDLastSave="0" documentId="13_ncr:1_{B4C17742-8F30-44C5-8CCF-D680AA86A33F}" xr6:coauthVersionLast="47" xr6:coauthVersionMax="47" xr10:uidLastSave="{00000000-0000-0000-0000-000000000000}"/>
  <bookViews>
    <workbookView xWindow="-108" yWindow="-108" windowWidth="23256" windowHeight="12576" xr2:uid="{D7BAA51A-8608-4D77-BE03-1E5A60ADB08A}"/>
  </bookViews>
  <sheets>
    <sheet name="Exh vs Chic 2" sheetId="52" r:id="rId1"/>
    <sheet name="1 @Minn" sheetId="2" r:id="rId2"/>
    <sheet name="2 vs NY" sheetId="11" r:id="rId3"/>
    <sheet name="3 @Chic" sheetId="1" r:id="rId4"/>
    <sheet name="4 vs Milw ORIG" sheetId="12" r:id="rId5"/>
    <sheet name="4 vs Milw FINAL" sheetId="51" r:id="rId6"/>
    <sheet name="5 @Milw" sheetId="13" r:id="rId7"/>
    <sheet name="6 @NY" sheetId="14" r:id="rId8"/>
    <sheet name="7 vs Chic" sheetId="15" r:id="rId9"/>
    <sheet name="8 vs Minn" sheetId="16" r:id="rId10"/>
    <sheet name="9 @NJ" sheetId="17" r:id="rId11"/>
    <sheet name="10 @Hous" sheetId="18" r:id="rId12"/>
    <sheet name="11 vs NJ" sheetId="19" r:id="rId13"/>
    <sheet name="12 vs Milw" sheetId="20" r:id="rId14"/>
    <sheet name="13 @Minn" sheetId="21" r:id="rId15"/>
    <sheet name="14 @Dayt" sheetId="22" r:id="rId16"/>
    <sheet name="15 vs NY" sheetId="23" r:id="rId17"/>
    <sheet name="16 vs Hous" sheetId="24" r:id="rId18"/>
    <sheet name="17 vs Chic" sheetId="25" r:id="rId19"/>
    <sheet name="18 @Milw" sheetId="26" r:id="rId20"/>
    <sheet name="19 @NJ" sheetId="27" r:id="rId21"/>
    <sheet name="20 @Chic" sheetId="28" r:id="rId22"/>
    <sheet name="21 vs Dayt" sheetId="29" r:id="rId23"/>
    <sheet name="22 vs Minn" sheetId="30" r:id="rId24"/>
    <sheet name="23 vs Hous" sheetId="31" r:id="rId25"/>
    <sheet name="24 @NY" sheetId="32" r:id="rId26"/>
    <sheet name="25 @Milw" sheetId="33" r:id="rId27"/>
    <sheet name="26 @Hous" sheetId="34" r:id="rId28"/>
    <sheet name="27 @Minn" sheetId="35" r:id="rId29"/>
    <sheet name="28 vs Milw" sheetId="36" r:id="rId30"/>
    <sheet name="29 vs NJ" sheetId="37" r:id="rId31"/>
    <sheet name="30 vs Minn" sheetId="38" r:id="rId32"/>
    <sheet name="31 vs Chic" sheetId="39" r:id="rId33"/>
    <sheet name="32 vs Dayt" sheetId="40" r:id="rId34"/>
    <sheet name="33 @Dayt" sheetId="41" r:id="rId35"/>
    <sheet name="34 @Chic" sheetId="42" r:id="rId36"/>
    <sheet name="PLAYOFF-1 @Chic" sheetId="43" r:id="rId37"/>
    <sheet name="PLAYOFF-3 vs Chic" sheetId="44" r:id="rId38"/>
    <sheet name="PLAYOFF-5 vs Chic" sheetId="45" r:id="rId39"/>
    <sheet name="PLAYOFF-6 @Hous" sheetId="46" r:id="rId40"/>
    <sheet name="PLAYOFF-7 @Hous" sheetId="47" r:id="rId41"/>
    <sheet name="PLAYOFF-8 vs Hous" sheetId="48" r:id="rId42"/>
    <sheet name="PLAYOFF-9 vs Hous" sheetId="49" r:id="rId43"/>
    <sheet name="PLAYOFF-10 @Hous" sheetId="50" r:id="rId44"/>
  </sheets>
  <definedNames>
    <definedName name="_xlnm.Print_Area" localSheetId="1">'1 @Minn'!$A$1:$AB$50</definedName>
    <definedName name="_xlnm.Print_Area" localSheetId="11">'10 @Hous'!$A$1:$AB$48</definedName>
    <definedName name="_xlnm.Print_Area" localSheetId="12">'11 vs NJ'!$A$1:$AB$50</definedName>
    <definedName name="_xlnm.Print_Area" localSheetId="13">'12 vs Milw'!$A$1:$AB$50</definedName>
    <definedName name="_xlnm.Print_Area" localSheetId="14">'13 @Minn'!$A$1:$AB$50</definedName>
    <definedName name="_xlnm.Print_Area" localSheetId="15">'14 @Dayt'!$A$1:$AB$48</definedName>
    <definedName name="_xlnm.Print_Area" localSheetId="16">'15 vs NY'!$A$1:$AB$51</definedName>
    <definedName name="_xlnm.Print_Area" localSheetId="17">'16 vs Hous'!$A$1:$AB$49</definedName>
    <definedName name="_xlnm.Print_Area" localSheetId="19">'18 @Milw'!$A$1:$AB$50</definedName>
    <definedName name="_xlnm.Print_Area" localSheetId="20">'19 @NJ'!$A$1:$AB$48</definedName>
    <definedName name="_xlnm.Print_Area" localSheetId="2">'2 vs NY'!$A$1:$AB$49</definedName>
    <definedName name="_xlnm.Print_Area" localSheetId="22">'21 vs Dayt'!$A$1:$AB$48</definedName>
    <definedName name="_xlnm.Print_Area" localSheetId="23">'22 vs Minn'!$A$1:$AB$47</definedName>
    <definedName name="_xlnm.Print_Area" localSheetId="24">'23 vs Hous'!$A$1:$AB$49</definedName>
    <definedName name="_xlnm.Print_Area" localSheetId="25">'24 @NY'!$A$1:$AB$50</definedName>
    <definedName name="_xlnm.Print_Area" localSheetId="26">'25 @Milw'!$A$1:$AB$49</definedName>
    <definedName name="_xlnm.Print_Area" localSheetId="27">'26 @Hous'!$A$1:$AB$49</definedName>
    <definedName name="_xlnm.Print_Area" localSheetId="28">'27 @Minn'!$A$1:$AB$48</definedName>
    <definedName name="_xlnm.Print_Area" localSheetId="29">'28 vs Milw'!$A$1:$AB$49</definedName>
    <definedName name="_xlnm.Print_Area" localSheetId="30">'29 vs NJ'!$A$1:$AB$50</definedName>
    <definedName name="_xlnm.Print_Area" localSheetId="31">'30 vs Minn'!$A$1:$AB$49</definedName>
    <definedName name="_xlnm.Print_Area" localSheetId="33">'32 vs Dayt'!$A$1:$AB$47</definedName>
    <definedName name="_xlnm.Print_Area" localSheetId="34">'33 @Dayt'!$A$1:$AB$47</definedName>
    <definedName name="_xlnm.Print_Area" localSheetId="4">'4 vs Milw ORIG'!$A$1:$AB$49</definedName>
    <definedName name="_xlnm.Print_Area" localSheetId="6">'5 @Milw'!$A$1:$AB$51</definedName>
    <definedName name="_xlnm.Print_Area" localSheetId="7">'6 @NY'!$A$1:$AB$49</definedName>
    <definedName name="_xlnm.Print_Area" localSheetId="9">'8 vs Minn'!$A$1:$AB$49</definedName>
    <definedName name="_xlnm.Print_Area" localSheetId="10">'9 @NJ'!$A$1:$AB$50</definedName>
    <definedName name="_xlnm.Print_Area" localSheetId="39">'PLAYOFF-6 @Hous'!$A$1:$AB$48</definedName>
    <definedName name="_xlnm.Print_Area" localSheetId="40">'PLAYOFF-7 @Hous'!$A$1:$AB$47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7" i="38" l="1"/>
  <c r="R47" i="38"/>
  <c r="Q47" i="38"/>
  <c r="P47" i="38"/>
  <c r="O47" i="38"/>
  <c r="M47" i="38"/>
  <c r="L47" i="38"/>
  <c r="K47" i="38"/>
  <c r="J47" i="38"/>
  <c r="K48" i="38" s="1"/>
  <c r="I47" i="38"/>
  <c r="H47" i="38"/>
  <c r="G47" i="38"/>
  <c r="F47" i="38"/>
  <c r="G48" i="38" s="1"/>
  <c r="E47" i="38"/>
  <c r="U46" i="38"/>
  <c r="T45" i="38"/>
  <c r="N45" i="38"/>
  <c r="U45" i="38" s="1"/>
  <c r="U44" i="38"/>
  <c r="T44" i="38"/>
  <c r="N44" i="38"/>
  <c r="T43" i="38"/>
  <c r="U43" i="38" s="1"/>
  <c r="N43" i="38"/>
  <c r="T42" i="38"/>
  <c r="U42" i="38" s="1"/>
  <c r="N42" i="38"/>
  <c r="T41" i="38"/>
  <c r="N41" i="38"/>
  <c r="U41" i="38" s="1"/>
  <c r="U39" i="38"/>
  <c r="T39" i="38"/>
  <c r="N39" i="38"/>
  <c r="T38" i="38"/>
  <c r="U38" i="38" s="1"/>
  <c r="N38" i="38"/>
  <c r="T37" i="38"/>
  <c r="U37" i="38" s="1"/>
  <c r="N37" i="38"/>
  <c r="T36" i="38"/>
  <c r="N36" i="38"/>
  <c r="U36" i="38" s="1"/>
  <c r="U35" i="38"/>
  <c r="T35" i="38"/>
  <c r="N35" i="38"/>
  <c r="N47" i="38" s="1"/>
  <c r="S46" i="37"/>
  <c r="R46" i="37"/>
  <c r="Q46" i="37"/>
  <c r="P46" i="37"/>
  <c r="O46" i="37"/>
  <c r="M46" i="37"/>
  <c r="L46" i="37"/>
  <c r="K46" i="37"/>
  <c r="J46" i="37"/>
  <c r="K47" i="37" s="1"/>
  <c r="I46" i="37"/>
  <c r="H46" i="37"/>
  <c r="G46" i="37"/>
  <c r="F46" i="37"/>
  <c r="G47" i="37" s="1"/>
  <c r="E46" i="37"/>
  <c r="U45" i="37"/>
  <c r="T45" i="37"/>
  <c r="T44" i="37"/>
  <c r="N44" i="37"/>
  <c r="U44" i="37" s="1"/>
  <c r="T43" i="37"/>
  <c r="U43" i="37" s="1"/>
  <c r="N43" i="37"/>
  <c r="U42" i="37"/>
  <c r="T41" i="37"/>
  <c r="U41" i="37" s="1"/>
  <c r="N41" i="37"/>
  <c r="U40" i="37"/>
  <c r="T39" i="37"/>
  <c r="U39" i="37" s="1"/>
  <c r="N39" i="37"/>
  <c r="U38" i="37"/>
  <c r="T38" i="37"/>
  <c r="N38" i="37"/>
  <c r="N46" i="37" s="1"/>
  <c r="T37" i="37"/>
  <c r="U37" i="37" s="1"/>
  <c r="N37" i="37"/>
  <c r="U36" i="37"/>
  <c r="T35" i="37"/>
  <c r="U35" i="37" s="1"/>
  <c r="N35" i="37"/>
  <c r="S49" i="36"/>
  <c r="R49" i="36"/>
  <c r="Q49" i="36"/>
  <c r="P49" i="36"/>
  <c r="O49" i="36"/>
  <c r="M49" i="36"/>
  <c r="L49" i="36"/>
  <c r="K49" i="36"/>
  <c r="J49" i="36"/>
  <c r="K50" i="36" s="1"/>
  <c r="I49" i="36"/>
  <c r="H49" i="36"/>
  <c r="G49" i="36"/>
  <c r="F49" i="36"/>
  <c r="G50" i="36" s="1"/>
  <c r="E49" i="36"/>
  <c r="U48" i="36"/>
  <c r="T47" i="36"/>
  <c r="U47" i="36" s="1"/>
  <c r="N47" i="36"/>
  <c r="U46" i="36"/>
  <c r="T46" i="36"/>
  <c r="N46" i="36"/>
  <c r="T45" i="36"/>
  <c r="U45" i="36" s="1"/>
  <c r="N45" i="36"/>
  <c r="T44" i="36"/>
  <c r="N44" i="36"/>
  <c r="U44" i="36" s="1"/>
  <c r="T43" i="36"/>
  <c r="U43" i="36" s="1"/>
  <c r="N43" i="36"/>
  <c r="U42" i="36"/>
  <c r="T42" i="36"/>
  <c r="N42" i="36"/>
  <c r="T41" i="36"/>
  <c r="U41" i="36" s="1"/>
  <c r="N41" i="36"/>
  <c r="T40" i="36"/>
  <c r="N40" i="36"/>
  <c r="U40" i="36" s="1"/>
  <c r="T39" i="36"/>
  <c r="U39" i="36" s="1"/>
  <c r="N39" i="36"/>
  <c r="U38" i="36"/>
  <c r="T38" i="36"/>
  <c r="N38" i="36"/>
  <c r="T37" i="36"/>
  <c r="U37" i="36" s="1"/>
  <c r="N37" i="36"/>
  <c r="T36" i="36"/>
  <c r="N36" i="36"/>
  <c r="U36" i="36" s="1"/>
  <c r="T35" i="36"/>
  <c r="U35" i="36" s="1"/>
  <c r="N35" i="36"/>
  <c r="N49" i="36" s="1"/>
  <c r="S45" i="35"/>
  <c r="R45" i="35"/>
  <c r="Q45" i="35"/>
  <c r="P45" i="35"/>
  <c r="O45" i="35"/>
  <c r="M45" i="35"/>
  <c r="L45" i="35"/>
  <c r="K45" i="35"/>
  <c r="J45" i="35"/>
  <c r="K46" i="35" s="1"/>
  <c r="I45" i="35"/>
  <c r="H45" i="35"/>
  <c r="G45" i="35"/>
  <c r="F45" i="35"/>
  <c r="G46" i="35" s="1"/>
  <c r="E45" i="35"/>
  <c r="U44" i="35"/>
  <c r="T43" i="35"/>
  <c r="U43" i="35" s="1"/>
  <c r="N43" i="35"/>
  <c r="U42" i="35"/>
  <c r="T42" i="35"/>
  <c r="N42" i="35"/>
  <c r="T41" i="35"/>
  <c r="U41" i="35" s="1"/>
  <c r="N41" i="35"/>
  <c r="T40" i="35"/>
  <c r="U40" i="35" s="1"/>
  <c r="N40" i="35"/>
  <c r="U39" i="35"/>
  <c r="T38" i="35"/>
  <c r="U38" i="35" s="1"/>
  <c r="N38" i="35"/>
  <c r="T37" i="35"/>
  <c r="U37" i="35" s="1"/>
  <c r="N37" i="35"/>
  <c r="U36" i="35"/>
  <c r="T36" i="35"/>
  <c r="N36" i="35"/>
  <c r="N45" i="35" s="1"/>
  <c r="T35" i="35"/>
  <c r="U35" i="35" s="1"/>
  <c r="N35" i="35"/>
  <c r="S48" i="33"/>
  <c r="R48" i="33"/>
  <c r="Q48" i="33"/>
  <c r="P48" i="33"/>
  <c r="O48" i="33"/>
  <c r="M48" i="33"/>
  <c r="L48" i="33"/>
  <c r="K48" i="33"/>
  <c r="J48" i="33"/>
  <c r="I48" i="33"/>
  <c r="H48" i="33"/>
  <c r="G48" i="33"/>
  <c r="F48" i="33"/>
  <c r="E48" i="33"/>
  <c r="U47" i="33"/>
  <c r="T46" i="33"/>
  <c r="U46" i="33" s="1"/>
  <c r="N46" i="33"/>
  <c r="T45" i="33"/>
  <c r="U45" i="33" s="1"/>
  <c r="N45" i="33"/>
  <c r="T44" i="33"/>
  <c r="U44" i="33" s="1"/>
  <c r="N44" i="33"/>
  <c r="T43" i="33"/>
  <c r="N43" i="33"/>
  <c r="U43" i="33" s="1"/>
  <c r="T42" i="33"/>
  <c r="U42" i="33" s="1"/>
  <c r="N42" i="33"/>
  <c r="T41" i="33"/>
  <c r="U41" i="33" s="1"/>
  <c r="N41" i="33"/>
  <c r="T40" i="33"/>
  <c r="U40" i="33" s="1"/>
  <c r="N40" i="33"/>
  <c r="T38" i="33"/>
  <c r="N38" i="33"/>
  <c r="T37" i="33"/>
  <c r="U37" i="33" s="1"/>
  <c r="N37" i="33"/>
  <c r="U36" i="33"/>
  <c r="T36" i="33"/>
  <c r="N36" i="33"/>
  <c r="T35" i="33"/>
  <c r="N35" i="33"/>
  <c r="N48" i="33" s="1"/>
  <c r="S48" i="32"/>
  <c r="R48" i="32"/>
  <c r="Q48" i="32"/>
  <c r="P48" i="32"/>
  <c r="O48" i="32"/>
  <c r="M48" i="32"/>
  <c r="L48" i="32"/>
  <c r="K48" i="32"/>
  <c r="J48" i="32"/>
  <c r="I48" i="32"/>
  <c r="H48" i="32"/>
  <c r="G48" i="32"/>
  <c r="F48" i="32"/>
  <c r="E48" i="32"/>
  <c r="U47" i="32"/>
  <c r="T46" i="32"/>
  <c r="U46" i="32" s="1"/>
  <c r="N46" i="32"/>
  <c r="T45" i="32"/>
  <c r="U45" i="32" s="1"/>
  <c r="N45" i="32"/>
  <c r="T44" i="32"/>
  <c r="N44" i="32"/>
  <c r="T43" i="32"/>
  <c r="N43" i="32"/>
  <c r="T42" i="32"/>
  <c r="N42" i="32"/>
  <c r="T41" i="32"/>
  <c r="U41" i="32" s="1"/>
  <c r="N41" i="32"/>
  <c r="T40" i="32"/>
  <c r="N40" i="32"/>
  <c r="T39" i="32"/>
  <c r="U39" i="32" s="1"/>
  <c r="N39" i="32"/>
  <c r="T38" i="32"/>
  <c r="N38" i="32"/>
  <c r="U38" i="32" s="1"/>
  <c r="U37" i="32"/>
  <c r="T37" i="32"/>
  <c r="N37" i="32"/>
  <c r="T36" i="32"/>
  <c r="N36" i="32"/>
  <c r="T35" i="32"/>
  <c r="N35" i="32"/>
  <c r="S46" i="30"/>
  <c r="R46" i="30"/>
  <c r="Q46" i="30"/>
  <c r="P46" i="30"/>
  <c r="O46" i="30"/>
  <c r="M46" i="30"/>
  <c r="L46" i="30"/>
  <c r="K46" i="30"/>
  <c r="J46" i="30"/>
  <c r="K47" i="30" s="1"/>
  <c r="I46" i="30"/>
  <c r="H46" i="30"/>
  <c r="G46" i="30"/>
  <c r="F46" i="30"/>
  <c r="G47" i="30" s="1"/>
  <c r="E46" i="30"/>
  <c r="U45" i="30"/>
  <c r="U44" i="30"/>
  <c r="T43" i="30"/>
  <c r="U43" i="30" s="1"/>
  <c r="N43" i="30"/>
  <c r="T41" i="30"/>
  <c r="N41" i="30"/>
  <c r="U41" i="30" s="1"/>
  <c r="U40" i="30"/>
  <c r="T40" i="30"/>
  <c r="N40" i="30"/>
  <c r="T39" i="30"/>
  <c r="U39" i="30" s="1"/>
  <c r="N39" i="30"/>
  <c r="T38" i="30"/>
  <c r="U38" i="30" s="1"/>
  <c r="N38" i="30"/>
  <c r="T37" i="30"/>
  <c r="N37" i="30"/>
  <c r="U37" i="30" s="1"/>
  <c r="U36" i="30"/>
  <c r="T36" i="30"/>
  <c r="N36" i="30"/>
  <c r="T35" i="30"/>
  <c r="U35" i="30" s="1"/>
  <c r="N35" i="30"/>
  <c r="N46" i="30" s="1"/>
  <c r="S46" i="27"/>
  <c r="R46" i="27"/>
  <c r="Q46" i="27"/>
  <c r="P46" i="27"/>
  <c r="O46" i="27"/>
  <c r="M46" i="27"/>
  <c r="L46" i="27"/>
  <c r="K46" i="27"/>
  <c r="J46" i="27"/>
  <c r="K47" i="27" s="1"/>
  <c r="I46" i="27"/>
  <c r="H46" i="27"/>
  <c r="G46" i="27"/>
  <c r="F46" i="27"/>
  <c r="G47" i="27" s="1"/>
  <c r="E46" i="27"/>
  <c r="U45" i="27"/>
  <c r="T44" i="27"/>
  <c r="U44" i="27" s="1"/>
  <c r="N44" i="27"/>
  <c r="U43" i="27"/>
  <c r="T43" i="27"/>
  <c r="N43" i="27"/>
  <c r="T42" i="27"/>
  <c r="U42" i="27" s="1"/>
  <c r="N42" i="27"/>
  <c r="T41" i="27"/>
  <c r="U41" i="27" s="1"/>
  <c r="N41" i="27"/>
  <c r="T40" i="27"/>
  <c r="U40" i="27" s="1"/>
  <c r="N40" i="27"/>
  <c r="U39" i="27"/>
  <c r="T39" i="27"/>
  <c r="N39" i="27"/>
  <c r="T38" i="27"/>
  <c r="U38" i="27" s="1"/>
  <c r="N38" i="27"/>
  <c r="T37" i="27"/>
  <c r="U37" i="27" s="1"/>
  <c r="N37" i="27"/>
  <c r="T36" i="27"/>
  <c r="U36" i="27" s="1"/>
  <c r="N36" i="27"/>
  <c r="U35" i="27"/>
  <c r="T35" i="27"/>
  <c r="N35" i="27"/>
  <c r="N46" i="27" s="1"/>
  <c r="S48" i="23"/>
  <c r="R48" i="23"/>
  <c r="Q48" i="23"/>
  <c r="P48" i="23"/>
  <c r="O48" i="23"/>
  <c r="M48" i="23"/>
  <c r="L48" i="23"/>
  <c r="K48" i="23"/>
  <c r="J48" i="23"/>
  <c r="K49" i="23" s="1"/>
  <c r="I48" i="23"/>
  <c r="H48" i="23"/>
  <c r="G48" i="23"/>
  <c r="F48" i="23"/>
  <c r="G49" i="23" s="1"/>
  <c r="E48" i="23"/>
  <c r="U47" i="23"/>
  <c r="U46" i="23"/>
  <c r="T46" i="23"/>
  <c r="N46" i="23"/>
  <c r="T45" i="23"/>
  <c r="U45" i="23" s="1"/>
  <c r="N45" i="23"/>
  <c r="T44" i="23"/>
  <c r="U44" i="23" s="1"/>
  <c r="N44" i="23"/>
  <c r="T43" i="23"/>
  <c r="U43" i="23" s="1"/>
  <c r="N43" i="23"/>
  <c r="U41" i="23"/>
  <c r="T41" i="23"/>
  <c r="N41" i="23"/>
  <c r="T40" i="23"/>
  <c r="U40" i="23" s="1"/>
  <c r="N40" i="23"/>
  <c r="T39" i="23"/>
  <c r="U39" i="23" s="1"/>
  <c r="N39" i="23"/>
  <c r="T38" i="23"/>
  <c r="U38" i="23" s="1"/>
  <c r="N38" i="23"/>
  <c r="U37" i="23"/>
  <c r="T37" i="23"/>
  <c r="N37" i="23"/>
  <c r="N48" i="23" s="1"/>
  <c r="U36" i="23"/>
  <c r="U35" i="23"/>
  <c r="S48" i="21"/>
  <c r="R48" i="21"/>
  <c r="Q48" i="21"/>
  <c r="P48" i="21"/>
  <c r="O48" i="21"/>
  <c r="M48" i="21"/>
  <c r="L48" i="21"/>
  <c r="K48" i="21"/>
  <c r="J48" i="21"/>
  <c r="K49" i="21" s="1"/>
  <c r="I48" i="21"/>
  <c r="H48" i="21"/>
  <c r="G48" i="21"/>
  <c r="F48" i="21"/>
  <c r="G49" i="21" s="1"/>
  <c r="E48" i="21"/>
  <c r="U47" i="21"/>
  <c r="T46" i="21"/>
  <c r="U46" i="21" s="1"/>
  <c r="N46" i="21"/>
  <c r="U45" i="21"/>
  <c r="T45" i="21"/>
  <c r="N45" i="21"/>
  <c r="T44" i="21"/>
  <c r="U44" i="21" s="1"/>
  <c r="N44" i="21"/>
  <c r="U43" i="21"/>
  <c r="N43" i="21"/>
  <c r="U42" i="21"/>
  <c r="T42" i="21"/>
  <c r="N42" i="21"/>
  <c r="T41" i="21"/>
  <c r="U41" i="21" s="1"/>
  <c r="N41" i="21"/>
  <c r="T40" i="21"/>
  <c r="N40" i="21"/>
  <c r="U40" i="21" s="1"/>
  <c r="T39" i="21"/>
  <c r="U39" i="21" s="1"/>
  <c r="N39" i="21"/>
  <c r="U38" i="21"/>
  <c r="T38" i="21"/>
  <c r="N38" i="21"/>
  <c r="T37" i="21"/>
  <c r="U37" i="21" s="1"/>
  <c r="N37" i="21"/>
  <c r="T36" i="21"/>
  <c r="N36" i="21"/>
  <c r="U36" i="21" s="1"/>
  <c r="N35" i="21"/>
  <c r="U35" i="21" s="1"/>
  <c r="S48" i="20"/>
  <c r="R48" i="20"/>
  <c r="Q48" i="20"/>
  <c r="P48" i="20"/>
  <c r="O48" i="20"/>
  <c r="M48" i="20"/>
  <c r="L48" i="20"/>
  <c r="K48" i="20"/>
  <c r="J48" i="20"/>
  <c r="K49" i="20" s="1"/>
  <c r="I48" i="20"/>
  <c r="H48" i="20"/>
  <c r="G48" i="20"/>
  <c r="F48" i="20"/>
  <c r="G49" i="20" s="1"/>
  <c r="E48" i="20"/>
  <c r="U47" i="20"/>
  <c r="T46" i="20"/>
  <c r="U46" i="20" s="1"/>
  <c r="N46" i="20"/>
  <c r="U45" i="20"/>
  <c r="T45" i="20"/>
  <c r="N45" i="20"/>
  <c r="T44" i="20"/>
  <c r="U44" i="20" s="1"/>
  <c r="N44" i="20"/>
  <c r="T43" i="20"/>
  <c r="N43" i="20"/>
  <c r="U43" i="20" s="1"/>
  <c r="T42" i="20"/>
  <c r="U42" i="20" s="1"/>
  <c r="N42" i="20"/>
  <c r="U41" i="20"/>
  <c r="T41" i="20"/>
  <c r="N41" i="20"/>
  <c r="T40" i="20"/>
  <c r="U40" i="20" s="1"/>
  <c r="N40" i="20"/>
  <c r="T39" i="20"/>
  <c r="N39" i="20"/>
  <c r="U39" i="20" s="1"/>
  <c r="T38" i="20"/>
  <c r="U38" i="20" s="1"/>
  <c r="N38" i="20"/>
  <c r="U37" i="20"/>
  <c r="T37" i="20"/>
  <c r="N37" i="20"/>
  <c r="T36" i="20"/>
  <c r="U36" i="20" s="1"/>
  <c r="N36" i="20"/>
  <c r="T35" i="20"/>
  <c r="N35" i="20"/>
  <c r="N48" i="20" s="1"/>
  <c r="S47" i="19"/>
  <c r="R47" i="19"/>
  <c r="Q47" i="19"/>
  <c r="P47" i="19"/>
  <c r="O47" i="19"/>
  <c r="M47" i="19"/>
  <c r="L47" i="19"/>
  <c r="K47" i="19"/>
  <c r="J47" i="19"/>
  <c r="K48" i="19" s="1"/>
  <c r="I47" i="19"/>
  <c r="H47" i="19"/>
  <c r="G47" i="19"/>
  <c r="F47" i="19"/>
  <c r="G48" i="19" s="1"/>
  <c r="E47" i="19"/>
  <c r="U46" i="19"/>
  <c r="T45" i="19"/>
  <c r="U45" i="19" s="1"/>
  <c r="N45" i="19"/>
  <c r="U44" i="19"/>
  <c r="T44" i="19"/>
  <c r="N44" i="19"/>
  <c r="U43" i="19"/>
  <c r="U42" i="19"/>
  <c r="T42" i="19"/>
  <c r="N42" i="19"/>
  <c r="U41" i="19"/>
  <c r="U40" i="19"/>
  <c r="T40" i="19"/>
  <c r="N40" i="19"/>
  <c r="T39" i="19"/>
  <c r="U39" i="19" s="1"/>
  <c r="N39" i="19"/>
  <c r="U38" i="19"/>
  <c r="T37" i="19"/>
  <c r="U37" i="19" s="1"/>
  <c r="N37" i="19"/>
  <c r="T36" i="19"/>
  <c r="U36" i="19" s="1"/>
  <c r="N36" i="19"/>
  <c r="N47" i="19" s="1"/>
  <c r="U35" i="19"/>
  <c r="S48" i="17"/>
  <c r="R48" i="17"/>
  <c r="Q48" i="17"/>
  <c r="P48" i="17"/>
  <c r="O48" i="17"/>
  <c r="M48" i="17"/>
  <c r="L48" i="17"/>
  <c r="K48" i="17"/>
  <c r="J48" i="17"/>
  <c r="K49" i="17" s="1"/>
  <c r="I48" i="17"/>
  <c r="H48" i="17"/>
  <c r="G48" i="17"/>
  <c r="F48" i="17"/>
  <c r="G49" i="17" s="1"/>
  <c r="E48" i="17"/>
  <c r="U47" i="17"/>
  <c r="T46" i="17"/>
  <c r="U46" i="17" s="1"/>
  <c r="N46" i="17"/>
  <c r="U45" i="17"/>
  <c r="T44" i="17"/>
  <c r="U44" i="17" s="1"/>
  <c r="N44" i="17"/>
  <c r="U43" i="17"/>
  <c r="T43" i="17"/>
  <c r="N43" i="17"/>
  <c r="T42" i="17"/>
  <c r="U42" i="17" s="1"/>
  <c r="N42" i="17"/>
  <c r="T41" i="17"/>
  <c r="U41" i="17" s="1"/>
  <c r="N41" i="17"/>
  <c r="T40" i="17"/>
  <c r="U40" i="17" s="1"/>
  <c r="N40" i="17"/>
  <c r="U39" i="17"/>
  <c r="T38" i="17"/>
  <c r="U38" i="17" s="1"/>
  <c r="N38" i="17"/>
  <c r="U37" i="17"/>
  <c r="T37" i="17"/>
  <c r="N37" i="17"/>
  <c r="T36" i="17"/>
  <c r="U36" i="17" s="1"/>
  <c r="N36" i="17"/>
  <c r="N48" i="17" s="1"/>
  <c r="U35" i="17"/>
  <c r="S48" i="16"/>
  <c r="R48" i="16"/>
  <c r="Q48" i="16"/>
  <c r="P48" i="16"/>
  <c r="O48" i="16"/>
  <c r="M48" i="16"/>
  <c r="L48" i="16"/>
  <c r="K48" i="16"/>
  <c r="J48" i="16"/>
  <c r="K49" i="16" s="1"/>
  <c r="I48" i="16"/>
  <c r="H48" i="16"/>
  <c r="G48" i="16"/>
  <c r="F48" i="16"/>
  <c r="G49" i="16" s="1"/>
  <c r="E48" i="16"/>
  <c r="U47" i="16"/>
  <c r="T46" i="16"/>
  <c r="U46" i="16" s="1"/>
  <c r="N46" i="16"/>
  <c r="U45" i="16"/>
  <c r="T45" i="16"/>
  <c r="N45" i="16"/>
  <c r="T44" i="16"/>
  <c r="U44" i="16" s="1"/>
  <c r="N44" i="16"/>
  <c r="U43" i="16"/>
  <c r="T42" i="16"/>
  <c r="U42" i="16" s="1"/>
  <c r="N42" i="16"/>
  <c r="T41" i="16"/>
  <c r="N41" i="16"/>
  <c r="U41" i="16" s="1"/>
  <c r="T40" i="16"/>
  <c r="U40" i="16" s="1"/>
  <c r="N40" i="16"/>
  <c r="U38" i="16"/>
  <c r="T38" i="16"/>
  <c r="N38" i="16"/>
  <c r="T37" i="16"/>
  <c r="U37" i="16" s="1"/>
  <c r="N37" i="16"/>
  <c r="T36" i="16"/>
  <c r="N36" i="16"/>
  <c r="U36" i="16" s="1"/>
  <c r="T35" i="16"/>
  <c r="U35" i="16" s="1"/>
  <c r="N35" i="16"/>
  <c r="N48" i="16" s="1"/>
  <c r="S48" i="13"/>
  <c r="R48" i="13"/>
  <c r="Q48" i="13"/>
  <c r="P48" i="13"/>
  <c r="O48" i="13"/>
  <c r="M48" i="13"/>
  <c r="L48" i="13"/>
  <c r="K48" i="13"/>
  <c r="J48" i="13"/>
  <c r="K49" i="13" s="1"/>
  <c r="I48" i="13"/>
  <c r="H48" i="13"/>
  <c r="G48" i="13"/>
  <c r="F48" i="13"/>
  <c r="G49" i="13" s="1"/>
  <c r="E48" i="13"/>
  <c r="U47" i="13"/>
  <c r="U46" i="13"/>
  <c r="T45" i="13"/>
  <c r="U45" i="13" s="1"/>
  <c r="N45" i="13"/>
  <c r="U44" i="13"/>
  <c r="T44" i="13"/>
  <c r="N44" i="13"/>
  <c r="U43" i="13"/>
  <c r="T43" i="13"/>
  <c r="N43" i="13"/>
  <c r="U42" i="13"/>
  <c r="U41" i="13"/>
  <c r="T41" i="13"/>
  <c r="N41" i="13"/>
  <c r="T40" i="13"/>
  <c r="U40" i="13" s="1"/>
  <c r="N40" i="13"/>
  <c r="T39" i="13"/>
  <c r="U39" i="13" s="1"/>
  <c r="N39" i="13"/>
  <c r="T38" i="13"/>
  <c r="N38" i="13"/>
  <c r="U38" i="13" s="1"/>
  <c r="U37" i="13"/>
  <c r="T37" i="13"/>
  <c r="N37" i="13"/>
  <c r="T35" i="13"/>
  <c r="U35" i="13" s="1"/>
  <c r="N35" i="13"/>
  <c r="N48" i="13" s="1"/>
  <c r="S47" i="11"/>
  <c r="R47" i="11"/>
  <c r="Q47" i="11"/>
  <c r="P47" i="11"/>
  <c r="O47" i="11"/>
  <c r="M47" i="11"/>
  <c r="L47" i="11"/>
  <c r="K47" i="11"/>
  <c r="J47" i="11"/>
  <c r="K48" i="11" s="1"/>
  <c r="I47" i="11"/>
  <c r="H47" i="11"/>
  <c r="G47" i="11"/>
  <c r="F47" i="11"/>
  <c r="G48" i="11" s="1"/>
  <c r="E47" i="11"/>
  <c r="U46" i="11"/>
  <c r="T45" i="11"/>
  <c r="U45" i="11" s="1"/>
  <c r="N45" i="11"/>
  <c r="U44" i="11"/>
  <c r="T44" i="11"/>
  <c r="N44" i="11"/>
  <c r="T43" i="11"/>
  <c r="U43" i="11" s="1"/>
  <c r="N43" i="11"/>
  <c r="T42" i="11"/>
  <c r="N42" i="11"/>
  <c r="U42" i="11" s="1"/>
  <c r="T41" i="11"/>
  <c r="U41" i="11" s="1"/>
  <c r="N41" i="11"/>
  <c r="U40" i="11"/>
  <c r="T40" i="11"/>
  <c r="N40" i="11"/>
  <c r="T39" i="11"/>
  <c r="U39" i="11" s="1"/>
  <c r="N39" i="11"/>
  <c r="T38" i="11"/>
  <c r="N38" i="11"/>
  <c r="U38" i="11" s="1"/>
  <c r="T37" i="11"/>
  <c r="U37" i="11" s="1"/>
  <c r="N37" i="11"/>
  <c r="U36" i="11"/>
  <c r="T36" i="11"/>
  <c r="N36" i="11"/>
  <c r="T35" i="11"/>
  <c r="U35" i="11" s="1"/>
  <c r="N35" i="11"/>
  <c r="N47" i="11" s="1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U43" i="2" s="1"/>
  <c r="N43" i="2"/>
  <c r="T42" i="2"/>
  <c r="U42" i="2" s="1"/>
  <c r="N42" i="2"/>
  <c r="U41" i="2"/>
  <c r="T41" i="2"/>
  <c r="N41" i="2"/>
  <c r="T40" i="2"/>
  <c r="U40" i="2" s="1"/>
  <c r="N40" i="2"/>
  <c r="U39" i="2"/>
  <c r="T38" i="2"/>
  <c r="U38" i="2" s="1"/>
  <c r="N38" i="2"/>
  <c r="T37" i="2"/>
  <c r="N37" i="2"/>
  <c r="U37" i="2" s="1"/>
  <c r="T36" i="2"/>
  <c r="U36" i="2" s="1"/>
  <c r="N36" i="2"/>
  <c r="U35" i="2"/>
  <c r="T35" i="2"/>
  <c r="N35" i="2"/>
  <c r="N48" i="2" s="1"/>
  <c r="T47" i="38" l="1"/>
  <c r="U47" i="38" s="1"/>
  <c r="T46" i="37"/>
  <c r="U46" i="37" s="1"/>
  <c r="T49" i="36"/>
  <c r="U49" i="36" s="1"/>
  <c r="T45" i="35"/>
  <c r="U45" i="35" s="1"/>
  <c r="U35" i="33"/>
  <c r="U38" i="33"/>
  <c r="G49" i="33"/>
  <c r="K49" i="33"/>
  <c r="T48" i="33"/>
  <c r="U48" i="33" s="1"/>
  <c r="U43" i="32"/>
  <c r="N48" i="32"/>
  <c r="U40" i="32"/>
  <c r="U36" i="32"/>
  <c r="U35" i="32"/>
  <c r="U42" i="32"/>
  <c r="U44" i="32"/>
  <c r="G49" i="32"/>
  <c r="K49" i="32"/>
  <c r="T48" i="32"/>
  <c r="U48" i="32" s="1"/>
  <c r="T46" i="30"/>
  <c r="U46" i="30" s="1"/>
  <c r="T46" i="27"/>
  <c r="U46" i="27" s="1"/>
  <c r="T48" i="23"/>
  <c r="U48" i="23" s="1"/>
  <c r="T48" i="21"/>
  <c r="N48" i="21"/>
  <c r="T48" i="20"/>
  <c r="U48" i="20" s="1"/>
  <c r="U35" i="20"/>
  <c r="T47" i="19"/>
  <c r="U47" i="19" s="1"/>
  <c r="T48" i="17"/>
  <c r="U48" i="17" s="1"/>
  <c r="T48" i="16"/>
  <c r="U48" i="16" s="1"/>
  <c r="T48" i="13"/>
  <c r="U48" i="13" s="1"/>
  <c r="T47" i="11"/>
  <c r="U47" i="11" s="1"/>
  <c r="T48" i="2"/>
  <c r="U48" i="2" s="1"/>
  <c r="U48" i="21" l="1"/>
  <c r="S46" i="50"/>
  <c r="R46" i="50"/>
  <c r="Q46" i="50"/>
  <c r="P46" i="50"/>
  <c r="O46" i="50"/>
  <c r="M46" i="50"/>
  <c r="L46" i="50"/>
  <c r="K46" i="50"/>
  <c r="J46" i="50"/>
  <c r="I46" i="50"/>
  <c r="H46" i="50"/>
  <c r="G46" i="50"/>
  <c r="F46" i="50"/>
  <c r="E46" i="50"/>
  <c r="T45" i="50"/>
  <c r="N45" i="50"/>
  <c r="T44" i="50"/>
  <c r="N44" i="50"/>
  <c r="T42" i="50"/>
  <c r="N42" i="50"/>
  <c r="T41" i="50"/>
  <c r="N41" i="50"/>
  <c r="T40" i="50"/>
  <c r="U40" i="50" s="1"/>
  <c r="N40" i="50"/>
  <c r="T39" i="50"/>
  <c r="U39" i="50" s="1"/>
  <c r="N39" i="50"/>
  <c r="T38" i="50"/>
  <c r="N38" i="50"/>
  <c r="T37" i="50"/>
  <c r="U37" i="50" s="1"/>
  <c r="N37" i="50"/>
  <c r="T36" i="50"/>
  <c r="N36" i="50"/>
  <c r="T34" i="50"/>
  <c r="U34" i="50" s="1"/>
  <c r="N34" i="50"/>
  <c r="S48" i="49"/>
  <c r="R48" i="49"/>
  <c r="Q48" i="49"/>
  <c r="P48" i="49"/>
  <c r="O48" i="49"/>
  <c r="M48" i="49"/>
  <c r="L48" i="49"/>
  <c r="K48" i="49"/>
  <c r="J48" i="49"/>
  <c r="K49" i="49" s="1"/>
  <c r="I48" i="49"/>
  <c r="H48" i="49"/>
  <c r="G48" i="49"/>
  <c r="F48" i="49"/>
  <c r="G49" i="49" s="1"/>
  <c r="E48" i="49"/>
  <c r="U47" i="49"/>
  <c r="T46" i="49"/>
  <c r="U46" i="49" s="1"/>
  <c r="N46" i="49"/>
  <c r="U45" i="49"/>
  <c r="T45" i="49"/>
  <c r="N45" i="49"/>
  <c r="T43" i="49"/>
  <c r="U43" i="49" s="1"/>
  <c r="N43" i="49"/>
  <c r="T42" i="49"/>
  <c r="U42" i="49" s="1"/>
  <c r="N42" i="49"/>
  <c r="T41" i="49"/>
  <c r="U41" i="49" s="1"/>
  <c r="N41" i="49"/>
  <c r="U40" i="49"/>
  <c r="T40" i="49"/>
  <c r="N40" i="49"/>
  <c r="T39" i="49"/>
  <c r="U39" i="49" s="1"/>
  <c r="N39" i="49"/>
  <c r="T38" i="49"/>
  <c r="U38" i="49" s="1"/>
  <c r="N38" i="49"/>
  <c r="T37" i="49"/>
  <c r="N37" i="49"/>
  <c r="U37" i="49" s="1"/>
  <c r="U36" i="49"/>
  <c r="T36" i="49"/>
  <c r="N36" i="49"/>
  <c r="T35" i="49"/>
  <c r="T48" i="49" s="1"/>
  <c r="N35" i="49"/>
  <c r="N48" i="49" s="1"/>
  <c r="S48" i="48"/>
  <c r="R48" i="48"/>
  <c r="Q48" i="48"/>
  <c r="P48" i="48"/>
  <c r="O48" i="48"/>
  <c r="M48" i="48"/>
  <c r="L48" i="48"/>
  <c r="K48" i="48"/>
  <c r="J48" i="48"/>
  <c r="K49" i="48" s="1"/>
  <c r="I48" i="48"/>
  <c r="H48" i="48"/>
  <c r="G48" i="48"/>
  <c r="F48" i="48"/>
  <c r="G49" i="48" s="1"/>
  <c r="E48" i="48"/>
  <c r="U47" i="48"/>
  <c r="T46" i="48"/>
  <c r="U46" i="48" s="1"/>
  <c r="N46" i="48"/>
  <c r="U45" i="48"/>
  <c r="T45" i="48"/>
  <c r="N45" i="48"/>
  <c r="T43" i="48"/>
  <c r="U43" i="48" s="1"/>
  <c r="N43" i="48"/>
  <c r="T42" i="48"/>
  <c r="N42" i="48"/>
  <c r="U42" i="48" s="1"/>
  <c r="T41" i="48"/>
  <c r="U41" i="48" s="1"/>
  <c r="N41" i="48"/>
  <c r="U40" i="48"/>
  <c r="T40" i="48"/>
  <c r="N40" i="48"/>
  <c r="T39" i="48"/>
  <c r="U39" i="48" s="1"/>
  <c r="N39" i="48"/>
  <c r="T38" i="48"/>
  <c r="N38" i="48"/>
  <c r="U38" i="48" s="1"/>
  <c r="T37" i="48"/>
  <c r="U37" i="48" s="1"/>
  <c r="N37" i="48"/>
  <c r="U36" i="48"/>
  <c r="T36" i="48"/>
  <c r="N36" i="48"/>
  <c r="N48" i="48" s="1"/>
  <c r="T35" i="48"/>
  <c r="U35" i="48" s="1"/>
  <c r="N35" i="48"/>
  <c r="S46" i="47"/>
  <c r="R46" i="47"/>
  <c r="Q46" i="47"/>
  <c r="P46" i="47"/>
  <c r="O46" i="47"/>
  <c r="M46" i="47"/>
  <c r="L46" i="47"/>
  <c r="K46" i="47"/>
  <c r="J46" i="47"/>
  <c r="I46" i="47"/>
  <c r="H46" i="47"/>
  <c r="G46" i="47"/>
  <c r="F46" i="47"/>
  <c r="E46" i="47"/>
  <c r="T45" i="47"/>
  <c r="U45" i="47" s="1"/>
  <c r="N45" i="47"/>
  <c r="T44" i="47"/>
  <c r="N44" i="47"/>
  <c r="T42" i="47"/>
  <c r="U42" i="47" s="1"/>
  <c r="N42" i="47"/>
  <c r="T41" i="47"/>
  <c r="N41" i="47"/>
  <c r="T40" i="47"/>
  <c r="N40" i="47"/>
  <c r="U40" i="47" s="1"/>
  <c r="T39" i="47"/>
  <c r="N39" i="47"/>
  <c r="T38" i="47"/>
  <c r="N38" i="47"/>
  <c r="T37" i="47"/>
  <c r="N37" i="47"/>
  <c r="T36" i="47"/>
  <c r="N36" i="47"/>
  <c r="U36" i="47" s="1"/>
  <c r="T35" i="47"/>
  <c r="U35" i="47" s="1"/>
  <c r="N35" i="47"/>
  <c r="T34" i="47"/>
  <c r="N34" i="47"/>
  <c r="N13" i="46"/>
  <c r="T13" i="46"/>
  <c r="U14" i="46"/>
  <c r="N15" i="46"/>
  <c r="T15" i="46"/>
  <c r="U15" i="46" s="1"/>
  <c r="N16" i="46"/>
  <c r="T16" i="46"/>
  <c r="U16" i="46" s="1"/>
  <c r="N17" i="46"/>
  <c r="T17" i="46"/>
  <c r="U17" i="46" s="1"/>
  <c r="N18" i="46"/>
  <c r="T18" i="46"/>
  <c r="U18" i="46"/>
  <c r="N19" i="46"/>
  <c r="T19" i="46"/>
  <c r="U20" i="46"/>
  <c r="N21" i="46"/>
  <c r="T21" i="46"/>
  <c r="U21" i="46" s="1"/>
  <c r="N22" i="46"/>
  <c r="T22" i="46"/>
  <c r="N23" i="46"/>
  <c r="T23" i="46"/>
  <c r="U23" i="46" s="1"/>
  <c r="N24" i="46"/>
  <c r="T24" i="46"/>
  <c r="U24" i="46"/>
  <c r="E25" i="46"/>
  <c r="F25" i="46"/>
  <c r="G25" i="46"/>
  <c r="G26" i="46" s="1"/>
  <c r="H25" i="46"/>
  <c r="I25" i="46"/>
  <c r="J25" i="46"/>
  <c r="K25" i="46"/>
  <c r="L25" i="46"/>
  <c r="M25" i="46"/>
  <c r="O25" i="46"/>
  <c r="P25" i="46"/>
  <c r="Q25" i="46"/>
  <c r="R25" i="46"/>
  <c r="S25" i="46"/>
  <c r="K26" i="46"/>
  <c r="S46" i="46"/>
  <c r="R46" i="46"/>
  <c r="Q46" i="46"/>
  <c r="P46" i="46"/>
  <c r="O46" i="46"/>
  <c r="M46" i="46"/>
  <c r="L46" i="46"/>
  <c r="K46" i="46"/>
  <c r="J46" i="46"/>
  <c r="K47" i="46" s="1"/>
  <c r="I46" i="46"/>
  <c r="H46" i="46"/>
  <c r="G46" i="46"/>
  <c r="F46" i="46"/>
  <c r="G47" i="46" s="1"/>
  <c r="E46" i="46"/>
  <c r="T45" i="46"/>
  <c r="U45" i="46" s="1"/>
  <c r="N45" i="46"/>
  <c r="T44" i="46"/>
  <c r="U44" i="46" s="1"/>
  <c r="N44" i="46"/>
  <c r="T42" i="46"/>
  <c r="N42" i="46"/>
  <c r="T41" i="46"/>
  <c r="U41" i="46" s="1"/>
  <c r="N41" i="46"/>
  <c r="T40" i="46"/>
  <c r="U40" i="46" s="1"/>
  <c r="N40" i="46"/>
  <c r="T39" i="46"/>
  <c r="N39" i="46"/>
  <c r="T38" i="46"/>
  <c r="N38" i="46"/>
  <c r="T37" i="46"/>
  <c r="N37" i="46"/>
  <c r="T36" i="46"/>
  <c r="U36" i="46" s="1"/>
  <c r="N36" i="46"/>
  <c r="T35" i="46"/>
  <c r="N35" i="46"/>
  <c r="T34" i="46"/>
  <c r="U34" i="46" s="1"/>
  <c r="N34" i="46"/>
  <c r="S48" i="34"/>
  <c r="R48" i="34"/>
  <c r="Q48" i="34"/>
  <c r="P48" i="34"/>
  <c r="O48" i="34"/>
  <c r="M48" i="34"/>
  <c r="L48" i="34"/>
  <c r="K48" i="34"/>
  <c r="J48" i="34"/>
  <c r="I48" i="34"/>
  <c r="H48" i="34"/>
  <c r="G48" i="34"/>
  <c r="F48" i="34"/>
  <c r="G49" i="34" s="1"/>
  <c r="E48" i="34"/>
  <c r="U47" i="34"/>
  <c r="T46" i="34"/>
  <c r="N46" i="34"/>
  <c r="T45" i="34"/>
  <c r="U45" i="34" s="1"/>
  <c r="N45" i="34"/>
  <c r="T43" i="34"/>
  <c r="U43" i="34" s="1"/>
  <c r="N43" i="34"/>
  <c r="T42" i="34"/>
  <c r="N42" i="34"/>
  <c r="U42" i="34" s="1"/>
  <c r="T41" i="34"/>
  <c r="U41" i="34" s="1"/>
  <c r="N41" i="34"/>
  <c r="T40" i="34"/>
  <c r="U40" i="34" s="1"/>
  <c r="N40" i="34"/>
  <c r="T39" i="34"/>
  <c r="N39" i="34"/>
  <c r="T38" i="34"/>
  <c r="N38" i="34"/>
  <c r="U38" i="34" s="1"/>
  <c r="T37" i="34"/>
  <c r="N37" i="34"/>
  <c r="T36" i="34"/>
  <c r="U36" i="34" s="1"/>
  <c r="N36" i="34"/>
  <c r="T35" i="34"/>
  <c r="N35" i="34"/>
  <c r="S48" i="31"/>
  <c r="R48" i="31"/>
  <c r="Q48" i="31"/>
  <c r="P48" i="31"/>
  <c r="O48" i="31"/>
  <c r="M48" i="31"/>
  <c r="L48" i="31"/>
  <c r="K48" i="31"/>
  <c r="J48" i="31"/>
  <c r="I48" i="31"/>
  <c r="H48" i="31"/>
  <c r="G48" i="31"/>
  <c r="F48" i="31"/>
  <c r="E48" i="31"/>
  <c r="U47" i="31"/>
  <c r="T46" i="31"/>
  <c r="U46" i="31" s="1"/>
  <c r="N46" i="31"/>
  <c r="T45" i="31"/>
  <c r="U45" i="31" s="1"/>
  <c r="N45" i="31"/>
  <c r="T43" i="31"/>
  <c r="U43" i="31" s="1"/>
  <c r="N43" i="31"/>
  <c r="T42" i="31"/>
  <c r="N42" i="31"/>
  <c r="T41" i="31"/>
  <c r="U41" i="31" s="1"/>
  <c r="N41" i="31"/>
  <c r="T40" i="31"/>
  <c r="U40" i="31" s="1"/>
  <c r="N40" i="31"/>
  <c r="U39" i="31"/>
  <c r="T38" i="31"/>
  <c r="U38" i="31" s="1"/>
  <c r="N38" i="31"/>
  <c r="T37" i="31"/>
  <c r="N37" i="31"/>
  <c r="U36" i="31"/>
  <c r="T35" i="31"/>
  <c r="N35" i="31"/>
  <c r="S47" i="24"/>
  <c r="R47" i="24"/>
  <c r="Q47" i="24"/>
  <c r="P47" i="24"/>
  <c r="O47" i="24"/>
  <c r="M47" i="24"/>
  <c r="L47" i="24"/>
  <c r="K47" i="24"/>
  <c r="J47" i="24"/>
  <c r="K48" i="24" s="1"/>
  <c r="I47" i="24"/>
  <c r="H47" i="24"/>
  <c r="G47" i="24"/>
  <c r="F47" i="24"/>
  <c r="G48" i="24" s="1"/>
  <c r="E47" i="24"/>
  <c r="U45" i="24"/>
  <c r="T45" i="24"/>
  <c r="N45" i="24"/>
  <c r="U44" i="24"/>
  <c r="U43" i="24"/>
  <c r="T43" i="24"/>
  <c r="N43" i="24"/>
  <c r="T42" i="24"/>
  <c r="U42" i="24" s="1"/>
  <c r="N42" i="24"/>
  <c r="T41" i="24"/>
  <c r="U41" i="24" s="1"/>
  <c r="N41" i="24"/>
  <c r="T40" i="24"/>
  <c r="U40" i="24" s="1"/>
  <c r="N40" i="24"/>
  <c r="U39" i="24"/>
  <c r="T39" i="24"/>
  <c r="N39" i="24"/>
  <c r="T38" i="24"/>
  <c r="U38" i="24" s="1"/>
  <c r="N38" i="24"/>
  <c r="T37" i="24"/>
  <c r="U37" i="24" s="1"/>
  <c r="N37" i="24"/>
  <c r="U36" i="24"/>
  <c r="T35" i="24"/>
  <c r="U35" i="24" s="1"/>
  <c r="N35" i="24"/>
  <c r="N47" i="24" s="1"/>
  <c r="S47" i="18"/>
  <c r="R47" i="18"/>
  <c r="Q47" i="18"/>
  <c r="P47" i="18"/>
  <c r="O47" i="18"/>
  <c r="M47" i="18"/>
  <c r="L47" i="18"/>
  <c r="K47" i="18"/>
  <c r="J47" i="18"/>
  <c r="I47" i="18"/>
  <c r="H47" i="18"/>
  <c r="G47" i="18"/>
  <c r="F47" i="18"/>
  <c r="E47" i="18"/>
  <c r="T46" i="18"/>
  <c r="U46" i="18" s="1"/>
  <c r="N46" i="18"/>
  <c r="T44" i="18"/>
  <c r="N44" i="18"/>
  <c r="T43" i="18"/>
  <c r="U43" i="18" s="1"/>
  <c r="N43" i="18"/>
  <c r="T42" i="18"/>
  <c r="N42" i="18"/>
  <c r="U42" i="18" s="1"/>
  <c r="U41" i="18"/>
  <c r="T41" i="18"/>
  <c r="N41" i="18"/>
  <c r="T40" i="18"/>
  <c r="N40" i="18"/>
  <c r="T38" i="18"/>
  <c r="U38" i="18" s="1"/>
  <c r="N38" i="18"/>
  <c r="T37" i="18"/>
  <c r="N37" i="18"/>
  <c r="U37" i="18" s="1"/>
  <c r="T36" i="18"/>
  <c r="N36" i="18"/>
  <c r="U36" i="18" s="1"/>
  <c r="T35" i="18"/>
  <c r="U35" i="18" s="1"/>
  <c r="N35" i="18"/>
  <c r="S46" i="45"/>
  <c r="R46" i="45"/>
  <c r="Q46" i="45"/>
  <c r="P46" i="45"/>
  <c r="O46" i="45"/>
  <c r="M46" i="45"/>
  <c r="L46" i="45"/>
  <c r="K46" i="45"/>
  <c r="J46" i="45"/>
  <c r="K47" i="45" s="1"/>
  <c r="I46" i="45"/>
  <c r="H46" i="45"/>
  <c r="G46" i="45"/>
  <c r="F46" i="45"/>
  <c r="G47" i="45" s="1"/>
  <c r="E46" i="45"/>
  <c r="U45" i="45"/>
  <c r="T44" i="45"/>
  <c r="U44" i="45" s="1"/>
  <c r="N44" i="45"/>
  <c r="T43" i="45"/>
  <c r="U43" i="45" s="1"/>
  <c r="N43" i="45"/>
  <c r="T42" i="45"/>
  <c r="U42" i="45" s="1"/>
  <c r="T41" i="45"/>
  <c r="U41" i="45" s="1"/>
  <c r="N41" i="45"/>
  <c r="T40" i="45"/>
  <c r="U40" i="45" s="1"/>
  <c r="N40" i="45"/>
  <c r="T39" i="45"/>
  <c r="U39" i="45" s="1"/>
  <c r="N39" i="45"/>
  <c r="U38" i="45"/>
  <c r="T38" i="45"/>
  <c r="N38" i="45"/>
  <c r="T37" i="45"/>
  <c r="U37" i="45" s="1"/>
  <c r="N37" i="45"/>
  <c r="T36" i="45"/>
  <c r="U36" i="45" s="1"/>
  <c r="N36" i="45"/>
  <c r="T35" i="45"/>
  <c r="U35" i="45" s="1"/>
  <c r="N35" i="45"/>
  <c r="N46" i="45" s="1"/>
  <c r="S46" i="44"/>
  <c r="R46" i="44"/>
  <c r="Q46" i="44"/>
  <c r="P46" i="44"/>
  <c r="O46" i="44"/>
  <c r="M46" i="44"/>
  <c r="L46" i="44"/>
  <c r="K46" i="44"/>
  <c r="J46" i="44"/>
  <c r="I46" i="44"/>
  <c r="H46" i="44"/>
  <c r="G46" i="44"/>
  <c r="F46" i="44"/>
  <c r="E46" i="44"/>
  <c r="U45" i="44"/>
  <c r="T44" i="44"/>
  <c r="U44" i="44" s="1"/>
  <c r="N44" i="44"/>
  <c r="T43" i="44"/>
  <c r="U43" i="44" s="1"/>
  <c r="N43" i="44"/>
  <c r="T42" i="44"/>
  <c r="U42" i="44" s="1"/>
  <c r="T41" i="44"/>
  <c r="N41" i="44"/>
  <c r="U40" i="44"/>
  <c r="T40" i="44"/>
  <c r="N40" i="44"/>
  <c r="T39" i="44"/>
  <c r="N39" i="44"/>
  <c r="T38" i="44"/>
  <c r="N38" i="44"/>
  <c r="T37" i="44"/>
  <c r="N37" i="44"/>
  <c r="T36" i="44"/>
  <c r="N36" i="44"/>
  <c r="U36" i="44" s="1"/>
  <c r="T35" i="44"/>
  <c r="T46" i="44" s="1"/>
  <c r="N35" i="44"/>
  <c r="S44" i="43"/>
  <c r="R44" i="43"/>
  <c r="Q44" i="43"/>
  <c r="P44" i="43"/>
  <c r="O44" i="43"/>
  <c r="M44" i="43"/>
  <c r="L44" i="43"/>
  <c r="K44" i="43"/>
  <c r="J44" i="43"/>
  <c r="I44" i="43"/>
  <c r="H44" i="43"/>
  <c r="G44" i="43"/>
  <c r="F44" i="43"/>
  <c r="E44" i="43"/>
  <c r="T43" i="43"/>
  <c r="U43" i="43" s="1"/>
  <c r="N43" i="43"/>
  <c r="T42" i="43"/>
  <c r="N42" i="43"/>
  <c r="T41" i="43"/>
  <c r="U41" i="43" s="1"/>
  <c r="N41" i="43"/>
  <c r="T40" i="43"/>
  <c r="N40" i="43"/>
  <c r="U39" i="43"/>
  <c r="T39" i="43"/>
  <c r="N39" i="43"/>
  <c r="T38" i="43"/>
  <c r="N38" i="43"/>
  <c r="T37" i="43"/>
  <c r="N37" i="43"/>
  <c r="T36" i="43"/>
  <c r="N36" i="43"/>
  <c r="T35" i="43"/>
  <c r="N35" i="43"/>
  <c r="U35" i="43" s="1"/>
  <c r="T34" i="43"/>
  <c r="U34" i="43" s="1"/>
  <c r="N34" i="43"/>
  <c r="S45" i="42"/>
  <c r="R45" i="42"/>
  <c r="Q45" i="42"/>
  <c r="P45" i="42"/>
  <c r="O45" i="42"/>
  <c r="M45" i="42"/>
  <c r="L45" i="42"/>
  <c r="K45" i="42"/>
  <c r="J45" i="42"/>
  <c r="K46" i="42" s="1"/>
  <c r="I45" i="42"/>
  <c r="H45" i="42"/>
  <c r="G45" i="42"/>
  <c r="F45" i="42"/>
  <c r="G46" i="42" s="1"/>
  <c r="E45" i="42"/>
  <c r="U44" i="42"/>
  <c r="T44" i="42"/>
  <c r="N44" i="42"/>
  <c r="T41" i="42"/>
  <c r="U41" i="42" s="1"/>
  <c r="N41" i="42"/>
  <c r="T40" i="42"/>
  <c r="U40" i="42" s="1"/>
  <c r="N40" i="42"/>
  <c r="T39" i="42"/>
  <c r="N39" i="42"/>
  <c r="U39" i="42" s="1"/>
  <c r="U38" i="42"/>
  <c r="T38" i="42"/>
  <c r="N38" i="42"/>
  <c r="T37" i="42"/>
  <c r="U37" i="42" s="1"/>
  <c r="N37" i="42"/>
  <c r="T36" i="42"/>
  <c r="U36" i="42" s="1"/>
  <c r="N36" i="42"/>
  <c r="T35" i="42"/>
  <c r="N35" i="42"/>
  <c r="U35" i="42" s="1"/>
  <c r="S45" i="39"/>
  <c r="R45" i="39"/>
  <c r="Q45" i="39"/>
  <c r="P45" i="39"/>
  <c r="O45" i="39"/>
  <c r="M45" i="39"/>
  <c r="L45" i="39"/>
  <c r="K45" i="39"/>
  <c r="J45" i="39"/>
  <c r="K46" i="39" s="1"/>
  <c r="I45" i="39"/>
  <c r="H45" i="39"/>
  <c r="G45" i="39"/>
  <c r="F45" i="39"/>
  <c r="G46" i="39" s="1"/>
  <c r="E45" i="39"/>
  <c r="U44" i="39"/>
  <c r="T44" i="39"/>
  <c r="N44" i="39"/>
  <c r="U43" i="39"/>
  <c r="U42" i="39"/>
  <c r="T41" i="39"/>
  <c r="U41" i="39" s="1"/>
  <c r="N41" i="39"/>
  <c r="U40" i="39"/>
  <c r="T40" i="39"/>
  <c r="N40" i="39"/>
  <c r="T39" i="39"/>
  <c r="U39" i="39" s="1"/>
  <c r="N39" i="39"/>
  <c r="T38" i="39"/>
  <c r="U38" i="39" s="1"/>
  <c r="N38" i="39"/>
  <c r="T37" i="39"/>
  <c r="U37" i="39" s="1"/>
  <c r="N37" i="39"/>
  <c r="U36" i="39"/>
  <c r="T36" i="39"/>
  <c r="N36" i="39"/>
  <c r="T35" i="39"/>
  <c r="U35" i="39" s="1"/>
  <c r="N35" i="39"/>
  <c r="N45" i="39" s="1"/>
  <c r="S42" i="28"/>
  <c r="R42" i="28"/>
  <c r="Q42" i="28"/>
  <c r="P42" i="28"/>
  <c r="O42" i="28"/>
  <c r="M42" i="28"/>
  <c r="L42" i="28"/>
  <c r="K42" i="28"/>
  <c r="J42" i="28"/>
  <c r="K43" i="28" s="1"/>
  <c r="I42" i="28"/>
  <c r="H42" i="28"/>
  <c r="G42" i="28"/>
  <c r="F42" i="28"/>
  <c r="G43" i="28" s="1"/>
  <c r="E42" i="28"/>
  <c r="U41" i="28"/>
  <c r="T41" i="28"/>
  <c r="N41" i="28"/>
  <c r="U40" i="28"/>
  <c r="U39" i="28"/>
  <c r="T39" i="28"/>
  <c r="N39" i="28"/>
  <c r="T38" i="28"/>
  <c r="U38" i="28" s="1"/>
  <c r="N38" i="28"/>
  <c r="T37" i="28"/>
  <c r="U37" i="28" s="1"/>
  <c r="N37" i="28"/>
  <c r="T36" i="28"/>
  <c r="N36" i="28"/>
  <c r="U36" i="28" s="1"/>
  <c r="U35" i="28"/>
  <c r="T35" i="28"/>
  <c r="N35" i="28"/>
  <c r="T34" i="28"/>
  <c r="T42" i="28" s="1"/>
  <c r="U42" i="28" s="1"/>
  <c r="N34" i="28"/>
  <c r="T33" i="28"/>
  <c r="U33" i="28" s="1"/>
  <c r="N33" i="28"/>
  <c r="N42" i="28" s="1"/>
  <c r="S44" i="25"/>
  <c r="R44" i="25"/>
  <c r="Q44" i="25"/>
  <c r="P44" i="25"/>
  <c r="O44" i="25"/>
  <c r="M44" i="25"/>
  <c r="L44" i="25"/>
  <c r="K44" i="25"/>
  <c r="J44" i="25"/>
  <c r="I44" i="25"/>
  <c r="H44" i="25"/>
  <c r="G44" i="25"/>
  <c r="F44" i="25"/>
  <c r="E44" i="25"/>
  <c r="T43" i="25"/>
  <c r="U43" i="25" s="1"/>
  <c r="N43" i="25"/>
  <c r="T42" i="25"/>
  <c r="N42" i="25"/>
  <c r="T41" i="25"/>
  <c r="U41" i="25" s="1"/>
  <c r="N41" i="25"/>
  <c r="U40" i="25"/>
  <c r="T39" i="25"/>
  <c r="N39" i="25"/>
  <c r="T38" i="25"/>
  <c r="N38" i="25"/>
  <c r="T37" i="25"/>
  <c r="U37" i="25" s="1"/>
  <c r="N37" i="25"/>
  <c r="T36" i="25"/>
  <c r="N36" i="25"/>
  <c r="T35" i="25"/>
  <c r="U35" i="25" s="1"/>
  <c r="N35" i="25"/>
  <c r="S45" i="15"/>
  <c r="R45" i="15"/>
  <c r="Q45" i="15"/>
  <c r="P45" i="15"/>
  <c r="O45" i="15"/>
  <c r="M45" i="15"/>
  <c r="L45" i="15"/>
  <c r="K45" i="15"/>
  <c r="J45" i="15"/>
  <c r="I45" i="15"/>
  <c r="H45" i="15"/>
  <c r="G45" i="15"/>
  <c r="F45" i="15"/>
  <c r="E45" i="15"/>
  <c r="T44" i="15"/>
  <c r="U44" i="15" s="1"/>
  <c r="N44" i="15"/>
  <c r="T43" i="15"/>
  <c r="N43" i="15"/>
  <c r="T42" i="15"/>
  <c r="U42" i="15" s="1"/>
  <c r="N42" i="15"/>
  <c r="T41" i="15"/>
  <c r="N41" i="15"/>
  <c r="U41" i="15" s="1"/>
  <c r="U40" i="15"/>
  <c r="T40" i="15"/>
  <c r="N40" i="15"/>
  <c r="T39" i="15"/>
  <c r="N39" i="15"/>
  <c r="T38" i="15"/>
  <c r="U38" i="15" s="1"/>
  <c r="N38" i="15"/>
  <c r="T37" i="15"/>
  <c r="N37" i="15"/>
  <c r="U37" i="15" s="1"/>
  <c r="T36" i="15"/>
  <c r="N36" i="15"/>
  <c r="U36" i="15" s="1"/>
  <c r="T35" i="15"/>
  <c r="U35" i="15" s="1"/>
  <c r="N35" i="15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T44" i="1"/>
  <c r="U44" i="1" s="1"/>
  <c r="N44" i="1"/>
  <c r="T43" i="1"/>
  <c r="N43" i="1"/>
  <c r="T41" i="1"/>
  <c r="U41" i="1" s="1"/>
  <c r="N41" i="1"/>
  <c r="T40" i="1"/>
  <c r="N40" i="1"/>
  <c r="U39" i="1"/>
  <c r="T39" i="1"/>
  <c r="N39" i="1"/>
  <c r="T38" i="1"/>
  <c r="N38" i="1"/>
  <c r="T37" i="1"/>
  <c r="U37" i="1" s="1"/>
  <c r="N37" i="1"/>
  <c r="T36" i="1"/>
  <c r="N36" i="1"/>
  <c r="T35" i="1"/>
  <c r="N35" i="1"/>
  <c r="U38" i="46" l="1"/>
  <c r="U35" i="46"/>
  <c r="U42" i="46"/>
  <c r="N46" i="46"/>
  <c r="U37" i="46"/>
  <c r="U39" i="46"/>
  <c r="U22" i="46"/>
  <c r="U19" i="46"/>
  <c r="N25" i="46"/>
  <c r="U13" i="46"/>
  <c r="U42" i="50"/>
  <c r="U36" i="50"/>
  <c r="U44" i="50"/>
  <c r="N46" i="50"/>
  <c r="U45" i="50"/>
  <c r="U38" i="50"/>
  <c r="U41" i="50"/>
  <c r="G47" i="50"/>
  <c r="K47" i="50"/>
  <c r="T46" i="50"/>
  <c r="U48" i="49"/>
  <c r="U35" i="49"/>
  <c r="T48" i="48"/>
  <c r="U48" i="48" s="1"/>
  <c r="U38" i="47"/>
  <c r="N46" i="47"/>
  <c r="U37" i="47"/>
  <c r="U34" i="47"/>
  <c r="U41" i="47"/>
  <c r="U44" i="47"/>
  <c r="U39" i="47"/>
  <c r="G47" i="47"/>
  <c r="K47" i="47"/>
  <c r="T46" i="47"/>
  <c r="U46" i="47" s="1"/>
  <c r="T25" i="46"/>
  <c r="U25" i="46" s="1"/>
  <c r="T46" i="46"/>
  <c r="N48" i="34"/>
  <c r="U46" i="34"/>
  <c r="U35" i="34"/>
  <c r="U37" i="34"/>
  <c r="U39" i="34"/>
  <c r="K49" i="34"/>
  <c r="T48" i="34"/>
  <c r="U48" i="34" s="1"/>
  <c r="N48" i="31"/>
  <c r="U37" i="31"/>
  <c r="U42" i="31"/>
  <c r="U35" i="31"/>
  <c r="G49" i="31"/>
  <c r="K49" i="31"/>
  <c r="T48" i="31"/>
  <c r="U48" i="31" s="1"/>
  <c r="T47" i="24"/>
  <c r="U47" i="24" s="1"/>
  <c r="U40" i="18"/>
  <c r="U44" i="18"/>
  <c r="N47" i="18"/>
  <c r="G48" i="18"/>
  <c r="K48" i="18"/>
  <c r="T47" i="18"/>
  <c r="T46" i="45"/>
  <c r="U46" i="45" s="1"/>
  <c r="U38" i="44"/>
  <c r="U41" i="44"/>
  <c r="U37" i="44"/>
  <c r="U39" i="44"/>
  <c r="N46" i="44"/>
  <c r="G47" i="44"/>
  <c r="K47" i="44"/>
  <c r="U46" i="44"/>
  <c r="U35" i="44"/>
  <c r="U36" i="43"/>
  <c r="U37" i="43"/>
  <c r="U40" i="43"/>
  <c r="U42" i="43"/>
  <c r="U38" i="43"/>
  <c r="N44" i="43"/>
  <c r="G45" i="43"/>
  <c r="K45" i="43"/>
  <c r="T44" i="43"/>
  <c r="U44" i="43" s="1"/>
  <c r="T45" i="42"/>
  <c r="N45" i="42"/>
  <c r="T45" i="39"/>
  <c r="U45" i="39" s="1"/>
  <c r="U34" i="28"/>
  <c r="U39" i="25"/>
  <c r="T44" i="25"/>
  <c r="U42" i="25"/>
  <c r="N44" i="25"/>
  <c r="U38" i="25"/>
  <c r="G45" i="25"/>
  <c r="K45" i="25"/>
  <c r="U44" i="25"/>
  <c r="U36" i="25"/>
  <c r="U39" i="15"/>
  <c r="U43" i="15"/>
  <c r="N45" i="15"/>
  <c r="G46" i="15"/>
  <c r="K46" i="15"/>
  <c r="T45" i="15"/>
  <c r="U36" i="1"/>
  <c r="U40" i="1"/>
  <c r="U43" i="1"/>
  <c r="N45" i="1"/>
  <c r="U38" i="1"/>
  <c r="U35" i="1"/>
  <c r="G46" i="1"/>
  <c r="K46" i="1"/>
  <c r="T45" i="1"/>
  <c r="S47" i="41"/>
  <c r="R47" i="41"/>
  <c r="Q47" i="41"/>
  <c r="P47" i="41"/>
  <c r="O47" i="41"/>
  <c r="M47" i="41"/>
  <c r="L47" i="41"/>
  <c r="K47" i="41"/>
  <c r="J47" i="41"/>
  <c r="K48" i="41" s="1"/>
  <c r="I47" i="41"/>
  <c r="H47" i="41"/>
  <c r="G47" i="41"/>
  <c r="F47" i="41"/>
  <c r="G48" i="41" s="1"/>
  <c r="E47" i="41"/>
  <c r="U46" i="41"/>
  <c r="U45" i="41"/>
  <c r="N44" i="41"/>
  <c r="U44" i="41" s="1"/>
  <c r="U42" i="41"/>
  <c r="T42" i="41"/>
  <c r="N42" i="41"/>
  <c r="T41" i="41"/>
  <c r="T47" i="41" s="1"/>
  <c r="N41" i="41"/>
  <c r="N40" i="41"/>
  <c r="U40" i="41" s="1"/>
  <c r="U39" i="41"/>
  <c r="N39" i="41"/>
  <c r="N37" i="41"/>
  <c r="U37" i="41" s="1"/>
  <c r="U36" i="41"/>
  <c r="N36" i="41"/>
  <c r="N47" i="41" s="1"/>
  <c r="S46" i="40"/>
  <c r="R46" i="40"/>
  <c r="Q46" i="40"/>
  <c r="P46" i="40"/>
  <c r="O46" i="40"/>
  <c r="M46" i="40"/>
  <c r="L46" i="40"/>
  <c r="K46" i="40"/>
  <c r="J46" i="40"/>
  <c r="K47" i="40" s="1"/>
  <c r="I46" i="40"/>
  <c r="H46" i="40"/>
  <c r="G46" i="40"/>
  <c r="F46" i="40"/>
  <c r="G47" i="40" s="1"/>
  <c r="E46" i="40"/>
  <c r="U45" i="40"/>
  <c r="T44" i="40"/>
  <c r="U44" i="40" s="1"/>
  <c r="N44" i="40"/>
  <c r="U43" i="40"/>
  <c r="T43" i="40"/>
  <c r="N43" i="40"/>
  <c r="T41" i="40"/>
  <c r="U41" i="40" s="1"/>
  <c r="N41" i="40"/>
  <c r="T40" i="40"/>
  <c r="N40" i="40"/>
  <c r="U40" i="40" s="1"/>
  <c r="T39" i="40"/>
  <c r="U39" i="40" s="1"/>
  <c r="N39" i="40"/>
  <c r="U38" i="40"/>
  <c r="T38" i="40"/>
  <c r="N38" i="40"/>
  <c r="T37" i="40"/>
  <c r="T46" i="40" s="1"/>
  <c r="N37" i="40"/>
  <c r="T36" i="40"/>
  <c r="N36" i="40"/>
  <c r="U36" i="40" s="1"/>
  <c r="T35" i="40"/>
  <c r="U35" i="40" s="1"/>
  <c r="N35" i="40"/>
  <c r="N46" i="40" s="1"/>
  <c r="S46" i="29"/>
  <c r="R46" i="29"/>
  <c r="Q46" i="29"/>
  <c r="P46" i="29"/>
  <c r="O46" i="29"/>
  <c r="M46" i="29"/>
  <c r="L46" i="29"/>
  <c r="K46" i="29"/>
  <c r="J46" i="29"/>
  <c r="K47" i="29" s="1"/>
  <c r="I46" i="29"/>
  <c r="H46" i="29"/>
  <c r="G46" i="29"/>
  <c r="F46" i="29"/>
  <c r="G47" i="29" s="1"/>
  <c r="E46" i="29"/>
  <c r="U45" i="29"/>
  <c r="T44" i="29"/>
  <c r="U44" i="29" s="1"/>
  <c r="N44" i="29"/>
  <c r="U43" i="29"/>
  <c r="T43" i="29"/>
  <c r="N43" i="29"/>
  <c r="T42" i="29"/>
  <c r="U42" i="29" s="1"/>
  <c r="N42" i="29"/>
  <c r="T41" i="29"/>
  <c r="U41" i="29" s="1"/>
  <c r="N41" i="29"/>
  <c r="T40" i="29"/>
  <c r="U40" i="29" s="1"/>
  <c r="N40" i="29"/>
  <c r="U39" i="29"/>
  <c r="T39" i="29"/>
  <c r="N39" i="29"/>
  <c r="T38" i="29"/>
  <c r="U38" i="29" s="1"/>
  <c r="N38" i="29"/>
  <c r="T37" i="29"/>
  <c r="U37" i="29" s="1"/>
  <c r="N37" i="29"/>
  <c r="T36" i="29"/>
  <c r="U36" i="29" s="1"/>
  <c r="N36" i="29"/>
  <c r="U35" i="29"/>
  <c r="T35" i="29"/>
  <c r="N35" i="29"/>
  <c r="N46" i="29" s="1"/>
  <c r="S46" i="22"/>
  <c r="R46" i="22"/>
  <c r="Q46" i="22"/>
  <c r="P46" i="22"/>
  <c r="O46" i="22"/>
  <c r="M46" i="22"/>
  <c r="L46" i="22"/>
  <c r="K46" i="22"/>
  <c r="J46" i="22"/>
  <c r="K47" i="22" s="1"/>
  <c r="I46" i="22"/>
  <c r="H46" i="22"/>
  <c r="G46" i="22"/>
  <c r="F46" i="22"/>
  <c r="G47" i="22" s="1"/>
  <c r="E46" i="22"/>
  <c r="U45" i="22"/>
  <c r="T44" i="22"/>
  <c r="U44" i="22" s="1"/>
  <c r="N44" i="22"/>
  <c r="U43" i="22"/>
  <c r="T43" i="22"/>
  <c r="N43" i="22"/>
  <c r="T42" i="22"/>
  <c r="U42" i="22" s="1"/>
  <c r="N42" i="22"/>
  <c r="T41" i="22"/>
  <c r="N41" i="22"/>
  <c r="U41" i="22" s="1"/>
  <c r="T40" i="22"/>
  <c r="U40" i="22" s="1"/>
  <c r="N40" i="22"/>
  <c r="U39" i="22"/>
  <c r="T39" i="22"/>
  <c r="N39" i="22"/>
  <c r="T38" i="22"/>
  <c r="T46" i="22" s="1"/>
  <c r="N38" i="22"/>
  <c r="T37" i="22"/>
  <c r="N37" i="22"/>
  <c r="U37" i="22" s="1"/>
  <c r="U36" i="22"/>
  <c r="T35" i="22"/>
  <c r="N35" i="22"/>
  <c r="N46" i="22" s="1"/>
  <c r="U46" i="46" l="1"/>
  <c r="U46" i="50"/>
  <c r="U47" i="18"/>
  <c r="U45" i="42"/>
  <c r="U45" i="15"/>
  <c r="U45" i="1"/>
  <c r="U47" i="41"/>
  <c r="U41" i="41"/>
  <c r="U46" i="40"/>
  <c r="U37" i="40"/>
  <c r="T46" i="29"/>
  <c r="U46" i="29" s="1"/>
  <c r="U46" i="22"/>
  <c r="U38" i="22"/>
  <c r="U35" i="22"/>
  <c r="U18" i="39" l="1"/>
  <c r="T21" i="37"/>
  <c r="U21" i="37" s="1"/>
  <c r="N21" i="37"/>
  <c r="S26" i="49"/>
  <c r="R26" i="49"/>
  <c r="Q26" i="49"/>
  <c r="P26" i="49"/>
  <c r="O26" i="49"/>
  <c r="M26" i="49"/>
  <c r="L26" i="49"/>
  <c r="K26" i="49"/>
  <c r="J26" i="49"/>
  <c r="I26" i="49"/>
  <c r="H26" i="49"/>
  <c r="G26" i="49"/>
  <c r="F26" i="49"/>
  <c r="E26" i="49"/>
  <c r="U25" i="49"/>
  <c r="T24" i="49"/>
  <c r="U24" i="49" s="1"/>
  <c r="N24" i="49"/>
  <c r="T23" i="49"/>
  <c r="U23" i="49" s="1"/>
  <c r="N23" i="49"/>
  <c r="T22" i="49"/>
  <c r="U22" i="49" s="1"/>
  <c r="N22" i="49"/>
  <c r="T21" i="49"/>
  <c r="N21" i="49"/>
  <c r="U21" i="49" s="1"/>
  <c r="T20" i="49"/>
  <c r="U20" i="49" s="1"/>
  <c r="N20" i="49"/>
  <c r="T19" i="49"/>
  <c r="U19" i="49" s="1"/>
  <c r="N19" i="49"/>
  <c r="T18" i="49"/>
  <c r="N18" i="49"/>
  <c r="T17" i="49"/>
  <c r="N17" i="49"/>
  <c r="T16" i="49"/>
  <c r="N16" i="49"/>
  <c r="U15" i="49"/>
  <c r="T15" i="49"/>
  <c r="N15" i="49"/>
  <c r="T14" i="49"/>
  <c r="N14" i="49"/>
  <c r="T13" i="49"/>
  <c r="N13" i="49"/>
  <c r="S26" i="48"/>
  <c r="R26" i="48"/>
  <c r="Q26" i="48"/>
  <c r="P26" i="48"/>
  <c r="O26" i="48"/>
  <c r="M26" i="48"/>
  <c r="L26" i="48"/>
  <c r="K26" i="48"/>
  <c r="J26" i="48"/>
  <c r="K27" i="48" s="1"/>
  <c r="I26" i="48"/>
  <c r="H26" i="48"/>
  <c r="G26" i="48"/>
  <c r="F26" i="48"/>
  <c r="G27" i="48" s="1"/>
  <c r="E26" i="48"/>
  <c r="U25" i="48"/>
  <c r="T24" i="48"/>
  <c r="U24" i="48" s="1"/>
  <c r="N24" i="48"/>
  <c r="U23" i="48"/>
  <c r="T23" i="48"/>
  <c r="N23" i="48"/>
  <c r="T22" i="48"/>
  <c r="U22" i="48" s="1"/>
  <c r="N22" i="48"/>
  <c r="T21" i="48"/>
  <c r="N21" i="48"/>
  <c r="U21" i="48" s="1"/>
  <c r="T20" i="48"/>
  <c r="U20" i="48" s="1"/>
  <c r="N20" i="48"/>
  <c r="U19" i="48"/>
  <c r="T19" i="48"/>
  <c r="N19" i="48"/>
  <c r="T18" i="48"/>
  <c r="U18" i="48" s="1"/>
  <c r="N18" i="48"/>
  <c r="T17" i="48"/>
  <c r="N17" i="48"/>
  <c r="U17" i="48" s="1"/>
  <c r="T16" i="48"/>
  <c r="U16" i="48" s="1"/>
  <c r="N16" i="48"/>
  <c r="U15" i="48"/>
  <c r="T15" i="48"/>
  <c r="N15" i="48"/>
  <c r="T14" i="48"/>
  <c r="U14" i="48" s="1"/>
  <c r="N14" i="48"/>
  <c r="T13" i="48"/>
  <c r="N13" i="48"/>
  <c r="N26" i="48" s="1"/>
  <c r="S26" i="34"/>
  <c r="R26" i="34"/>
  <c r="Q26" i="34"/>
  <c r="P26" i="34"/>
  <c r="O26" i="34"/>
  <c r="M26" i="34"/>
  <c r="L26" i="34"/>
  <c r="K26" i="34"/>
  <c r="J26" i="34"/>
  <c r="I26" i="34"/>
  <c r="H26" i="34"/>
  <c r="G26" i="34"/>
  <c r="F26" i="34"/>
  <c r="E26" i="34"/>
  <c r="T25" i="34"/>
  <c r="U25" i="34" s="1"/>
  <c r="T24" i="34"/>
  <c r="U24" i="34" s="1"/>
  <c r="N24" i="34"/>
  <c r="T23" i="34"/>
  <c r="N23" i="34"/>
  <c r="T22" i="34"/>
  <c r="N22" i="34"/>
  <c r="T21" i="34"/>
  <c r="N21" i="34"/>
  <c r="U21" i="34" s="1"/>
  <c r="T19" i="34"/>
  <c r="U19" i="34" s="1"/>
  <c r="N19" i="34"/>
  <c r="T18" i="34"/>
  <c r="N18" i="34"/>
  <c r="U17" i="34"/>
  <c r="T16" i="34"/>
  <c r="N16" i="34"/>
  <c r="T15" i="34"/>
  <c r="N15" i="34"/>
  <c r="N26" i="34" s="1"/>
  <c r="T13" i="34"/>
  <c r="N13" i="34"/>
  <c r="S26" i="31"/>
  <c r="R26" i="31"/>
  <c r="Q26" i="31"/>
  <c r="P26" i="31"/>
  <c r="O26" i="31"/>
  <c r="M26" i="31"/>
  <c r="L26" i="31"/>
  <c r="K26" i="31"/>
  <c r="J26" i="31"/>
  <c r="I26" i="31"/>
  <c r="H26" i="31"/>
  <c r="G26" i="31"/>
  <c r="F26" i="31"/>
  <c r="E26" i="31"/>
  <c r="U25" i="31"/>
  <c r="T24" i="31"/>
  <c r="N24" i="31"/>
  <c r="T23" i="31"/>
  <c r="U23" i="31" s="1"/>
  <c r="N23" i="31"/>
  <c r="T22" i="31"/>
  <c r="N22" i="31"/>
  <c r="U21" i="31"/>
  <c r="T19" i="31"/>
  <c r="N19" i="31"/>
  <c r="T18" i="31"/>
  <c r="N18" i="31"/>
  <c r="T17" i="31"/>
  <c r="N17" i="31"/>
  <c r="T16" i="31"/>
  <c r="U16" i="31" s="1"/>
  <c r="N16" i="31"/>
  <c r="T15" i="31"/>
  <c r="N15" i="31"/>
  <c r="T13" i="31"/>
  <c r="N13" i="31"/>
  <c r="U18" i="31" l="1"/>
  <c r="G27" i="31"/>
  <c r="K27" i="31"/>
  <c r="G27" i="34"/>
  <c r="K27" i="34"/>
  <c r="U22" i="34"/>
  <c r="U18" i="34"/>
  <c r="U15" i="34"/>
  <c r="U13" i="34"/>
  <c r="U16" i="34"/>
  <c r="U23" i="34"/>
  <c r="U15" i="31"/>
  <c r="U22" i="31"/>
  <c r="N26" i="31"/>
  <c r="U17" i="31"/>
  <c r="U19" i="31"/>
  <c r="U24" i="31"/>
  <c r="U13" i="31"/>
  <c r="N26" i="49"/>
  <c r="U16" i="49"/>
  <c r="U18" i="49"/>
  <c r="U14" i="49"/>
  <c r="U17" i="49"/>
  <c r="G27" i="49"/>
  <c r="K27" i="49"/>
  <c r="T26" i="49"/>
  <c r="U26" i="49" s="1"/>
  <c r="U13" i="49"/>
  <c r="T26" i="48"/>
  <c r="U26" i="48" s="1"/>
  <c r="U13" i="48"/>
  <c r="T26" i="34"/>
  <c r="U26" i="34" s="1"/>
  <c r="T26" i="31"/>
  <c r="U26" i="31" l="1"/>
  <c r="S26" i="24"/>
  <c r="R26" i="24"/>
  <c r="Q26" i="24"/>
  <c r="P26" i="24"/>
  <c r="O26" i="24"/>
  <c r="M26" i="24"/>
  <c r="L26" i="24"/>
  <c r="K26" i="24"/>
  <c r="J26" i="24"/>
  <c r="K27" i="24" s="1"/>
  <c r="I26" i="24"/>
  <c r="H26" i="24"/>
  <c r="G26" i="24"/>
  <c r="F26" i="24"/>
  <c r="G27" i="24" s="1"/>
  <c r="E26" i="24"/>
  <c r="T24" i="24"/>
  <c r="U24" i="24" s="1"/>
  <c r="N24" i="24"/>
  <c r="T23" i="24"/>
  <c r="N23" i="24"/>
  <c r="U23" i="24" s="1"/>
  <c r="U22" i="24"/>
  <c r="T22" i="24"/>
  <c r="N22" i="24"/>
  <c r="T21" i="24"/>
  <c r="U21" i="24" s="1"/>
  <c r="N21" i="24"/>
  <c r="T20" i="24"/>
  <c r="U20" i="24" s="1"/>
  <c r="N20" i="24"/>
  <c r="U19" i="24"/>
  <c r="T19" i="24"/>
  <c r="N19" i="24"/>
  <c r="U18" i="24"/>
  <c r="T18" i="24"/>
  <c r="N18" i="24"/>
  <c r="U17" i="24"/>
  <c r="U16" i="24"/>
  <c r="T16" i="24"/>
  <c r="N16" i="24"/>
  <c r="T15" i="24"/>
  <c r="U15" i="24" s="1"/>
  <c r="N15" i="24"/>
  <c r="T14" i="24"/>
  <c r="T26" i="24" s="1"/>
  <c r="U26" i="24" s="1"/>
  <c r="N14" i="24"/>
  <c r="N26" i="24" s="1"/>
  <c r="U13" i="24"/>
  <c r="U14" i="24" l="1"/>
  <c r="S27" i="36" l="1"/>
  <c r="R27" i="36"/>
  <c r="Q27" i="36"/>
  <c r="P27" i="36"/>
  <c r="O27" i="36"/>
  <c r="M27" i="36"/>
  <c r="L27" i="36"/>
  <c r="K27" i="36"/>
  <c r="J27" i="36"/>
  <c r="I27" i="36"/>
  <c r="H27" i="36"/>
  <c r="G27" i="36"/>
  <c r="F27" i="36"/>
  <c r="E27" i="36"/>
  <c r="U26" i="36"/>
  <c r="T25" i="36"/>
  <c r="U25" i="36" s="1"/>
  <c r="N25" i="36"/>
  <c r="T24" i="36"/>
  <c r="N24" i="36"/>
  <c r="T23" i="36"/>
  <c r="U23" i="36" s="1"/>
  <c r="N23" i="36"/>
  <c r="T22" i="36"/>
  <c r="N22" i="36"/>
  <c r="T20" i="36"/>
  <c r="U20" i="36" s="1"/>
  <c r="N20" i="36"/>
  <c r="T19" i="36"/>
  <c r="N19" i="36"/>
  <c r="T18" i="36"/>
  <c r="N18" i="36"/>
  <c r="T17" i="36"/>
  <c r="N17" i="36"/>
  <c r="T16" i="36"/>
  <c r="N16" i="36"/>
  <c r="T15" i="36"/>
  <c r="U15" i="36" s="1"/>
  <c r="N15" i="36"/>
  <c r="T14" i="36"/>
  <c r="N14" i="36"/>
  <c r="T13" i="36"/>
  <c r="N13" i="36"/>
  <c r="S26" i="33"/>
  <c r="R26" i="33"/>
  <c r="Q26" i="33"/>
  <c r="P26" i="33"/>
  <c r="O26" i="33"/>
  <c r="M26" i="33"/>
  <c r="L26" i="33"/>
  <c r="K26" i="33"/>
  <c r="J26" i="33"/>
  <c r="I26" i="33"/>
  <c r="H26" i="33"/>
  <c r="G26" i="33"/>
  <c r="F26" i="33"/>
  <c r="E26" i="33"/>
  <c r="U25" i="33"/>
  <c r="T24" i="33"/>
  <c r="N24" i="33"/>
  <c r="T23" i="33"/>
  <c r="U23" i="33" s="1"/>
  <c r="N23" i="33"/>
  <c r="T22" i="33"/>
  <c r="N22" i="33"/>
  <c r="T21" i="33"/>
  <c r="N21" i="33"/>
  <c r="T19" i="33"/>
  <c r="N19" i="33"/>
  <c r="T18" i="33"/>
  <c r="N18" i="33"/>
  <c r="T17" i="33"/>
  <c r="N17" i="33"/>
  <c r="T16" i="33"/>
  <c r="N16" i="33"/>
  <c r="T15" i="33"/>
  <c r="N15" i="33"/>
  <c r="T13" i="33"/>
  <c r="N13" i="33"/>
  <c r="S25" i="26"/>
  <c r="R25" i="26"/>
  <c r="Q25" i="26"/>
  <c r="P25" i="26"/>
  <c r="O25" i="26"/>
  <c r="M25" i="26"/>
  <c r="L25" i="26"/>
  <c r="K25" i="26"/>
  <c r="J25" i="26"/>
  <c r="K26" i="26" s="1"/>
  <c r="I25" i="26"/>
  <c r="H25" i="26"/>
  <c r="G25" i="26"/>
  <c r="F25" i="26"/>
  <c r="G26" i="26" s="1"/>
  <c r="E25" i="26"/>
  <c r="U24" i="26"/>
  <c r="T23" i="26"/>
  <c r="U23" i="26" s="1"/>
  <c r="N23" i="26"/>
  <c r="U22" i="26"/>
  <c r="T22" i="26"/>
  <c r="N22" i="26"/>
  <c r="T21" i="26"/>
  <c r="U21" i="26" s="1"/>
  <c r="N21" i="26"/>
  <c r="T20" i="26"/>
  <c r="U20" i="26" s="1"/>
  <c r="N20" i="26"/>
  <c r="T19" i="26"/>
  <c r="U19" i="26" s="1"/>
  <c r="N19" i="26"/>
  <c r="U18" i="26"/>
  <c r="T18" i="26"/>
  <c r="N18" i="26"/>
  <c r="T17" i="26"/>
  <c r="U17" i="26" s="1"/>
  <c r="N17" i="26"/>
  <c r="T16" i="26"/>
  <c r="U16" i="26" s="1"/>
  <c r="N16" i="26"/>
  <c r="T15" i="26"/>
  <c r="U15" i="26" s="1"/>
  <c r="N15" i="26"/>
  <c r="U14" i="26"/>
  <c r="T14" i="26"/>
  <c r="N14" i="26"/>
  <c r="N25" i="26" s="1"/>
  <c r="T13" i="26"/>
  <c r="U13" i="26" s="1"/>
  <c r="N13" i="26"/>
  <c r="S47" i="26"/>
  <c r="R47" i="26"/>
  <c r="Q47" i="26"/>
  <c r="P47" i="26"/>
  <c r="O47" i="26"/>
  <c r="M47" i="26"/>
  <c r="L47" i="26"/>
  <c r="K47" i="26"/>
  <c r="J47" i="26"/>
  <c r="K48" i="26" s="1"/>
  <c r="I47" i="26"/>
  <c r="H47" i="26"/>
  <c r="G47" i="26"/>
  <c r="F47" i="26"/>
  <c r="G48" i="26" s="1"/>
  <c r="E47" i="26"/>
  <c r="U46" i="26"/>
  <c r="U45" i="26"/>
  <c r="T44" i="26"/>
  <c r="U44" i="26" s="1"/>
  <c r="N44" i="26"/>
  <c r="U43" i="26"/>
  <c r="T43" i="26"/>
  <c r="N43" i="26"/>
  <c r="U42" i="26"/>
  <c r="T42" i="26"/>
  <c r="N42" i="26"/>
  <c r="T41" i="26"/>
  <c r="U41" i="26" s="1"/>
  <c r="N41" i="26"/>
  <c r="T40" i="26"/>
  <c r="U40" i="26" s="1"/>
  <c r="N40" i="26"/>
  <c r="U39" i="26"/>
  <c r="T39" i="26"/>
  <c r="N39" i="26"/>
  <c r="U38" i="26"/>
  <c r="T38" i="26"/>
  <c r="N38" i="26"/>
  <c r="T37" i="26"/>
  <c r="U37" i="26" s="1"/>
  <c r="N37" i="26"/>
  <c r="T36" i="26"/>
  <c r="U36" i="26" s="1"/>
  <c r="N36" i="26"/>
  <c r="U35" i="26"/>
  <c r="T35" i="26"/>
  <c r="N35" i="26"/>
  <c r="N47" i="26" s="1"/>
  <c r="S26" i="20"/>
  <c r="R26" i="20"/>
  <c r="Q26" i="20"/>
  <c r="P26" i="20"/>
  <c r="O26" i="20"/>
  <c r="M26" i="20"/>
  <c r="L26" i="20"/>
  <c r="K26" i="20"/>
  <c r="J26" i="20"/>
  <c r="K27" i="20" s="1"/>
  <c r="I26" i="20"/>
  <c r="H26" i="20"/>
  <c r="G26" i="20"/>
  <c r="F26" i="20"/>
  <c r="G27" i="20" s="1"/>
  <c r="E26" i="20"/>
  <c r="U25" i="20"/>
  <c r="T24" i="20"/>
  <c r="U24" i="20" s="1"/>
  <c r="N24" i="20"/>
  <c r="U23" i="20"/>
  <c r="T23" i="20"/>
  <c r="N23" i="20"/>
  <c r="T22" i="20"/>
  <c r="U22" i="20" s="1"/>
  <c r="N22" i="20"/>
  <c r="T21" i="20"/>
  <c r="N21" i="20"/>
  <c r="U21" i="20" s="1"/>
  <c r="T20" i="20"/>
  <c r="U20" i="20" s="1"/>
  <c r="N20" i="20"/>
  <c r="U19" i="20"/>
  <c r="T19" i="20"/>
  <c r="N19" i="20"/>
  <c r="T18" i="20"/>
  <c r="U18" i="20" s="1"/>
  <c r="N18" i="20"/>
  <c r="T17" i="20"/>
  <c r="U17" i="20" s="1"/>
  <c r="N17" i="20"/>
  <c r="T16" i="20"/>
  <c r="U16" i="20" s="1"/>
  <c r="N16" i="20"/>
  <c r="U15" i="20"/>
  <c r="T15" i="20"/>
  <c r="N15" i="20"/>
  <c r="T14" i="20"/>
  <c r="U14" i="20" s="1"/>
  <c r="N14" i="20"/>
  <c r="T13" i="20"/>
  <c r="N13" i="20"/>
  <c r="N26" i="20" s="1"/>
  <c r="U13" i="36" l="1"/>
  <c r="U17" i="36"/>
  <c r="U19" i="36"/>
  <c r="U24" i="36"/>
  <c r="N26" i="33"/>
  <c r="N27" i="36"/>
  <c r="U16" i="36"/>
  <c r="U18" i="36"/>
  <c r="U14" i="36"/>
  <c r="U22" i="36"/>
  <c r="G28" i="36"/>
  <c r="K28" i="36"/>
  <c r="U13" i="33"/>
  <c r="U18" i="33"/>
  <c r="U15" i="33"/>
  <c r="U17" i="33"/>
  <c r="G27" i="33"/>
  <c r="K27" i="33"/>
  <c r="U19" i="33"/>
  <c r="U22" i="33"/>
  <c r="U16" i="33"/>
  <c r="U24" i="33"/>
  <c r="U21" i="33"/>
  <c r="T27" i="36"/>
  <c r="U27" i="36" s="1"/>
  <c r="T26" i="33"/>
  <c r="U26" i="33" s="1"/>
  <c r="T25" i="26"/>
  <c r="U25" i="26" s="1"/>
  <c r="T47" i="26"/>
  <c r="U47" i="26" s="1"/>
  <c r="T26" i="20"/>
  <c r="U26" i="20" s="1"/>
  <c r="U13" i="20"/>
  <c r="S26" i="13" l="1"/>
  <c r="R26" i="13"/>
  <c r="Q26" i="13"/>
  <c r="P26" i="13"/>
  <c r="O26" i="13"/>
  <c r="M26" i="13"/>
  <c r="L26" i="13"/>
  <c r="K26" i="13"/>
  <c r="J26" i="13"/>
  <c r="K27" i="13" s="1"/>
  <c r="I26" i="13"/>
  <c r="H26" i="13"/>
  <c r="G26" i="13"/>
  <c r="F26" i="13"/>
  <c r="G27" i="13" s="1"/>
  <c r="E26" i="13"/>
  <c r="U25" i="13"/>
  <c r="T24" i="13"/>
  <c r="N24" i="13"/>
  <c r="U24" i="13" s="1"/>
  <c r="U23" i="13"/>
  <c r="T23" i="13"/>
  <c r="N23" i="13"/>
  <c r="T22" i="13"/>
  <c r="U22" i="13" s="1"/>
  <c r="N22" i="13"/>
  <c r="T21" i="13"/>
  <c r="U21" i="13" s="1"/>
  <c r="N21" i="13"/>
  <c r="T20" i="13"/>
  <c r="U20" i="13" s="1"/>
  <c r="N20" i="13"/>
  <c r="U19" i="13"/>
  <c r="T19" i="13"/>
  <c r="N19" i="13"/>
  <c r="T18" i="13"/>
  <c r="U18" i="13" s="1"/>
  <c r="N18" i="13"/>
  <c r="T17" i="13"/>
  <c r="U17" i="13" s="1"/>
  <c r="N17" i="13"/>
  <c r="T16" i="13"/>
  <c r="U16" i="13" s="1"/>
  <c r="N16" i="13"/>
  <c r="U15" i="13"/>
  <c r="T15" i="13"/>
  <c r="N15" i="13"/>
  <c r="T14" i="13"/>
  <c r="U14" i="13" s="1"/>
  <c r="N14" i="13"/>
  <c r="T13" i="13"/>
  <c r="U13" i="13" s="1"/>
  <c r="N13" i="13"/>
  <c r="N26" i="13" s="1"/>
  <c r="S25" i="44"/>
  <c r="R25" i="44"/>
  <c r="Q25" i="44"/>
  <c r="P25" i="44"/>
  <c r="O25" i="44"/>
  <c r="M25" i="44"/>
  <c r="L25" i="44"/>
  <c r="K25" i="44"/>
  <c r="J25" i="44"/>
  <c r="K26" i="44" s="1"/>
  <c r="I25" i="44"/>
  <c r="H25" i="44"/>
  <c r="G25" i="44"/>
  <c r="F25" i="44"/>
  <c r="G26" i="44" s="1"/>
  <c r="E25" i="44"/>
  <c r="T24" i="44"/>
  <c r="N24" i="44"/>
  <c r="U23" i="44"/>
  <c r="T23" i="44"/>
  <c r="N23" i="44"/>
  <c r="T22" i="44"/>
  <c r="N22" i="44"/>
  <c r="T21" i="44"/>
  <c r="N21" i="44"/>
  <c r="U21" i="44" s="1"/>
  <c r="T20" i="44"/>
  <c r="N20" i="44"/>
  <c r="T19" i="44"/>
  <c r="N19" i="44"/>
  <c r="U19" i="44" s="1"/>
  <c r="T18" i="44"/>
  <c r="N18" i="44"/>
  <c r="T17" i="44"/>
  <c r="N17" i="44"/>
  <c r="U17" i="44" s="1"/>
  <c r="T16" i="44"/>
  <c r="N16" i="44"/>
  <c r="T15" i="44"/>
  <c r="N15" i="44"/>
  <c r="T14" i="44"/>
  <c r="N14" i="44"/>
  <c r="T13" i="44"/>
  <c r="N13" i="44"/>
  <c r="U13" i="44" s="1"/>
  <c r="S25" i="43"/>
  <c r="R25" i="43"/>
  <c r="Q25" i="43"/>
  <c r="P25" i="43"/>
  <c r="O25" i="43"/>
  <c r="M25" i="43"/>
  <c r="L25" i="43"/>
  <c r="K25" i="43"/>
  <c r="J25" i="43"/>
  <c r="I25" i="43"/>
  <c r="H25" i="43"/>
  <c r="G25" i="43"/>
  <c r="F25" i="43"/>
  <c r="E25" i="43"/>
  <c r="T24" i="43"/>
  <c r="U24" i="43" s="1"/>
  <c r="N24" i="43"/>
  <c r="T23" i="43"/>
  <c r="U23" i="43" s="1"/>
  <c r="N23" i="43"/>
  <c r="T22" i="43"/>
  <c r="N22" i="43"/>
  <c r="T21" i="43"/>
  <c r="N21" i="43"/>
  <c r="T20" i="43"/>
  <c r="U20" i="43" s="1"/>
  <c r="N20" i="43"/>
  <c r="T19" i="43"/>
  <c r="U19" i="43" s="1"/>
  <c r="N19" i="43"/>
  <c r="T18" i="43"/>
  <c r="N18" i="43"/>
  <c r="T17" i="43"/>
  <c r="N17" i="43"/>
  <c r="T16" i="43"/>
  <c r="U16" i="43" s="1"/>
  <c r="N16" i="43"/>
  <c r="T15" i="43"/>
  <c r="N15" i="43"/>
  <c r="T14" i="43"/>
  <c r="N14" i="43"/>
  <c r="T13" i="43"/>
  <c r="N13" i="43"/>
  <c r="S45" i="52"/>
  <c r="R45" i="52"/>
  <c r="Q45" i="52"/>
  <c r="P45" i="52"/>
  <c r="O45" i="52"/>
  <c r="M45" i="52"/>
  <c r="L45" i="52"/>
  <c r="K45" i="52"/>
  <c r="J45" i="52"/>
  <c r="K46" i="52" s="1"/>
  <c r="I45" i="52"/>
  <c r="H45" i="52"/>
  <c r="G45" i="52"/>
  <c r="F45" i="52"/>
  <c r="G46" i="52" s="1"/>
  <c r="E45" i="52"/>
  <c r="U43" i="52"/>
  <c r="T43" i="52"/>
  <c r="N43" i="52"/>
  <c r="T42" i="52"/>
  <c r="U42" i="52" s="1"/>
  <c r="N42" i="52"/>
  <c r="T41" i="52"/>
  <c r="U41" i="52" s="1"/>
  <c r="N41" i="52"/>
  <c r="T40" i="52"/>
  <c r="U40" i="52" s="1"/>
  <c r="N40" i="52"/>
  <c r="U39" i="52"/>
  <c r="T39" i="52"/>
  <c r="N39" i="52"/>
  <c r="T38" i="52"/>
  <c r="U38" i="52" s="1"/>
  <c r="N38" i="52"/>
  <c r="T37" i="52"/>
  <c r="U37" i="52" s="1"/>
  <c r="N37" i="52"/>
  <c r="T36" i="52"/>
  <c r="U36" i="52" s="1"/>
  <c r="N36" i="52"/>
  <c r="U35" i="52"/>
  <c r="T35" i="52"/>
  <c r="N35" i="52"/>
  <c r="N45" i="52" s="1"/>
  <c r="T34" i="52"/>
  <c r="U34" i="52" s="1"/>
  <c r="N34" i="52"/>
  <c r="S27" i="52"/>
  <c r="R27" i="52"/>
  <c r="Q27" i="52"/>
  <c r="P27" i="52"/>
  <c r="O27" i="52"/>
  <c r="N27" i="52"/>
  <c r="M27" i="52"/>
  <c r="L27" i="52"/>
  <c r="K27" i="52"/>
  <c r="J27" i="52"/>
  <c r="K28" i="52" s="1"/>
  <c r="I27" i="52"/>
  <c r="H27" i="52"/>
  <c r="G27" i="52"/>
  <c r="F27" i="52"/>
  <c r="G28" i="52" s="1"/>
  <c r="E27" i="52"/>
  <c r="U25" i="52"/>
  <c r="T25" i="52"/>
  <c r="N25" i="52"/>
  <c r="T24" i="52"/>
  <c r="U24" i="52" s="1"/>
  <c r="N24" i="52"/>
  <c r="T23" i="52"/>
  <c r="U23" i="52" s="1"/>
  <c r="N23" i="52"/>
  <c r="T22" i="52"/>
  <c r="U22" i="52" s="1"/>
  <c r="N22" i="52"/>
  <c r="U21" i="52"/>
  <c r="T21" i="52"/>
  <c r="N21" i="52"/>
  <c r="T20" i="52"/>
  <c r="U20" i="52" s="1"/>
  <c r="N20" i="52"/>
  <c r="T19" i="52"/>
  <c r="U19" i="52" s="1"/>
  <c r="N19" i="52"/>
  <c r="T18" i="52"/>
  <c r="U18" i="52" s="1"/>
  <c r="N18" i="52"/>
  <c r="U17" i="52"/>
  <c r="T17" i="52"/>
  <c r="N17" i="52"/>
  <c r="T16" i="52"/>
  <c r="U16" i="52" s="1"/>
  <c r="N16" i="52"/>
  <c r="T15" i="52"/>
  <c r="U15" i="52" s="1"/>
  <c r="N15" i="52"/>
  <c r="T14" i="52"/>
  <c r="U14" i="52" s="1"/>
  <c r="N14" i="52"/>
  <c r="U13" i="52"/>
  <c r="T13" i="52"/>
  <c r="N13" i="52"/>
  <c r="S4" i="52"/>
  <c r="S5" i="52"/>
  <c r="S25" i="42"/>
  <c r="R25" i="42"/>
  <c r="Q25" i="42"/>
  <c r="P25" i="42"/>
  <c r="O25" i="42"/>
  <c r="M25" i="42"/>
  <c r="L25" i="42"/>
  <c r="K25" i="42"/>
  <c r="J25" i="42"/>
  <c r="I25" i="42"/>
  <c r="H25" i="42"/>
  <c r="G25" i="42"/>
  <c r="F25" i="42"/>
  <c r="E25" i="42"/>
  <c r="T24" i="42"/>
  <c r="N24" i="42"/>
  <c r="T23" i="42"/>
  <c r="N23" i="42"/>
  <c r="T22" i="42"/>
  <c r="N22" i="42"/>
  <c r="T21" i="42"/>
  <c r="N21" i="42"/>
  <c r="U20" i="42"/>
  <c r="T19" i="42"/>
  <c r="N19" i="42"/>
  <c r="T18" i="42"/>
  <c r="N18" i="42"/>
  <c r="T17" i="42"/>
  <c r="N17" i="42"/>
  <c r="T16" i="42"/>
  <c r="N16" i="42"/>
  <c r="T15" i="42"/>
  <c r="N15" i="42"/>
  <c r="T13" i="42"/>
  <c r="U13" i="42" s="1"/>
  <c r="N13" i="42"/>
  <c r="U14" i="44" l="1"/>
  <c r="U15" i="44"/>
  <c r="U14" i="43"/>
  <c r="U21" i="43"/>
  <c r="N25" i="43"/>
  <c r="U18" i="43"/>
  <c r="U15" i="43"/>
  <c r="U17" i="43"/>
  <c r="U22" i="43"/>
  <c r="G26" i="43"/>
  <c r="K26" i="43"/>
  <c r="U16" i="44"/>
  <c r="U18" i="44"/>
  <c r="U20" i="44"/>
  <c r="U22" i="44"/>
  <c r="U24" i="44"/>
  <c r="U22" i="42"/>
  <c r="U24" i="42"/>
  <c r="U16" i="42"/>
  <c r="U18" i="42"/>
  <c r="N25" i="42"/>
  <c r="U15" i="42"/>
  <c r="U17" i="42"/>
  <c r="U19" i="42"/>
  <c r="T26" i="13"/>
  <c r="U26" i="13" s="1"/>
  <c r="T25" i="44"/>
  <c r="N25" i="44"/>
  <c r="T25" i="43"/>
  <c r="U25" i="43" s="1"/>
  <c r="U13" i="43"/>
  <c r="T45" i="52"/>
  <c r="U45" i="52" s="1"/>
  <c r="T27" i="52"/>
  <c r="U27" i="52" s="1"/>
  <c r="U21" i="42"/>
  <c r="U23" i="42"/>
  <c r="G26" i="42"/>
  <c r="K26" i="42"/>
  <c r="T25" i="42"/>
  <c r="U25" i="42" l="1"/>
  <c r="U25" i="44"/>
  <c r="S25" i="39"/>
  <c r="R25" i="39"/>
  <c r="Q25" i="39"/>
  <c r="P25" i="39"/>
  <c r="O25" i="39"/>
  <c r="M25" i="39"/>
  <c r="L25" i="39"/>
  <c r="K25" i="39"/>
  <c r="J25" i="39"/>
  <c r="K26" i="39" s="1"/>
  <c r="I25" i="39"/>
  <c r="H25" i="39"/>
  <c r="G25" i="39"/>
  <c r="F25" i="39"/>
  <c r="G26" i="39" s="1"/>
  <c r="E25" i="39"/>
  <c r="T24" i="39"/>
  <c r="N24" i="39"/>
  <c r="T23" i="39"/>
  <c r="N23" i="39"/>
  <c r="T22" i="39"/>
  <c r="N22" i="39"/>
  <c r="T21" i="39"/>
  <c r="N21" i="39"/>
  <c r="U20" i="39"/>
  <c r="T19" i="39"/>
  <c r="N19" i="39"/>
  <c r="U19" i="39" s="1"/>
  <c r="T17" i="39"/>
  <c r="N17" i="39"/>
  <c r="T16" i="39"/>
  <c r="N16" i="39"/>
  <c r="U16" i="39" s="1"/>
  <c r="T15" i="39"/>
  <c r="N15" i="39"/>
  <c r="T13" i="39"/>
  <c r="N13" i="39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T22" i="28"/>
  <c r="N22" i="28"/>
  <c r="T21" i="28"/>
  <c r="N21" i="28"/>
  <c r="T20" i="28"/>
  <c r="N20" i="28"/>
  <c r="U19" i="28"/>
  <c r="T18" i="28"/>
  <c r="N18" i="28"/>
  <c r="T17" i="28"/>
  <c r="N17" i="28"/>
  <c r="U17" i="28" s="1"/>
  <c r="T16" i="28"/>
  <c r="N16" i="28"/>
  <c r="T15" i="28"/>
  <c r="N15" i="28"/>
  <c r="T14" i="28"/>
  <c r="N14" i="28"/>
  <c r="T13" i="28"/>
  <c r="N13" i="28"/>
  <c r="S25" i="25"/>
  <c r="R25" i="25"/>
  <c r="Q25" i="25"/>
  <c r="P25" i="25"/>
  <c r="O25" i="25"/>
  <c r="M25" i="25"/>
  <c r="L25" i="25"/>
  <c r="K25" i="25"/>
  <c r="J25" i="25"/>
  <c r="I25" i="25"/>
  <c r="H25" i="25"/>
  <c r="G25" i="25"/>
  <c r="F25" i="25"/>
  <c r="E25" i="25"/>
  <c r="T24" i="25"/>
  <c r="N24" i="25"/>
  <c r="T23" i="25"/>
  <c r="N23" i="25"/>
  <c r="T22" i="25"/>
  <c r="N22" i="25"/>
  <c r="U22" i="25" s="1"/>
  <c r="T21" i="25"/>
  <c r="N21" i="25"/>
  <c r="T20" i="25"/>
  <c r="N20" i="25"/>
  <c r="T19" i="25"/>
  <c r="N19" i="25"/>
  <c r="T18" i="25"/>
  <c r="N18" i="25"/>
  <c r="T17" i="25"/>
  <c r="N17" i="25"/>
  <c r="T16" i="25"/>
  <c r="N16" i="25"/>
  <c r="T15" i="25"/>
  <c r="N15" i="25"/>
  <c r="T14" i="25"/>
  <c r="N14" i="25"/>
  <c r="T13" i="25"/>
  <c r="N13" i="25"/>
  <c r="S25" i="18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T23" i="18"/>
  <c r="N23" i="18"/>
  <c r="T22" i="18"/>
  <c r="N22" i="18"/>
  <c r="T21" i="18"/>
  <c r="N21" i="18"/>
  <c r="T20" i="18"/>
  <c r="N20" i="18"/>
  <c r="T19" i="18"/>
  <c r="N19" i="18"/>
  <c r="U19" i="18" s="1"/>
  <c r="T18" i="18"/>
  <c r="N18" i="18"/>
  <c r="T17" i="18"/>
  <c r="N17" i="18"/>
  <c r="T16" i="18"/>
  <c r="N16" i="18"/>
  <c r="T15" i="18"/>
  <c r="N15" i="18"/>
  <c r="T14" i="18"/>
  <c r="N14" i="18"/>
  <c r="T13" i="18"/>
  <c r="N13" i="18"/>
  <c r="U23" i="18" l="1"/>
  <c r="G26" i="18"/>
  <c r="K26" i="18"/>
  <c r="U16" i="25"/>
  <c r="G26" i="25"/>
  <c r="K26" i="25"/>
  <c r="U22" i="39"/>
  <c r="U21" i="39"/>
  <c r="U13" i="39"/>
  <c r="U24" i="39"/>
  <c r="N25" i="39"/>
  <c r="U15" i="39"/>
  <c r="U17" i="39"/>
  <c r="U23" i="39"/>
  <c r="U15" i="28"/>
  <c r="U20" i="28"/>
  <c r="U22" i="28"/>
  <c r="U14" i="28"/>
  <c r="U16" i="28"/>
  <c r="N25" i="25"/>
  <c r="U18" i="25"/>
  <c r="U20" i="25"/>
  <c r="U24" i="25"/>
  <c r="U13" i="25"/>
  <c r="U15" i="25"/>
  <c r="U17" i="25"/>
  <c r="U19" i="25"/>
  <c r="U14" i="25"/>
  <c r="U21" i="25"/>
  <c r="U23" i="25"/>
  <c r="U14" i="18"/>
  <c r="U16" i="18"/>
  <c r="U18" i="18"/>
  <c r="N25" i="18"/>
  <c r="U15" i="18"/>
  <c r="U13" i="18"/>
  <c r="U22" i="18"/>
  <c r="U17" i="18"/>
  <c r="U20" i="18"/>
  <c r="U21" i="18"/>
  <c r="T25" i="39"/>
  <c r="U25" i="39" s="1"/>
  <c r="U13" i="28"/>
  <c r="U18" i="28"/>
  <c r="U21" i="28"/>
  <c r="G24" i="28"/>
  <c r="K24" i="28"/>
  <c r="N23" i="28"/>
  <c r="T23" i="28"/>
  <c r="T25" i="25"/>
  <c r="T25" i="18"/>
  <c r="U25" i="18" s="1"/>
  <c r="U25" i="25" l="1"/>
  <c r="U23" i="28"/>
  <c r="S25" i="15" l="1"/>
  <c r="R25" i="15"/>
  <c r="Q25" i="15"/>
  <c r="P25" i="15"/>
  <c r="O25" i="15"/>
  <c r="M25" i="15"/>
  <c r="L25" i="15"/>
  <c r="K25" i="15"/>
  <c r="J25" i="15"/>
  <c r="I25" i="15"/>
  <c r="H25" i="15"/>
  <c r="G25" i="15"/>
  <c r="F25" i="15"/>
  <c r="E25" i="15"/>
  <c r="T23" i="15"/>
  <c r="N23" i="15"/>
  <c r="T22" i="15"/>
  <c r="N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U15" i="15" s="1"/>
  <c r="T14" i="15"/>
  <c r="N14" i="15"/>
  <c r="T13" i="15"/>
  <c r="N13" i="15"/>
  <c r="U14" i="15" l="1"/>
  <c r="U19" i="15"/>
  <c r="U17" i="15"/>
  <c r="U21" i="15"/>
  <c r="U23" i="15"/>
  <c r="U18" i="15"/>
  <c r="U13" i="15"/>
  <c r="U20" i="15"/>
  <c r="U22" i="15"/>
  <c r="N25" i="15"/>
  <c r="U16" i="15"/>
  <c r="G26" i="15"/>
  <c r="K26" i="15"/>
  <c r="T25" i="15"/>
  <c r="U25" i="15" s="1"/>
  <c r="S25" i="1" l="1"/>
  <c r="R25" i="1"/>
  <c r="Q25" i="1"/>
  <c r="P25" i="1"/>
  <c r="O25" i="1"/>
  <c r="M25" i="1"/>
  <c r="L25" i="1"/>
  <c r="K25" i="1"/>
  <c r="J25" i="1"/>
  <c r="K26" i="1" s="1"/>
  <c r="I25" i="1"/>
  <c r="H25" i="1"/>
  <c r="G25" i="1"/>
  <c r="F25" i="1"/>
  <c r="G26" i="1" s="1"/>
  <c r="E25" i="1"/>
  <c r="T24" i="1"/>
  <c r="U24" i="1" s="1"/>
  <c r="N24" i="1"/>
  <c r="T23" i="1"/>
  <c r="N23" i="1"/>
  <c r="T22" i="1"/>
  <c r="N22" i="1"/>
  <c r="T21" i="1"/>
  <c r="N21" i="1"/>
  <c r="T20" i="1"/>
  <c r="N20" i="1"/>
  <c r="T19" i="1"/>
  <c r="N19" i="1"/>
  <c r="T18" i="1"/>
  <c r="N18" i="1"/>
  <c r="T17" i="1"/>
  <c r="N17" i="1"/>
  <c r="T16" i="1"/>
  <c r="N16" i="1"/>
  <c r="T15" i="1"/>
  <c r="N15" i="1"/>
  <c r="T14" i="1"/>
  <c r="N14" i="1"/>
  <c r="T13" i="1"/>
  <c r="N13" i="1"/>
  <c r="N25" i="1" l="1"/>
  <c r="U18" i="1"/>
  <c r="U22" i="1"/>
  <c r="U16" i="1"/>
  <c r="U20" i="1"/>
  <c r="U13" i="1"/>
  <c r="U15" i="1"/>
  <c r="U17" i="1"/>
  <c r="U19" i="1"/>
  <c r="U21" i="1"/>
  <c r="U23" i="1"/>
  <c r="T25" i="1"/>
  <c r="U25" i="1" s="1"/>
  <c r="U14" i="1"/>
  <c r="S26" i="11" l="1"/>
  <c r="R26" i="11"/>
  <c r="Q26" i="11"/>
  <c r="P26" i="11"/>
  <c r="O26" i="11"/>
  <c r="M26" i="11"/>
  <c r="L26" i="11"/>
  <c r="K26" i="11"/>
  <c r="K27" i="11" s="1"/>
  <c r="J26" i="11"/>
  <c r="I26" i="11"/>
  <c r="H26" i="11"/>
  <c r="G26" i="11"/>
  <c r="F26" i="11"/>
  <c r="G27" i="11" s="1"/>
  <c r="E26" i="11"/>
  <c r="U25" i="11"/>
  <c r="U24" i="11"/>
  <c r="T24" i="11"/>
  <c r="N24" i="11"/>
  <c r="U23" i="11"/>
  <c r="T23" i="11"/>
  <c r="N23" i="11"/>
  <c r="T22" i="11"/>
  <c r="U22" i="11" s="1"/>
  <c r="N22" i="11"/>
  <c r="T21" i="11"/>
  <c r="U21" i="11" s="1"/>
  <c r="N21" i="11"/>
  <c r="U20" i="11"/>
  <c r="T20" i="11"/>
  <c r="N20" i="11"/>
  <c r="U19" i="11"/>
  <c r="T19" i="11"/>
  <c r="N19" i="11"/>
  <c r="T18" i="11"/>
  <c r="U18" i="11" s="1"/>
  <c r="N18" i="11"/>
  <c r="T17" i="11"/>
  <c r="U17" i="11" s="1"/>
  <c r="N17" i="11"/>
  <c r="U16" i="11"/>
  <c r="T16" i="11"/>
  <c r="N16" i="11"/>
  <c r="T15" i="11"/>
  <c r="U15" i="11" s="1"/>
  <c r="N15" i="11"/>
  <c r="T14" i="11"/>
  <c r="U14" i="11" s="1"/>
  <c r="N14" i="11"/>
  <c r="T13" i="11"/>
  <c r="U13" i="11" s="1"/>
  <c r="N13" i="11"/>
  <c r="N26" i="11" s="1"/>
  <c r="T26" i="11" l="1"/>
  <c r="U26" i="11" s="1"/>
  <c r="S25" i="50" l="1"/>
  <c r="R25" i="50"/>
  <c r="Q25" i="50"/>
  <c r="P25" i="50"/>
  <c r="O25" i="50"/>
  <c r="M25" i="50"/>
  <c r="L25" i="50"/>
  <c r="K25" i="50"/>
  <c r="J25" i="50"/>
  <c r="I25" i="50"/>
  <c r="H25" i="50"/>
  <c r="G25" i="50"/>
  <c r="F25" i="50"/>
  <c r="E25" i="50"/>
  <c r="T24" i="50"/>
  <c r="N24" i="50"/>
  <c r="T23" i="50"/>
  <c r="N23" i="50"/>
  <c r="T22" i="50"/>
  <c r="N22" i="50"/>
  <c r="T21" i="50"/>
  <c r="N21" i="50"/>
  <c r="T20" i="50"/>
  <c r="N20" i="50"/>
  <c r="T19" i="50"/>
  <c r="N19" i="50"/>
  <c r="T18" i="50"/>
  <c r="N18" i="50"/>
  <c r="T17" i="50"/>
  <c r="N17" i="50"/>
  <c r="T16" i="50"/>
  <c r="N16" i="50"/>
  <c r="T15" i="50"/>
  <c r="N15" i="50"/>
  <c r="T14" i="50"/>
  <c r="N14" i="50"/>
  <c r="T13" i="50"/>
  <c r="N13" i="50"/>
  <c r="U22" i="50" l="1"/>
  <c r="U20" i="50"/>
  <c r="U24" i="50"/>
  <c r="U13" i="50"/>
  <c r="U15" i="50"/>
  <c r="U19" i="50"/>
  <c r="U23" i="50"/>
  <c r="U17" i="50"/>
  <c r="U14" i="50"/>
  <c r="U21" i="50"/>
  <c r="N25" i="50"/>
  <c r="U16" i="50"/>
  <c r="U18" i="50"/>
  <c r="G26" i="50"/>
  <c r="K26" i="50"/>
  <c r="T25" i="50"/>
  <c r="U25" i="50" l="1"/>
  <c r="S47" i="51"/>
  <c r="R47" i="51"/>
  <c r="Q47" i="51"/>
  <c r="P47" i="51"/>
  <c r="O47" i="51"/>
  <c r="M47" i="51"/>
  <c r="L47" i="51"/>
  <c r="K47" i="51"/>
  <c r="K48" i="51" s="1"/>
  <c r="J47" i="51"/>
  <c r="I47" i="51"/>
  <c r="H47" i="51"/>
  <c r="G47" i="51"/>
  <c r="F47" i="51"/>
  <c r="G48" i="51" s="1"/>
  <c r="E47" i="51"/>
  <c r="U46" i="51"/>
  <c r="T45" i="51"/>
  <c r="N45" i="51"/>
  <c r="U45" i="51" s="1"/>
  <c r="U44" i="51"/>
  <c r="T44" i="51"/>
  <c r="N44" i="51"/>
  <c r="T43" i="51"/>
  <c r="U43" i="51" s="1"/>
  <c r="N43" i="51"/>
  <c r="T42" i="51"/>
  <c r="U42" i="51" s="1"/>
  <c r="N42" i="51"/>
  <c r="T41" i="51"/>
  <c r="N41" i="51"/>
  <c r="U41" i="51" s="1"/>
  <c r="U40" i="51"/>
  <c r="T40" i="51"/>
  <c r="N40" i="51"/>
  <c r="T39" i="51"/>
  <c r="U39" i="51" s="1"/>
  <c r="N39" i="51"/>
  <c r="T38" i="51"/>
  <c r="U38" i="51" s="1"/>
  <c r="N38" i="51"/>
  <c r="T37" i="51"/>
  <c r="U37" i="51" s="1"/>
  <c r="N37" i="51"/>
  <c r="U36" i="51"/>
  <c r="T36" i="51"/>
  <c r="N36" i="51"/>
  <c r="T35" i="51"/>
  <c r="U35" i="51" s="1"/>
  <c r="N35" i="51"/>
  <c r="N47" i="51" s="1"/>
  <c r="S26" i="51"/>
  <c r="R26" i="51"/>
  <c r="Q26" i="51"/>
  <c r="P26" i="51"/>
  <c r="O26" i="51"/>
  <c r="M26" i="51"/>
  <c r="L26" i="51"/>
  <c r="K26" i="51"/>
  <c r="J26" i="51"/>
  <c r="I26" i="51"/>
  <c r="H26" i="51"/>
  <c r="G26" i="51"/>
  <c r="F26" i="51"/>
  <c r="E26" i="51"/>
  <c r="U25" i="51"/>
  <c r="T25" i="51"/>
  <c r="U24" i="51"/>
  <c r="T24" i="51"/>
  <c r="T23" i="51"/>
  <c r="U23" i="51" s="1"/>
  <c r="T22" i="51"/>
  <c r="U22" i="51" s="1"/>
  <c r="T21" i="51"/>
  <c r="U21" i="51" s="1"/>
  <c r="T20" i="51"/>
  <c r="U20" i="51" s="1"/>
  <c r="T19" i="51"/>
  <c r="U19" i="51" s="1"/>
  <c r="T18" i="51"/>
  <c r="U18" i="51" s="1"/>
  <c r="T17" i="51"/>
  <c r="U17" i="51" s="1"/>
  <c r="T16" i="51"/>
  <c r="U16" i="51" s="1"/>
  <c r="T15" i="51"/>
  <c r="U15" i="51" s="1"/>
  <c r="U14" i="51"/>
  <c r="T13" i="51"/>
  <c r="N26" i="51"/>
  <c r="S5" i="51"/>
  <c r="S4" i="51"/>
  <c r="T26" i="51" l="1"/>
  <c r="U26" i="51" s="1"/>
  <c r="G27" i="51"/>
  <c r="K27" i="51"/>
  <c r="T47" i="51"/>
  <c r="U47" i="51" s="1"/>
  <c r="U13" i="51"/>
  <c r="T14" i="41" l="1"/>
  <c r="N14" i="41"/>
  <c r="T14" i="40"/>
  <c r="U14" i="40" s="1"/>
  <c r="N14" i="40"/>
  <c r="U14" i="41" l="1"/>
  <c r="U21" i="29"/>
  <c r="T20" i="30"/>
  <c r="N20" i="30"/>
  <c r="U20" i="30" l="1"/>
  <c r="T24" i="35" l="1"/>
  <c r="T23" i="35"/>
  <c r="T22" i="35"/>
  <c r="T21" i="35"/>
  <c r="T19" i="35"/>
  <c r="T18" i="35"/>
  <c r="T17" i="35"/>
  <c r="T16" i="35"/>
  <c r="T15" i="35"/>
  <c r="T13" i="35"/>
  <c r="S5" i="50" l="1"/>
  <c r="S4" i="50"/>
  <c r="S5" i="49"/>
  <c r="S4" i="49"/>
  <c r="S5" i="48"/>
  <c r="S4" i="48"/>
  <c r="U25" i="45"/>
  <c r="T24" i="45"/>
  <c r="U24" i="45" s="1"/>
  <c r="N24" i="45"/>
  <c r="T23" i="45"/>
  <c r="U23" i="45" s="1"/>
  <c r="N23" i="45"/>
  <c r="U22" i="45"/>
  <c r="T22" i="45"/>
  <c r="N22" i="45"/>
  <c r="T21" i="45"/>
  <c r="U21" i="45" s="1"/>
  <c r="N21" i="45"/>
  <c r="T20" i="45"/>
  <c r="U20" i="45" s="1"/>
  <c r="N20" i="45"/>
  <c r="T19" i="45"/>
  <c r="U19" i="45" s="1"/>
  <c r="N19" i="45"/>
  <c r="U18" i="45"/>
  <c r="T18" i="45"/>
  <c r="N18" i="45"/>
  <c r="T17" i="45"/>
  <c r="U17" i="45" s="1"/>
  <c r="N17" i="45"/>
  <c r="T16" i="45"/>
  <c r="U16" i="45" s="1"/>
  <c r="N16" i="45"/>
  <c r="T15" i="45"/>
  <c r="U15" i="45" s="1"/>
  <c r="N15" i="45"/>
  <c r="U14" i="45"/>
  <c r="T14" i="45"/>
  <c r="N14" i="45"/>
  <c r="T13" i="45"/>
  <c r="U13" i="45" s="1"/>
  <c r="N13" i="45"/>
  <c r="S26" i="45"/>
  <c r="R26" i="45"/>
  <c r="Q26" i="45"/>
  <c r="P26" i="45"/>
  <c r="O26" i="45"/>
  <c r="M26" i="45"/>
  <c r="L26" i="45"/>
  <c r="K26" i="45"/>
  <c r="J26" i="45"/>
  <c r="I26" i="45"/>
  <c r="H26" i="45"/>
  <c r="G26" i="45"/>
  <c r="F26" i="45"/>
  <c r="G27" i="45" s="1"/>
  <c r="E26" i="45"/>
  <c r="N26" i="45"/>
  <c r="S5" i="45"/>
  <c r="K5" i="45"/>
  <c r="S4" i="45"/>
  <c r="K4" i="45"/>
  <c r="K5" i="44"/>
  <c r="S5" i="44"/>
  <c r="S4" i="44"/>
  <c r="K4" i="44"/>
  <c r="S5" i="43"/>
  <c r="K5" i="43"/>
  <c r="S4" i="43"/>
  <c r="K4" i="43"/>
  <c r="K27" i="45" l="1"/>
  <c r="T26" i="45"/>
  <c r="U26" i="45" s="1"/>
  <c r="S25" i="47"/>
  <c r="R25" i="47"/>
  <c r="Q25" i="47"/>
  <c r="P25" i="47"/>
  <c r="O25" i="47"/>
  <c r="M25" i="47"/>
  <c r="L25" i="47"/>
  <c r="K25" i="47"/>
  <c r="J25" i="47"/>
  <c r="K26" i="47" s="1"/>
  <c r="I25" i="47"/>
  <c r="H25" i="47"/>
  <c r="G25" i="47"/>
  <c r="F25" i="47"/>
  <c r="G26" i="47" s="1"/>
  <c r="E25" i="47"/>
  <c r="T24" i="47"/>
  <c r="N24" i="47"/>
  <c r="T23" i="47"/>
  <c r="U23" i="47" s="1"/>
  <c r="N23" i="47"/>
  <c r="T22" i="47"/>
  <c r="N22" i="47"/>
  <c r="T21" i="47"/>
  <c r="N21" i="47"/>
  <c r="T20" i="47"/>
  <c r="N20" i="47"/>
  <c r="T19" i="47"/>
  <c r="U19" i="47" s="1"/>
  <c r="N19" i="47"/>
  <c r="T18" i="47"/>
  <c r="N18" i="47"/>
  <c r="T17" i="47"/>
  <c r="N17" i="47"/>
  <c r="T16" i="47"/>
  <c r="N16" i="47"/>
  <c r="T15" i="47"/>
  <c r="U15" i="47" s="1"/>
  <c r="N15" i="47"/>
  <c r="T14" i="47"/>
  <c r="N14" i="47"/>
  <c r="T13" i="47"/>
  <c r="N13" i="47"/>
  <c r="S5" i="47"/>
  <c r="K5" i="47"/>
  <c r="S4" i="47"/>
  <c r="K4" i="47"/>
  <c r="S5" i="46"/>
  <c r="K5" i="46"/>
  <c r="S4" i="46"/>
  <c r="K4" i="46"/>
  <c r="U14" i="47" l="1"/>
  <c r="U16" i="47"/>
  <c r="U18" i="47"/>
  <c r="N25" i="47"/>
  <c r="U17" i="47"/>
  <c r="U20" i="47"/>
  <c r="U22" i="47"/>
  <c r="U24" i="47"/>
  <c r="U21" i="47"/>
  <c r="T25" i="47"/>
  <c r="U25" i="47" s="1"/>
  <c r="U13" i="47"/>
  <c r="T25" i="38" l="1"/>
  <c r="U25" i="38" s="1"/>
  <c r="N25" i="38"/>
  <c r="U26" i="38"/>
  <c r="N23" i="37"/>
  <c r="T23" i="37"/>
  <c r="N24" i="37"/>
  <c r="T24" i="37"/>
  <c r="N25" i="37"/>
  <c r="T25" i="37"/>
  <c r="T14" i="37"/>
  <c r="N14" i="37"/>
  <c r="U25" i="37" l="1"/>
  <c r="U14" i="37"/>
  <c r="U24" i="37"/>
  <c r="U23" i="37"/>
  <c r="T23" i="27" l="1"/>
  <c r="N25" i="12" l="1"/>
  <c r="U25" i="41" l="1"/>
  <c r="T24" i="41"/>
  <c r="N24" i="41"/>
  <c r="T23" i="41"/>
  <c r="N23" i="41"/>
  <c r="T22" i="41"/>
  <c r="N22" i="41"/>
  <c r="T21" i="41"/>
  <c r="N21" i="41"/>
  <c r="T19" i="41"/>
  <c r="N19" i="41"/>
  <c r="T18" i="41"/>
  <c r="N18" i="41"/>
  <c r="T17" i="41"/>
  <c r="N17" i="41"/>
  <c r="T16" i="41"/>
  <c r="N16" i="41"/>
  <c r="T15" i="41"/>
  <c r="N15" i="41"/>
  <c r="T13" i="41"/>
  <c r="N13" i="41"/>
  <c r="U25" i="40"/>
  <c r="T24" i="40"/>
  <c r="N24" i="40"/>
  <c r="T23" i="40"/>
  <c r="N23" i="40"/>
  <c r="T22" i="40"/>
  <c r="N22" i="40"/>
  <c r="T21" i="40"/>
  <c r="N21" i="40"/>
  <c r="T20" i="40"/>
  <c r="N20" i="40"/>
  <c r="T19" i="40"/>
  <c r="N19" i="40"/>
  <c r="T18" i="40"/>
  <c r="N18" i="40"/>
  <c r="T17" i="40"/>
  <c r="N17" i="40"/>
  <c r="T16" i="40"/>
  <c r="N16" i="40"/>
  <c r="T15" i="40"/>
  <c r="N15" i="40"/>
  <c r="T13" i="40"/>
  <c r="N13" i="40"/>
  <c r="U16" i="41" l="1"/>
  <c r="U18" i="41"/>
  <c r="U24" i="41"/>
  <c r="U17" i="40"/>
  <c r="U21" i="40"/>
  <c r="U23" i="40"/>
  <c r="U16" i="40"/>
  <c r="U15" i="41"/>
  <c r="U22" i="41"/>
  <c r="U17" i="41"/>
  <c r="U19" i="41"/>
  <c r="U13" i="41"/>
  <c r="U21" i="41"/>
  <c r="U23" i="41"/>
  <c r="U18" i="40"/>
  <c r="U24" i="40"/>
  <c r="U20" i="40"/>
  <c r="U15" i="40"/>
  <c r="U22" i="40"/>
  <c r="U19" i="40"/>
  <c r="U13" i="40"/>
  <c r="U25" i="29" l="1"/>
  <c r="T24" i="29"/>
  <c r="N24" i="29"/>
  <c r="U23" i="29"/>
  <c r="T23" i="29"/>
  <c r="N23" i="29"/>
  <c r="T22" i="29"/>
  <c r="N22" i="29"/>
  <c r="T20" i="29"/>
  <c r="N20" i="29"/>
  <c r="T19" i="29"/>
  <c r="N19" i="29"/>
  <c r="T18" i="29"/>
  <c r="N18" i="29"/>
  <c r="T17" i="29"/>
  <c r="N17" i="29"/>
  <c r="T16" i="29"/>
  <c r="U16" i="29" s="1"/>
  <c r="N16" i="29"/>
  <c r="T15" i="29"/>
  <c r="N15" i="29"/>
  <c r="U14" i="29"/>
  <c r="T14" i="29"/>
  <c r="N14" i="29"/>
  <c r="T13" i="29"/>
  <c r="U13" i="29" s="1"/>
  <c r="N13" i="29"/>
  <c r="U17" i="29" l="1"/>
  <c r="U22" i="29"/>
  <c r="U19" i="29"/>
  <c r="U18" i="29"/>
  <c r="U15" i="29"/>
  <c r="U20" i="29"/>
  <c r="U24" i="29"/>
  <c r="U25" i="22" l="1"/>
  <c r="T24" i="22"/>
  <c r="N24" i="22"/>
  <c r="T23" i="22"/>
  <c r="N23" i="22"/>
  <c r="U23" i="22" s="1"/>
  <c r="T22" i="22"/>
  <c r="N22" i="22"/>
  <c r="T21" i="22"/>
  <c r="N21" i="22"/>
  <c r="T20" i="22"/>
  <c r="N20" i="22"/>
  <c r="T19" i="22"/>
  <c r="U19" i="22" s="1"/>
  <c r="N19" i="22"/>
  <c r="T18" i="22"/>
  <c r="U18" i="22" s="1"/>
  <c r="N18" i="22"/>
  <c r="T16" i="22"/>
  <c r="U16" i="22" s="1"/>
  <c r="N16" i="22"/>
  <c r="T15" i="22"/>
  <c r="N15" i="22"/>
  <c r="U15" i="22" s="1"/>
  <c r="T14" i="22"/>
  <c r="U14" i="22" s="1"/>
  <c r="N14" i="22"/>
  <c r="T13" i="22"/>
  <c r="N13" i="22"/>
  <c r="U20" i="22" l="1"/>
  <c r="U22" i="22"/>
  <c r="U24" i="22"/>
  <c r="U13" i="22"/>
  <c r="U17" i="22"/>
  <c r="U21" i="22"/>
  <c r="U46" i="14" l="1"/>
  <c r="T45" i="14"/>
  <c r="N45" i="14"/>
  <c r="T44" i="14"/>
  <c r="N44" i="14"/>
  <c r="T43" i="14"/>
  <c r="N43" i="14"/>
  <c r="T42" i="14"/>
  <c r="U42" i="14" s="1"/>
  <c r="N42" i="14"/>
  <c r="T41" i="14"/>
  <c r="N41" i="14"/>
  <c r="T40" i="14"/>
  <c r="U40" i="14" s="1"/>
  <c r="N40" i="14"/>
  <c r="T39" i="14"/>
  <c r="N39" i="14"/>
  <c r="T38" i="14"/>
  <c r="N38" i="14"/>
  <c r="T37" i="14"/>
  <c r="N37" i="14"/>
  <c r="T36" i="14"/>
  <c r="U36" i="14" s="1"/>
  <c r="N36" i="14"/>
  <c r="T35" i="14"/>
  <c r="N35" i="14"/>
  <c r="U35" i="14" l="1"/>
  <c r="U44" i="14"/>
  <c r="U37" i="14"/>
  <c r="U41" i="14"/>
  <c r="U45" i="14"/>
  <c r="U39" i="14"/>
  <c r="U43" i="14"/>
  <c r="U38" i="14"/>
  <c r="S4" i="42"/>
  <c r="S5" i="42"/>
  <c r="S4" i="39"/>
  <c r="S5" i="39"/>
  <c r="S4" i="15" l="1"/>
  <c r="S5" i="15"/>
  <c r="T45" i="12" l="1"/>
  <c r="N45" i="12"/>
  <c r="U45" i="12" s="1"/>
  <c r="T44" i="12"/>
  <c r="N44" i="12"/>
  <c r="U43" i="12"/>
  <c r="N43" i="12"/>
  <c r="N42" i="12"/>
  <c r="T41" i="12"/>
  <c r="U41" i="12" s="1"/>
  <c r="N41" i="12"/>
  <c r="N40" i="12"/>
  <c r="U39" i="12"/>
  <c r="N39" i="12"/>
  <c r="N38" i="12"/>
  <c r="N37" i="12"/>
  <c r="N36" i="12"/>
  <c r="U36" i="12" l="1"/>
  <c r="U38" i="12"/>
  <c r="U37" i="12"/>
  <c r="U44" i="12"/>
  <c r="U42" i="12"/>
  <c r="U40" i="12"/>
  <c r="S26" i="41"/>
  <c r="R26" i="41"/>
  <c r="Q26" i="41"/>
  <c r="P26" i="41"/>
  <c r="O26" i="41"/>
  <c r="M26" i="41"/>
  <c r="L26" i="41"/>
  <c r="K26" i="41"/>
  <c r="J26" i="41"/>
  <c r="I26" i="41"/>
  <c r="H26" i="41"/>
  <c r="G26" i="41"/>
  <c r="F26" i="41"/>
  <c r="E26" i="41"/>
  <c r="S5" i="41"/>
  <c r="S4" i="41"/>
  <c r="S26" i="40"/>
  <c r="R26" i="40"/>
  <c r="Q26" i="40"/>
  <c r="P26" i="40"/>
  <c r="O26" i="40"/>
  <c r="M26" i="40"/>
  <c r="L26" i="40"/>
  <c r="K26" i="40"/>
  <c r="J26" i="40"/>
  <c r="I26" i="40"/>
  <c r="H26" i="40"/>
  <c r="G26" i="40"/>
  <c r="F26" i="40"/>
  <c r="E26" i="40"/>
  <c r="T26" i="40"/>
  <c r="S5" i="40"/>
  <c r="S4" i="40"/>
  <c r="S27" i="38"/>
  <c r="R27" i="38"/>
  <c r="Q27" i="38"/>
  <c r="P27" i="38"/>
  <c r="O27" i="38"/>
  <c r="M27" i="38"/>
  <c r="L27" i="38"/>
  <c r="K27" i="38"/>
  <c r="J27" i="38"/>
  <c r="I27" i="38"/>
  <c r="H27" i="38"/>
  <c r="G27" i="38"/>
  <c r="F27" i="38"/>
  <c r="E27" i="38"/>
  <c r="T24" i="38"/>
  <c r="N24" i="38"/>
  <c r="T23" i="38"/>
  <c r="N23" i="38"/>
  <c r="T22" i="38"/>
  <c r="U22" i="38" s="1"/>
  <c r="N22" i="38"/>
  <c r="T20" i="38"/>
  <c r="N20" i="38"/>
  <c r="T19" i="38"/>
  <c r="N19" i="38"/>
  <c r="T18" i="38"/>
  <c r="N18" i="38"/>
  <c r="T17" i="38"/>
  <c r="U17" i="38" s="1"/>
  <c r="N17" i="38"/>
  <c r="T16" i="38"/>
  <c r="N16" i="38"/>
  <c r="T15" i="38"/>
  <c r="N15" i="38"/>
  <c r="T14" i="38"/>
  <c r="N14" i="38"/>
  <c r="T13" i="38"/>
  <c r="U13" i="38" s="1"/>
  <c r="N13" i="38"/>
  <c r="S5" i="38"/>
  <c r="S4" i="38"/>
  <c r="S27" i="37"/>
  <c r="R27" i="37"/>
  <c r="Q27" i="37"/>
  <c r="P27" i="37"/>
  <c r="O27" i="37"/>
  <c r="M27" i="37"/>
  <c r="L27" i="37"/>
  <c r="K27" i="37"/>
  <c r="J27" i="37"/>
  <c r="I27" i="37"/>
  <c r="H27" i="37"/>
  <c r="G27" i="37"/>
  <c r="F27" i="37"/>
  <c r="E27" i="37"/>
  <c r="U26" i="37"/>
  <c r="T22" i="37"/>
  <c r="N22" i="37"/>
  <c r="T20" i="37"/>
  <c r="N20" i="37"/>
  <c r="T19" i="37"/>
  <c r="N19" i="37"/>
  <c r="T17" i="37"/>
  <c r="N17" i="37"/>
  <c r="T16" i="37"/>
  <c r="N16" i="37"/>
  <c r="T15" i="37"/>
  <c r="N15" i="37"/>
  <c r="T13" i="37"/>
  <c r="N13" i="37"/>
  <c r="S5" i="37"/>
  <c r="S4" i="37"/>
  <c r="S5" i="36"/>
  <c r="S4" i="36"/>
  <c r="S26" i="35"/>
  <c r="R26" i="35"/>
  <c r="Q26" i="35"/>
  <c r="P26" i="35"/>
  <c r="O26" i="35"/>
  <c r="M26" i="35"/>
  <c r="L26" i="35"/>
  <c r="K26" i="35"/>
  <c r="J26" i="35"/>
  <c r="I26" i="35"/>
  <c r="H26" i="35"/>
  <c r="G26" i="35"/>
  <c r="F26" i="35"/>
  <c r="E26" i="35"/>
  <c r="U25" i="35"/>
  <c r="U24" i="35"/>
  <c r="N24" i="35"/>
  <c r="N23" i="35"/>
  <c r="N22" i="35"/>
  <c r="N21" i="35"/>
  <c r="U21" i="35" s="1"/>
  <c r="N19" i="35"/>
  <c r="U19" i="35" s="1"/>
  <c r="N18" i="35"/>
  <c r="N17" i="35"/>
  <c r="N16" i="35"/>
  <c r="U16" i="35" s="1"/>
  <c r="N15" i="35"/>
  <c r="N13" i="35"/>
  <c r="S5" i="35"/>
  <c r="S4" i="35"/>
  <c r="S5" i="34"/>
  <c r="S4" i="34"/>
  <c r="S5" i="33"/>
  <c r="S4" i="33"/>
  <c r="S26" i="32"/>
  <c r="R26" i="32"/>
  <c r="Q26" i="32"/>
  <c r="P26" i="32"/>
  <c r="O26" i="32"/>
  <c r="M26" i="32"/>
  <c r="L26" i="32"/>
  <c r="K26" i="32"/>
  <c r="J26" i="32"/>
  <c r="I26" i="32"/>
  <c r="H26" i="32"/>
  <c r="G26" i="32"/>
  <c r="F26" i="32"/>
  <c r="E26" i="32"/>
  <c r="T24" i="32"/>
  <c r="N24" i="32"/>
  <c r="T23" i="32"/>
  <c r="N23" i="32"/>
  <c r="T22" i="32"/>
  <c r="N22" i="32"/>
  <c r="T21" i="32"/>
  <c r="N21" i="32"/>
  <c r="T19" i="32"/>
  <c r="N19" i="32"/>
  <c r="T18" i="32"/>
  <c r="N18" i="32"/>
  <c r="T17" i="32"/>
  <c r="N17" i="32"/>
  <c r="T16" i="32"/>
  <c r="N16" i="32"/>
  <c r="T15" i="32"/>
  <c r="N15" i="32"/>
  <c r="T13" i="32"/>
  <c r="N13" i="32"/>
  <c r="S5" i="32"/>
  <c r="S4" i="32"/>
  <c r="S5" i="31"/>
  <c r="S4" i="31"/>
  <c r="S26" i="30"/>
  <c r="R26" i="30"/>
  <c r="Q26" i="30"/>
  <c r="P26" i="30"/>
  <c r="O26" i="30"/>
  <c r="M26" i="30"/>
  <c r="L26" i="30"/>
  <c r="K26" i="30"/>
  <c r="J26" i="30"/>
  <c r="I26" i="30"/>
  <c r="H26" i="30"/>
  <c r="G26" i="30"/>
  <c r="F26" i="30"/>
  <c r="E26" i="30"/>
  <c r="U25" i="30"/>
  <c r="T24" i="30"/>
  <c r="N24" i="30"/>
  <c r="T23" i="30"/>
  <c r="N23" i="30"/>
  <c r="T22" i="30"/>
  <c r="U22" i="30" s="1"/>
  <c r="N22" i="30"/>
  <c r="T19" i="30"/>
  <c r="N19" i="30"/>
  <c r="T18" i="30"/>
  <c r="N18" i="30"/>
  <c r="T17" i="30"/>
  <c r="N17" i="30"/>
  <c r="T16" i="30"/>
  <c r="U16" i="30" s="1"/>
  <c r="N16" i="30"/>
  <c r="T15" i="30"/>
  <c r="N15" i="30"/>
  <c r="T14" i="30"/>
  <c r="U14" i="30" s="1"/>
  <c r="N14" i="30"/>
  <c r="T13" i="30"/>
  <c r="N13" i="30"/>
  <c r="S5" i="30"/>
  <c r="S4" i="30"/>
  <c r="S26" i="29"/>
  <c r="R26" i="29"/>
  <c r="Q26" i="29"/>
  <c r="P26" i="29"/>
  <c r="O26" i="29"/>
  <c r="M26" i="29"/>
  <c r="L26" i="29"/>
  <c r="K26" i="29"/>
  <c r="J26" i="29"/>
  <c r="K27" i="29" s="1"/>
  <c r="I26" i="29"/>
  <c r="H26" i="29"/>
  <c r="G26" i="29"/>
  <c r="F26" i="29"/>
  <c r="G27" i="29" s="1"/>
  <c r="E26" i="29"/>
  <c r="N26" i="29"/>
  <c r="S5" i="29"/>
  <c r="S4" i="29"/>
  <c r="S5" i="28"/>
  <c r="S4" i="28"/>
  <c r="S24" i="27"/>
  <c r="R24" i="27"/>
  <c r="Q24" i="27"/>
  <c r="P24" i="27"/>
  <c r="O24" i="27"/>
  <c r="M24" i="27"/>
  <c r="L24" i="27"/>
  <c r="K24" i="27"/>
  <c r="J24" i="27"/>
  <c r="I24" i="27"/>
  <c r="H24" i="27"/>
  <c r="G24" i="27"/>
  <c r="F24" i="27"/>
  <c r="E24" i="27"/>
  <c r="U23" i="27"/>
  <c r="T22" i="27"/>
  <c r="N22" i="27"/>
  <c r="T21" i="27"/>
  <c r="N21" i="27"/>
  <c r="U21" i="27" s="1"/>
  <c r="T20" i="27"/>
  <c r="N20" i="27"/>
  <c r="T19" i="27"/>
  <c r="N19" i="27"/>
  <c r="U19" i="27" s="1"/>
  <c r="T18" i="27"/>
  <c r="N18" i="27"/>
  <c r="T17" i="27"/>
  <c r="N17" i="27"/>
  <c r="T16" i="27"/>
  <c r="N16" i="27"/>
  <c r="T15" i="27"/>
  <c r="N15" i="27"/>
  <c r="T14" i="27"/>
  <c r="N14" i="27"/>
  <c r="T13" i="27"/>
  <c r="N13" i="27"/>
  <c r="S5" i="27"/>
  <c r="S4" i="27"/>
  <c r="S5" i="26"/>
  <c r="S4" i="26"/>
  <c r="S5" i="25"/>
  <c r="S4" i="25"/>
  <c r="S5" i="24"/>
  <c r="S4" i="24"/>
  <c r="S26" i="23"/>
  <c r="R26" i="23"/>
  <c r="Q26" i="23"/>
  <c r="P26" i="23"/>
  <c r="O26" i="23"/>
  <c r="M26" i="23"/>
  <c r="L26" i="23"/>
  <c r="K26" i="23"/>
  <c r="J26" i="23"/>
  <c r="I26" i="23"/>
  <c r="H26" i="23"/>
  <c r="G26" i="23"/>
  <c r="F26" i="23"/>
  <c r="E26" i="23"/>
  <c r="U25" i="23"/>
  <c r="T24" i="23"/>
  <c r="N24" i="23"/>
  <c r="T23" i="23"/>
  <c r="U23" i="23" s="1"/>
  <c r="N23" i="23"/>
  <c r="T22" i="23"/>
  <c r="U22" i="23" s="1"/>
  <c r="N22" i="23"/>
  <c r="T21" i="23"/>
  <c r="U21" i="23" s="1"/>
  <c r="N21" i="23"/>
  <c r="T20" i="23"/>
  <c r="N20" i="23"/>
  <c r="T19" i="23"/>
  <c r="N19" i="23"/>
  <c r="T18" i="23"/>
  <c r="N18" i="23"/>
  <c r="T17" i="23"/>
  <c r="N17" i="23"/>
  <c r="U16" i="23"/>
  <c r="T15" i="23"/>
  <c r="N15" i="23"/>
  <c r="T14" i="23"/>
  <c r="U14" i="23" s="1"/>
  <c r="N14" i="23"/>
  <c r="T13" i="23"/>
  <c r="N13" i="23"/>
  <c r="S5" i="23"/>
  <c r="S4" i="23"/>
  <c r="S26" i="22"/>
  <c r="R26" i="22"/>
  <c r="Q26" i="22"/>
  <c r="P26" i="22"/>
  <c r="O26" i="22"/>
  <c r="M26" i="22"/>
  <c r="L26" i="22"/>
  <c r="K26" i="22"/>
  <c r="J26" i="22"/>
  <c r="I26" i="22"/>
  <c r="H26" i="22"/>
  <c r="G26" i="22"/>
  <c r="F26" i="22"/>
  <c r="E26" i="22"/>
  <c r="S5" i="22"/>
  <c r="S4" i="22"/>
  <c r="S26" i="21"/>
  <c r="R26" i="21"/>
  <c r="Q26" i="21"/>
  <c r="P26" i="21"/>
  <c r="O26" i="21"/>
  <c r="M26" i="21"/>
  <c r="L26" i="21"/>
  <c r="K26" i="21"/>
  <c r="J26" i="21"/>
  <c r="K27" i="21" s="1"/>
  <c r="I26" i="21"/>
  <c r="H26" i="21"/>
  <c r="G26" i="21"/>
  <c r="F26" i="21"/>
  <c r="G27" i="21" s="1"/>
  <c r="E26" i="21"/>
  <c r="U25" i="21"/>
  <c r="T24" i="21"/>
  <c r="N24" i="21"/>
  <c r="U23" i="21"/>
  <c r="T23" i="21"/>
  <c r="N23" i="21"/>
  <c r="T22" i="21"/>
  <c r="U22" i="21" s="1"/>
  <c r="N22" i="21"/>
  <c r="U21" i="21"/>
  <c r="N21" i="21"/>
  <c r="T20" i="21"/>
  <c r="N20" i="21"/>
  <c r="T19" i="21"/>
  <c r="U19" i="21" s="1"/>
  <c r="N19" i="21"/>
  <c r="T18" i="21"/>
  <c r="N18" i="21"/>
  <c r="T17" i="21"/>
  <c r="N17" i="21"/>
  <c r="T16" i="21"/>
  <c r="U16" i="21" s="1"/>
  <c r="N16" i="21"/>
  <c r="T15" i="21"/>
  <c r="U15" i="21" s="1"/>
  <c r="N15" i="21"/>
  <c r="U14" i="21"/>
  <c r="N14" i="21"/>
  <c r="T13" i="21"/>
  <c r="N13" i="21"/>
  <c r="N26" i="21" s="1"/>
  <c r="S5" i="21"/>
  <c r="S4" i="21"/>
  <c r="S5" i="20"/>
  <c r="S4" i="20"/>
  <c r="S26" i="19"/>
  <c r="R26" i="19"/>
  <c r="Q26" i="19"/>
  <c r="P26" i="19"/>
  <c r="O26" i="19"/>
  <c r="M26" i="19"/>
  <c r="L26" i="19"/>
  <c r="K26" i="19"/>
  <c r="J26" i="19"/>
  <c r="I26" i="19"/>
  <c r="H26" i="19"/>
  <c r="G26" i="19"/>
  <c r="F26" i="19"/>
  <c r="E26" i="19"/>
  <c r="U25" i="19"/>
  <c r="T24" i="19"/>
  <c r="N24" i="19"/>
  <c r="T23" i="19"/>
  <c r="N23" i="19"/>
  <c r="T22" i="19"/>
  <c r="N22" i="19"/>
  <c r="T21" i="19"/>
  <c r="N21" i="19"/>
  <c r="T20" i="19"/>
  <c r="N20" i="19"/>
  <c r="T19" i="19"/>
  <c r="N19" i="19"/>
  <c r="T18" i="19"/>
  <c r="N18" i="19"/>
  <c r="T16" i="19"/>
  <c r="N16" i="19"/>
  <c r="T15" i="19"/>
  <c r="N15" i="19"/>
  <c r="T14" i="19"/>
  <c r="N14" i="19"/>
  <c r="T13" i="19"/>
  <c r="N13" i="19"/>
  <c r="S5" i="19"/>
  <c r="S4" i="19"/>
  <c r="S5" i="18"/>
  <c r="S4" i="18"/>
  <c r="S26" i="17"/>
  <c r="R26" i="17"/>
  <c r="Q26" i="17"/>
  <c r="P26" i="17"/>
  <c r="O26" i="17"/>
  <c r="M26" i="17"/>
  <c r="L26" i="17"/>
  <c r="K26" i="17"/>
  <c r="J26" i="17"/>
  <c r="I26" i="17"/>
  <c r="H26" i="17"/>
  <c r="G26" i="17"/>
  <c r="F26" i="17"/>
  <c r="G27" i="17" s="1"/>
  <c r="E26" i="17"/>
  <c r="U25" i="17"/>
  <c r="T24" i="17"/>
  <c r="N24" i="17"/>
  <c r="T23" i="17"/>
  <c r="U23" i="17" s="1"/>
  <c r="N23" i="17"/>
  <c r="T22" i="17"/>
  <c r="U22" i="17" s="1"/>
  <c r="N22" i="17"/>
  <c r="T21" i="17"/>
  <c r="U21" i="17" s="1"/>
  <c r="N21" i="17"/>
  <c r="T20" i="17"/>
  <c r="N20" i="17"/>
  <c r="T19" i="17"/>
  <c r="U19" i="17" s="1"/>
  <c r="N19" i="17"/>
  <c r="T18" i="17"/>
  <c r="N18" i="17"/>
  <c r="T16" i="17"/>
  <c r="U16" i="17" s="1"/>
  <c r="N16" i="17"/>
  <c r="T15" i="17"/>
  <c r="U15" i="17" s="1"/>
  <c r="N15" i="17"/>
  <c r="T14" i="17"/>
  <c r="U14" i="17" s="1"/>
  <c r="N14" i="17"/>
  <c r="N26" i="17"/>
  <c r="S5" i="17"/>
  <c r="S4" i="17"/>
  <c r="S26" i="16"/>
  <c r="R26" i="16"/>
  <c r="Q26" i="16"/>
  <c r="P26" i="16"/>
  <c r="O26" i="16"/>
  <c r="M26" i="16"/>
  <c r="L26" i="16"/>
  <c r="K26" i="16"/>
  <c r="J26" i="16"/>
  <c r="K27" i="16" s="1"/>
  <c r="I26" i="16"/>
  <c r="H26" i="16"/>
  <c r="G26" i="16"/>
  <c r="F26" i="16"/>
  <c r="G27" i="16" s="1"/>
  <c r="E26" i="16"/>
  <c r="U25" i="16"/>
  <c r="T23" i="16"/>
  <c r="U23" i="16" s="1"/>
  <c r="N23" i="16"/>
  <c r="T22" i="16"/>
  <c r="N22" i="16"/>
  <c r="T21" i="16"/>
  <c r="U21" i="16" s="1"/>
  <c r="N21" i="16"/>
  <c r="T20" i="16"/>
  <c r="N20" i="16"/>
  <c r="T19" i="16"/>
  <c r="U19" i="16" s="1"/>
  <c r="N19" i="16"/>
  <c r="T18" i="16"/>
  <c r="N18" i="16"/>
  <c r="T17" i="16"/>
  <c r="N17" i="16"/>
  <c r="T16" i="16"/>
  <c r="N16" i="16"/>
  <c r="T15" i="16"/>
  <c r="N15" i="16"/>
  <c r="T14" i="16"/>
  <c r="N14" i="16"/>
  <c r="T13" i="16"/>
  <c r="N13" i="16"/>
  <c r="S5" i="16"/>
  <c r="S4" i="16"/>
  <c r="S47" i="14"/>
  <c r="R47" i="14"/>
  <c r="Q47" i="14"/>
  <c r="P47" i="14"/>
  <c r="O47" i="14"/>
  <c r="M47" i="14"/>
  <c r="L47" i="14"/>
  <c r="K47" i="14"/>
  <c r="J47" i="14"/>
  <c r="K48" i="14" s="1"/>
  <c r="I47" i="14"/>
  <c r="H47" i="14"/>
  <c r="G47" i="14"/>
  <c r="F47" i="14"/>
  <c r="G48" i="14" s="1"/>
  <c r="E47" i="14"/>
  <c r="T47" i="14"/>
  <c r="N47" i="14"/>
  <c r="S26" i="14"/>
  <c r="R26" i="14"/>
  <c r="Q26" i="14"/>
  <c r="P26" i="14"/>
  <c r="O26" i="14"/>
  <c r="M26" i="14"/>
  <c r="L26" i="14"/>
  <c r="K26" i="14"/>
  <c r="J26" i="14"/>
  <c r="K27" i="14" s="1"/>
  <c r="I26" i="14"/>
  <c r="H26" i="14"/>
  <c r="G26" i="14"/>
  <c r="F26" i="14"/>
  <c r="G27" i="14" s="1"/>
  <c r="E26" i="14"/>
  <c r="U25" i="14"/>
  <c r="T24" i="14"/>
  <c r="N24" i="14"/>
  <c r="T23" i="14"/>
  <c r="N23" i="14"/>
  <c r="T22" i="14"/>
  <c r="N22" i="14"/>
  <c r="T21" i="14"/>
  <c r="N21" i="14"/>
  <c r="T19" i="14"/>
  <c r="N19" i="14"/>
  <c r="T18" i="14"/>
  <c r="N18" i="14"/>
  <c r="T17" i="14"/>
  <c r="N17" i="14"/>
  <c r="T16" i="14"/>
  <c r="N16" i="14"/>
  <c r="T15" i="14"/>
  <c r="N15" i="14"/>
  <c r="T14" i="14"/>
  <c r="U14" i="14" s="1"/>
  <c r="N14" i="14"/>
  <c r="T13" i="14"/>
  <c r="N13" i="14"/>
  <c r="S5" i="14"/>
  <c r="S4" i="14"/>
  <c r="S5" i="13"/>
  <c r="S4" i="13"/>
  <c r="S47" i="12"/>
  <c r="R47" i="12"/>
  <c r="Q47" i="12"/>
  <c r="P47" i="12"/>
  <c r="O47" i="12"/>
  <c r="M47" i="12"/>
  <c r="L47" i="12"/>
  <c r="K47" i="12"/>
  <c r="J47" i="12"/>
  <c r="I47" i="12"/>
  <c r="H47" i="12"/>
  <c r="G47" i="12"/>
  <c r="F47" i="12"/>
  <c r="E47" i="12"/>
  <c r="U46" i="12"/>
  <c r="N35" i="12"/>
  <c r="N47" i="12" s="1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U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S5" i="12"/>
  <c r="S4" i="12"/>
  <c r="S5" i="11"/>
  <c r="S4" i="11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U23" i="2" s="1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T14" i="2"/>
  <c r="N14" i="2"/>
  <c r="S5" i="2"/>
  <c r="S4" i="2"/>
  <c r="S5" i="1"/>
  <c r="S4" i="1"/>
  <c r="U24" i="32" l="1"/>
  <c r="K27" i="32"/>
  <c r="G28" i="38"/>
  <c r="U19" i="37"/>
  <c r="U17" i="37"/>
  <c r="U21" i="32"/>
  <c r="U16" i="32"/>
  <c r="U15" i="19"/>
  <c r="U22" i="19"/>
  <c r="U14" i="19"/>
  <c r="U16" i="19"/>
  <c r="U19" i="19"/>
  <c r="U21" i="19"/>
  <c r="U23" i="19"/>
  <c r="G27" i="41"/>
  <c r="U19" i="30"/>
  <c r="U13" i="14"/>
  <c r="U17" i="14"/>
  <c r="U21" i="14"/>
  <c r="U23" i="35"/>
  <c r="U23" i="38"/>
  <c r="U14" i="38"/>
  <c r="U18" i="38"/>
  <c r="U20" i="38"/>
  <c r="U24" i="38"/>
  <c r="U19" i="38"/>
  <c r="U16" i="37"/>
  <c r="G28" i="37"/>
  <c r="U15" i="32"/>
  <c r="U17" i="32"/>
  <c r="U23" i="32"/>
  <c r="G27" i="30"/>
  <c r="U23" i="30"/>
  <c r="U15" i="30"/>
  <c r="K27" i="30"/>
  <c r="U14" i="27"/>
  <c r="K25" i="27"/>
  <c r="U17" i="27"/>
  <c r="U15" i="27"/>
  <c r="U16" i="27"/>
  <c r="U18" i="27"/>
  <c r="U15" i="23"/>
  <c r="U19" i="23"/>
  <c r="G27" i="23"/>
  <c r="K27" i="23"/>
  <c r="G27" i="19"/>
  <c r="K27" i="19"/>
  <c r="K27" i="17"/>
  <c r="U16" i="16"/>
  <c r="U14" i="16"/>
  <c r="U22" i="16"/>
  <c r="U15" i="16"/>
  <c r="N26" i="16"/>
  <c r="U23" i="12"/>
  <c r="U18" i="2"/>
  <c r="U20" i="2"/>
  <c r="G27" i="2"/>
  <c r="U17" i="2"/>
  <c r="K27" i="2"/>
  <c r="U20" i="12"/>
  <c r="G48" i="12"/>
  <c r="U18" i="12"/>
  <c r="U17" i="12"/>
  <c r="K27" i="12"/>
  <c r="G27" i="12"/>
  <c r="G27" i="22"/>
  <c r="K27" i="22"/>
  <c r="U19" i="12"/>
  <c r="U23" i="14"/>
  <c r="N26" i="19"/>
  <c r="N26" i="23"/>
  <c r="N26" i="32"/>
  <c r="U15" i="2"/>
  <c r="U15" i="12"/>
  <c r="N26" i="22"/>
  <c r="U19" i="2"/>
  <c r="U19" i="14"/>
  <c r="T26" i="29"/>
  <c r="U26" i="29" s="1"/>
  <c r="U20" i="37"/>
  <c r="N26" i="30"/>
  <c r="U22" i="2"/>
  <c r="U22" i="12"/>
  <c r="U15" i="38"/>
  <c r="U17" i="16"/>
  <c r="U24" i="16"/>
  <c r="U17" i="17"/>
  <c r="U24" i="17"/>
  <c r="U17" i="19"/>
  <c r="U24" i="19"/>
  <c r="U17" i="21"/>
  <c r="U24" i="21"/>
  <c r="U17" i="23"/>
  <c r="U24" i="23"/>
  <c r="U13" i="27"/>
  <c r="U17" i="30"/>
  <c r="U24" i="30"/>
  <c r="U18" i="32"/>
  <c r="U18" i="35"/>
  <c r="U22" i="35"/>
  <c r="K27" i="35"/>
  <c r="G27" i="40"/>
  <c r="U13" i="16"/>
  <c r="U20" i="17"/>
  <c r="U13" i="19"/>
  <c r="U22" i="32"/>
  <c r="T26" i="41"/>
  <c r="U16" i="14"/>
  <c r="N27" i="37"/>
  <c r="N26" i="2"/>
  <c r="U16" i="2"/>
  <c r="N26" i="12"/>
  <c r="U16" i="12"/>
  <c r="U18" i="16"/>
  <c r="U18" i="17"/>
  <c r="U18" i="19"/>
  <c r="U18" i="21"/>
  <c r="U18" i="23"/>
  <c r="U20" i="27"/>
  <c r="G25" i="27"/>
  <c r="U18" i="30"/>
  <c r="U19" i="32"/>
  <c r="T26" i="35"/>
  <c r="U13" i="37"/>
  <c r="U22" i="37"/>
  <c r="K28" i="37"/>
  <c r="N27" i="38"/>
  <c r="U16" i="38"/>
  <c r="G27" i="32"/>
  <c r="K28" i="38"/>
  <c r="N26" i="40"/>
  <c r="U26" i="40" s="1"/>
  <c r="U20" i="16"/>
  <c r="U20" i="19"/>
  <c r="U13" i="21"/>
  <c r="U13" i="23"/>
  <c r="U22" i="27"/>
  <c r="U13" i="30"/>
  <c r="U17" i="35"/>
  <c r="U24" i="14"/>
  <c r="U21" i="2"/>
  <c r="U24" i="2"/>
  <c r="U21" i="12"/>
  <c r="U24" i="12"/>
  <c r="K48" i="12"/>
  <c r="G27" i="35"/>
  <c r="T27" i="37"/>
  <c r="K27" i="40"/>
  <c r="N26" i="41"/>
  <c r="U13" i="17"/>
  <c r="U20" i="21"/>
  <c r="U20" i="23"/>
  <c r="U21" i="30"/>
  <c r="U13" i="32"/>
  <c r="N26" i="35"/>
  <c r="U20" i="14"/>
  <c r="T26" i="2"/>
  <c r="T26" i="12"/>
  <c r="U18" i="14"/>
  <c r="U22" i="14"/>
  <c r="N24" i="27"/>
  <c r="K27" i="41"/>
  <c r="U47" i="14"/>
  <c r="U15" i="14"/>
  <c r="N26" i="14"/>
  <c r="T27" i="38"/>
  <c r="U15" i="37"/>
  <c r="U15" i="35"/>
  <c r="U13" i="35"/>
  <c r="T26" i="32"/>
  <c r="T26" i="30"/>
  <c r="T24" i="27"/>
  <c r="T26" i="23"/>
  <c r="U26" i="23" s="1"/>
  <c r="T26" i="22"/>
  <c r="T26" i="21"/>
  <c r="U26" i="21" s="1"/>
  <c r="T26" i="19"/>
  <c r="U26" i="19" s="1"/>
  <c r="T26" i="17"/>
  <c r="U26" i="17" s="1"/>
  <c r="T26" i="16"/>
  <c r="U26" i="16" s="1"/>
  <c r="T26" i="14"/>
  <c r="T47" i="12"/>
  <c r="U47" i="12" s="1"/>
  <c r="U14" i="12"/>
  <c r="U13" i="12"/>
  <c r="U35" i="12"/>
  <c r="U14" i="2"/>
  <c r="U13" i="2"/>
  <c r="U27" i="37" l="1"/>
  <c r="U26" i="2"/>
  <c r="U26" i="35"/>
  <c r="U26" i="14"/>
  <c r="U27" i="38"/>
  <c r="U26" i="32"/>
  <c r="U26" i="30"/>
  <c r="U24" i="27"/>
  <c r="U26" i="12"/>
  <c r="U26" i="41"/>
  <c r="U26" i="22"/>
</calcChain>
</file>

<file path=xl/sharedStrings.xml><?xml version="1.0" encoding="utf-8"?>
<sst xmlns="http://schemas.openxmlformats.org/spreadsheetml/2006/main" count="12622" uniqueCount="497">
  <si>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</si>
  <si>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</si>
  <si>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</si>
  <si>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</si>
  <si>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</si>
  <si>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</si>
  <si>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</si>
  <si>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</si>
  <si>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</si>
  <si>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</si>
  <si>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</si>
  <si>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</si>
  <si>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</si>
  <si>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</si>
  <si>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</si>
  <si>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</si>
  <si>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</si>
  <si>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</si>
  <si>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</si>
  <si>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</si>
  <si>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</si>
  <si>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</si>
  <si>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</si>
  <si>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</si>
  <si>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</si>
  <si>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</si>
  <si>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</si>
  <si>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</si>
  <si>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</si>
  <si>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</si>
  <si>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</si>
  <si>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</si>
  <si>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</si>
  <si>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</si>
  <si>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</si>
  <si>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</si>
  <si>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</si>
  <si>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</si>
  <si>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</si>
  <si>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</si>
  <si>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</si>
  <si>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</si>
  <si>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</si>
  <si>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</si>
  <si>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</si>
  <si>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Iowa Cornets</t>
  </si>
  <si>
    <t>Iowa</t>
  </si>
  <si>
    <t>Bolin, Molly</t>
  </si>
  <si>
    <t>Draving, Doris</t>
  </si>
  <si>
    <t>Green, Anita</t>
  </si>
  <si>
    <t>Kunzmann, Connie</t>
  </si>
  <si>
    <t>Penquite, Rhonda</t>
  </si>
  <si>
    <t>Rutter, Nancy</t>
  </si>
  <si>
    <t>Sharps, Denise</t>
  </si>
  <si>
    <t>Thomas, Debra</t>
  </si>
  <si>
    <t>Tucker, Robin</t>
  </si>
  <si>
    <t>Uhl, Joan</t>
  </si>
  <si>
    <t>Chicago Hustle</t>
  </si>
  <si>
    <t>Chic</t>
  </si>
  <si>
    <t>Digitale, Sue</t>
  </si>
  <si>
    <t>Duckworth, Tesa</t>
  </si>
  <si>
    <t>Easterling, Rita</t>
  </si>
  <si>
    <t>Fincher, Janie</t>
  </si>
  <si>
    <t>Galloway, Liz</t>
  </si>
  <si>
    <t>Logan, Karen</t>
  </si>
  <si>
    <t>Peppler, Mary Jo</t>
  </si>
  <si>
    <t>Rainey, Sandra</t>
  </si>
  <si>
    <t>Stachon, Toni</t>
  </si>
  <si>
    <t>Waddy-Rossow, Debby</t>
  </si>
  <si>
    <t>Thursday</t>
  </si>
  <si>
    <t>Alumni Hall - DePaul</t>
  </si>
  <si>
    <t>A</t>
  </si>
  <si>
    <t xml:space="preserve">W </t>
  </si>
  <si>
    <t>Rod Lein</t>
  </si>
  <si>
    <t xml:space="preserve"> 3-0</t>
  </si>
  <si>
    <t xml:space="preserve">H </t>
  </si>
  <si>
    <t>L</t>
  </si>
  <si>
    <t>Doug Bruno</t>
  </si>
  <si>
    <t xml:space="preserve"> 3-1</t>
  </si>
  <si>
    <t>(3-0)</t>
  </si>
  <si>
    <t>(3-1)</t>
  </si>
  <si>
    <t>John Katzler</t>
  </si>
  <si>
    <t>Steve Zebos</t>
  </si>
  <si>
    <t>Alt, Suzanne</t>
  </si>
  <si>
    <t>Hawkins. Kathy</t>
  </si>
  <si>
    <t>(21-13)</t>
  </si>
  <si>
    <t>(20-13)</t>
  </si>
  <si>
    <t>Dan Moulton</t>
  </si>
  <si>
    <t xml:space="preserve"> 20-13</t>
  </si>
  <si>
    <t>Minn</t>
  </si>
  <si>
    <t>Minnesota Fillies</t>
  </si>
  <si>
    <t>N.Y.</t>
  </si>
  <si>
    <t>New York Stars</t>
  </si>
  <si>
    <t>Friday</t>
  </si>
  <si>
    <t>Met. Sports Center</t>
  </si>
  <si>
    <t xml:space="preserve"> 1-0</t>
  </si>
  <si>
    <t>Julia Yeater</t>
  </si>
  <si>
    <t xml:space="preserve"> 0-1</t>
  </si>
  <si>
    <t>Sunday</t>
  </si>
  <si>
    <t>Veterans Memorial</t>
  </si>
  <si>
    <t>(1-0)</t>
  </si>
  <si>
    <t>(0-1)</t>
  </si>
  <si>
    <t>(2-0)</t>
  </si>
  <si>
    <t>(0-2)</t>
  </si>
  <si>
    <t xml:space="preserve"> 2-0</t>
  </si>
  <si>
    <t>Milw</t>
  </si>
  <si>
    <t>Milwaukee Does</t>
  </si>
  <si>
    <t>(2-4)</t>
  </si>
  <si>
    <t>PROTEST-orig Iowa 93-92 victor</t>
  </si>
  <si>
    <t>George Nicodemus</t>
  </si>
  <si>
    <t xml:space="preserve"> 2-4</t>
  </si>
  <si>
    <t>Milwaukee Arena</t>
  </si>
  <si>
    <t>(4-1)</t>
  </si>
  <si>
    <t>(2-5)</t>
  </si>
  <si>
    <t xml:space="preserve"> 4-1</t>
  </si>
  <si>
    <t xml:space="preserve">L </t>
  </si>
  <si>
    <t>(4-2)</t>
  </si>
  <si>
    <t>(2-3)</t>
  </si>
  <si>
    <t xml:space="preserve"> 4-2</t>
  </si>
  <si>
    <t xml:space="preserve"> 2-3</t>
  </si>
  <si>
    <t>Saturday</t>
  </si>
  <si>
    <t>(5-2)</t>
  </si>
  <si>
    <t>(7-4)</t>
  </si>
  <si>
    <t xml:space="preserve"> 5-2</t>
  </si>
  <si>
    <t xml:space="preserve"> 7-4</t>
  </si>
  <si>
    <t>(5-3)</t>
  </si>
  <si>
    <t>(3-6)</t>
  </si>
  <si>
    <t xml:space="preserve">  5-3</t>
  </si>
  <si>
    <t xml:space="preserve"> 3-6</t>
  </si>
  <si>
    <t>Dunn Sports Complex</t>
  </si>
  <si>
    <t>N.J.</t>
  </si>
  <si>
    <t>New Jersey Gems</t>
  </si>
  <si>
    <t>(6-3)</t>
  </si>
  <si>
    <t>(4-7)</t>
  </si>
  <si>
    <t xml:space="preserve"> 6-3</t>
  </si>
  <si>
    <t>George Kennedy</t>
  </si>
  <si>
    <t xml:space="preserve"> 4-7</t>
  </si>
  <si>
    <t>Tuesday</t>
  </si>
  <si>
    <t>AstroArena</t>
  </si>
  <si>
    <t>Hous</t>
  </si>
  <si>
    <t>Houston Angels</t>
  </si>
  <si>
    <t>(9-1)</t>
  </si>
  <si>
    <t>(6-4)</t>
  </si>
  <si>
    <t xml:space="preserve"> 6-4</t>
  </si>
  <si>
    <t>Don Knodel</t>
  </si>
  <si>
    <t xml:space="preserve"> 9-1</t>
  </si>
  <si>
    <t>5 Seasons - Cedar Rapids</t>
  </si>
  <si>
    <t>(4-9)</t>
  </si>
  <si>
    <t xml:space="preserve"> 4-9</t>
  </si>
  <si>
    <t>(8-4)</t>
  </si>
  <si>
    <t>(2-11)</t>
  </si>
  <si>
    <t xml:space="preserve"> 8-4</t>
  </si>
  <si>
    <t>(8-5)</t>
  </si>
  <si>
    <t>(7-7)</t>
  </si>
  <si>
    <t xml:space="preserve"> 8-5</t>
  </si>
  <si>
    <t xml:space="preserve"> 7-7</t>
  </si>
  <si>
    <t>Hara Arena</t>
  </si>
  <si>
    <t>Dayt</t>
  </si>
  <si>
    <t>Dayton Rockettes</t>
  </si>
  <si>
    <t>(8-6)</t>
  </si>
  <si>
    <t>(6-8)</t>
  </si>
  <si>
    <t>Tom Griffey</t>
  </si>
  <si>
    <t xml:space="preserve"> 6-6</t>
  </si>
  <si>
    <t>(9-6)</t>
  </si>
  <si>
    <t>(8-7)</t>
  </si>
  <si>
    <t xml:space="preserve"> 1-1</t>
  </si>
  <si>
    <t>LaVozier Lamar</t>
  </si>
  <si>
    <t xml:space="preserve"> 2-1</t>
  </si>
  <si>
    <t>Spencer, Iowa</t>
  </si>
  <si>
    <t>(9-7)</t>
  </si>
  <si>
    <t>(14-2)</t>
  </si>
  <si>
    <t xml:space="preserve"> 1-2</t>
  </si>
  <si>
    <t xml:space="preserve"> 14-2</t>
  </si>
  <si>
    <t>Monday</t>
  </si>
  <si>
    <t>(10-7)</t>
  </si>
  <si>
    <t>(11-8)</t>
  </si>
  <si>
    <t xml:space="preserve"> 2-2</t>
  </si>
  <si>
    <t xml:space="preserve"> 11-8</t>
  </si>
  <si>
    <t>(11-7)</t>
  </si>
  <si>
    <t>(4-15)</t>
  </si>
  <si>
    <t>(12-7)</t>
  </si>
  <si>
    <t>(5-12)</t>
  </si>
  <si>
    <t xml:space="preserve"> 5-12</t>
  </si>
  <si>
    <t>(12-8)</t>
  </si>
  <si>
    <t>(13-8)</t>
  </si>
  <si>
    <t xml:space="preserve"> 4-3</t>
  </si>
  <si>
    <t xml:space="preserve"> 13-8</t>
  </si>
  <si>
    <t>(8-11)</t>
  </si>
  <si>
    <t xml:space="preserve"> 5-3</t>
  </si>
  <si>
    <t xml:space="preserve"> 8-9</t>
  </si>
  <si>
    <t>Bettendorf, Iowa</t>
  </si>
  <si>
    <t>(14-8)</t>
  </si>
  <si>
    <t>(9-13)</t>
  </si>
  <si>
    <t>Louis Mascari</t>
  </si>
  <si>
    <t xml:space="preserve"> 1-5</t>
  </si>
  <si>
    <t>(15-8)</t>
  </si>
  <si>
    <t>(17-6)</t>
  </si>
  <si>
    <t xml:space="preserve"> 17-6</t>
  </si>
  <si>
    <t>(15-9)</t>
  </si>
  <si>
    <t>(13-11)</t>
  </si>
  <si>
    <t xml:space="preserve"> 7-5</t>
  </si>
  <si>
    <t>(15-10)</t>
  </si>
  <si>
    <t>(7-16)</t>
  </si>
  <si>
    <t>(15-11)</t>
  </si>
  <si>
    <t>(20-6)</t>
  </si>
  <si>
    <t xml:space="preserve"> 20-6</t>
  </si>
  <si>
    <t>(15-12)</t>
  </si>
  <si>
    <t>(12-14)</t>
  </si>
  <si>
    <t>Gordon Nevers</t>
  </si>
  <si>
    <t xml:space="preserve"> 4-0</t>
  </si>
  <si>
    <t>(16-12)</t>
  </si>
  <si>
    <t>(8-19)</t>
  </si>
  <si>
    <t xml:space="preserve"> 5-6</t>
  </si>
  <si>
    <t>Council Bluffs, Iowa</t>
  </si>
  <si>
    <t>(17-12)</t>
  </si>
  <si>
    <t>(8-20)</t>
  </si>
  <si>
    <t xml:space="preserve"> 9-7</t>
  </si>
  <si>
    <t xml:space="preserve"> 8-20</t>
  </si>
  <si>
    <t>(18-12)</t>
  </si>
  <si>
    <t>(16-16)</t>
  </si>
  <si>
    <t xml:space="preserve"> 10-7</t>
  </si>
  <si>
    <t xml:space="preserve"> 8-2</t>
  </si>
  <si>
    <t>Ottumwa, Iowa</t>
  </si>
  <si>
    <t>(19-12)</t>
  </si>
  <si>
    <t xml:space="preserve"> 19-12</t>
  </si>
  <si>
    <t>Sioux City, Iowa</t>
  </si>
  <si>
    <t>(20-12)</t>
  </si>
  <si>
    <t>(11-20)</t>
  </si>
  <si>
    <t xml:space="preserve"> 11-18</t>
  </si>
  <si>
    <t>(21-12)</t>
  </si>
  <si>
    <t>(11-21)</t>
  </si>
  <si>
    <t xml:space="preserve"> 11-19</t>
  </si>
  <si>
    <t>Al Huntzinger</t>
  </si>
  <si>
    <t>John Mills</t>
  </si>
  <si>
    <t>??? Meyers</t>
  </si>
  <si>
    <t>Johnson, Tanya</t>
  </si>
  <si>
    <t xml:space="preserve">A </t>
  </si>
  <si>
    <t>UniDome - Cedar Falls</t>
  </si>
  <si>
    <t>Gary Naylor</t>
  </si>
  <si>
    <t>??? Riley</t>
  </si>
  <si>
    <t>Roger Aceto</t>
  </si>
  <si>
    <t>Caldwell, Breena</t>
  </si>
  <si>
    <t>Dan Moultan</t>
  </si>
  <si>
    <t>Tom Frangella</t>
  </si>
  <si>
    <t>Chapman, Brenda</t>
  </si>
  <si>
    <t>Cooper, Accronetta</t>
  </si>
  <si>
    <t>DeLorme, Scooter</t>
  </si>
  <si>
    <t>Engle, Cheryl</t>
  </si>
  <si>
    <t>Jackson, Peggy</t>
  </si>
  <si>
    <t>Kocurek, Marie</t>
  </si>
  <si>
    <t>Koopman, Carol</t>
  </si>
  <si>
    <t>Morrish, Mary</t>
  </si>
  <si>
    <t>Sjoquist, Lynette</t>
  </si>
  <si>
    <t>Wilson, Donna</t>
  </si>
  <si>
    <t>Wilson, Laurie</t>
  </si>
  <si>
    <t>Roberts, Patricia</t>
  </si>
  <si>
    <t>Booker, Gerry</t>
  </si>
  <si>
    <t>Decker, Patti</t>
  </si>
  <si>
    <t>Dennis, Brenda</t>
  </si>
  <si>
    <t>Ellis, Cindy</t>
  </si>
  <si>
    <t>Fuller, Jan</t>
  </si>
  <si>
    <t>Gehrke, Lynda</t>
  </si>
  <si>
    <t>Hostert, Barb</t>
  </si>
  <si>
    <t>Keeley, Marguerite</t>
  </si>
  <si>
    <t>Prevost, Deb</t>
  </si>
  <si>
    <t>Smith, Joanie</t>
  </si>
  <si>
    <t>Tech: (2) Asst. Coach Bratz - EJECTED</t>
  </si>
  <si>
    <t>Arturi, Lynn</t>
  </si>
  <si>
    <t>Bailey, Darlene</t>
  </si>
  <si>
    <t>Fletcher, Carmen</t>
  </si>
  <si>
    <t>Geils, Donna</t>
  </si>
  <si>
    <t>Gross, Maria</t>
  </si>
  <si>
    <t>Gwyn, Althea</t>
  </si>
  <si>
    <t>Melbourne, Mara</t>
  </si>
  <si>
    <t>Novarr, Harriet</t>
  </si>
  <si>
    <t>Thomas, Janice</t>
  </si>
  <si>
    <t>Young, Faye</t>
  </si>
  <si>
    <t>Young, Kaye</t>
  </si>
  <si>
    <t>Mulcahy Center - Iona</t>
  </si>
  <si>
    <t>Steve Rainer</t>
  </si>
  <si>
    <t>Michael Shockley</t>
  </si>
  <si>
    <t>Bucklew, Patti</t>
  </si>
  <si>
    <t>Craig, Denise</t>
  </si>
  <si>
    <t>DNP - Death in Family</t>
  </si>
  <si>
    <t>Franklin, Connie</t>
  </si>
  <si>
    <t>Greene, Vivian</t>
  </si>
  <si>
    <t>Holman, Joy</t>
  </si>
  <si>
    <t>McKenzie, Michelle</t>
  </si>
  <si>
    <t>Payne, Felicia</t>
  </si>
  <si>
    <t>Pitts, Brenda</t>
  </si>
  <si>
    <t>Scott, Angela</t>
  </si>
  <si>
    <t>Tomich, Vonnie</t>
  </si>
  <si>
    <t>Crevier, Tanya</t>
  </si>
  <si>
    <t>Schrad, Mary</t>
  </si>
  <si>
    <t>Has cold &amp; Hip Injury</t>
  </si>
  <si>
    <t>John Carr</t>
  </si>
  <si>
    <t>Tom Ballaban</t>
  </si>
  <si>
    <t xml:space="preserve"> Icy Streets</t>
  </si>
  <si>
    <t>22-x</t>
  </si>
  <si>
    <t>23-x</t>
  </si>
  <si>
    <t>37-x</t>
  </si>
  <si>
    <t>24-x</t>
  </si>
  <si>
    <t>DeBoer, Kathy</t>
  </si>
  <si>
    <t>Lundberg, Cindy</t>
  </si>
  <si>
    <t>Zweig, Doris</t>
  </si>
  <si>
    <t xml:space="preserve"> 3 - x</t>
  </si>
  <si>
    <t xml:space="preserve"> 5 - x</t>
  </si>
  <si>
    <t>13-x</t>
  </si>
  <si>
    <t xml:space="preserve"> 4 - x</t>
  </si>
  <si>
    <t xml:space="preserve"> 8 - x</t>
  </si>
  <si>
    <t xml:space="preserve"> 11 - x</t>
  </si>
  <si>
    <t xml:space="preserve"> 16 - x</t>
  </si>
  <si>
    <t xml:space="preserve"> 6 - x</t>
  </si>
  <si>
    <t xml:space="preserve"> 17 - x</t>
  </si>
  <si>
    <t xml:space="preserve"> 0 - x</t>
  </si>
  <si>
    <t xml:space="preserve">  0 - x</t>
  </si>
  <si>
    <t>17 - x</t>
  </si>
  <si>
    <t xml:space="preserve"> 12 - x</t>
  </si>
  <si>
    <t xml:space="preserve"> 35 - x</t>
  </si>
  <si>
    <t xml:space="preserve"> 22 - x</t>
  </si>
  <si>
    <t>30 - x</t>
  </si>
  <si>
    <t xml:space="preserve"> 92 - x</t>
  </si>
  <si>
    <t>23 - x</t>
  </si>
  <si>
    <t xml:space="preserve"> 102 - x</t>
  </si>
  <si>
    <t>Iowa won when DK Thomas pressured an inbounds pass from Joanie Smith under the Milwaukee basket</t>
  </si>
  <si>
    <t>Breaks Nose in 1st Half</t>
  </si>
  <si>
    <t>Game moved from 1 pm to 2pm - snow storm in Iowa 5.5 hr bus ride</t>
  </si>
  <si>
    <t>Bistromowitz, Jo-Ellen</t>
  </si>
  <si>
    <t>Burdick, Randi</t>
  </si>
  <si>
    <t>Canning, Peggy</t>
  </si>
  <si>
    <t>Hayek, Mary Jean</t>
  </si>
  <si>
    <t>Martin, Sue</t>
  </si>
  <si>
    <t>Mason, Debbie</t>
  </si>
  <si>
    <t>Solano, Kathy</t>
  </si>
  <si>
    <t>Szeremeta, Wanda</t>
  </si>
  <si>
    <t>Tatterson, Gail</t>
  </si>
  <si>
    <t>Fitzgerald, Kathy</t>
  </si>
  <si>
    <t>DNP - Injured Ankle</t>
  </si>
  <si>
    <t>Alt, Suzannne</t>
  </si>
  <si>
    <t>Green, Sister</t>
  </si>
  <si>
    <t>Hawkins, Kathy</t>
  </si>
  <si>
    <t>Thomas, Debra K.</t>
  </si>
  <si>
    <t>Auhlenbacher, Karen</t>
  </si>
  <si>
    <t>Bubrig, Patty</t>
  </si>
  <si>
    <t>Candler, Belinda</t>
  </si>
  <si>
    <t>Chapman, Vicky</t>
  </si>
  <si>
    <t>Holleyman, Glenda</t>
  </si>
  <si>
    <t>Johnson, Pat</t>
  </si>
  <si>
    <t>Jones, Belinda</t>
  </si>
  <si>
    <t>Kenlaw, Jessie</t>
  </si>
  <si>
    <t>Mayo, Paula</t>
  </si>
  <si>
    <t>Washington, Cynthia</t>
  </si>
  <si>
    <t>Roelich, Debra</t>
  </si>
  <si>
    <t>Browning, Pam</t>
  </si>
  <si>
    <t>Bus left Minn at 7:30 am arrived in Cedar Rapids at 1:50 for 2:00pm game</t>
  </si>
  <si>
    <t>Wasmus, Gail</t>
  </si>
  <si>
    <t>DeBoer, Cathy</t>
  </si>
  <si>
    <t>Gehrke, Linda</t>
  </si>
  <si>
    <t>Prevost, Debbie</t>
  </si>
  <si>
    <t xml:space="preserve"> Bolin 38 pts in 2nd half</t>
  </si>
  <si>
    <t>Ransom, Gigi</t>
  </si>
  <si>
    <t>Technical Foul</t>
  </si>
  <si>
    <t>Technical Foul: Janice Thomas</t>
  </si>
  <si>
    <t>DNP - Sick with Flu</t>
  </si>
  <si>
    <t>Mosley, Dolly</t>
  </si>
  <si>
    <t>Technical Fouls: Asst. Coach - Bratz (2)</t>
  </si>
  <si>
    <t>Roelich, Denra</t>
  </si>
  <si>
    <t>Technical Foul: Joan Uhl</t>
  </si>
  <si>
    <t>Burdick, Denise</t>
  </si>
  <si>
    <t>Blacklock, Kim</t>
  </si>
  <si>
    <t>Waddell, Leanne</t>
  </si>
  <si>
    <t>Long Sturdy, Denise</t>
  </si>
  <si>
    <t>Nelson, Mariah</t>
  </si>
  <si>
    <t>old mark 44 Rita + Tatterson</t>
  </si>
  <si>
    <t>PG#</t>
  </si>
  <si>
    <t>Terry Kuhl</t>
  </si>
  <si>
    <t>Playoff Game #</t>
  </si>
  <si>
    <t>Mark Mano</t>
  </si>
  <si>
    <t>DNP - Coach's Decision</t>
  </si>
  <si>
    <t>H</t>
  </si>
  <si>
    <t>W</t>
  </si>
  <si>
    <t>DNP - Hit By Car in Chicago</t>
  </si>
  <si>
    <t>(1-1)</t>
  </si>
  <si>
    <t>Ankeny High School</t>
  </si>
  <si>
    <t>On verge of Quitting Team</t>
  </si>
  <si>
    <t>Technical</t>
  </si>
  <si>
    <t>Tech: Doug Bruno</t>
  </si>
  <si>
    <t>Technical: Doug Bruno, Sue Digitale</t>
  </si>
  <si>
    <t>(2-1)</t>
  </si>
  <si>
    <t>(1-2)</t>
  </si>
  <si>
    <t>Fouled Out at 6:26 4th</t>
  </si>
  <si>
    <t>Tech: Bruno (2) 6:43 4th qt</t>
  </si>
  <si>
    <t>Technical: Chicago Bench (2)</t>
  </si>
  <si>
    <t>Debra Waddy-Rossow took over as coach at 6:26 4th qtr after fouling out</t>
  </si>
  <si>
    <t>1978-79 PLAYOFFS</t>
  </si>
  <si>
    <t>1978-79  PLAYOFFS</t>
  </si>
  <si>
    <t>Info From Des Moines Register</t>
  </si>
  <si>
    <t>Michaelson, Maren</t>
  </si>
  <si>
    <t>ORIGINAL Box Score used</t>
  </si>
  <si>
    <t>Chicago - using a college score sheet - No OFR</t>
  </si>
  <si>
    <t xml:space="preserve"> X= new number to final 101-96 game</t>
  </si>
  <si>
    <t>Info From</t>
  </si>
  <si>
    <t>Name not in Newspaper</t>
  </si>
  <si>
    <t>Info From Cedar Rapids Gazette</t>
  </si>
  <si>
    <t>Name not in Box Score</t>
  </si>
  <si>
    <t>Original Info From Des Moines Register</t>
  </si>
  <si>
    <t xml:space="preserve">  and it bounced off DK's hands and into the basket with 13 seconds remaining in OT.</t>
  </si>
  <si>
    <t>Info From White Plains Journal</t>
  </si>
  <si>
    <t>Dobson, Gail</t>
  </si>
  <si>
    <t>Alt, Susan</t>
  </si>
  <si>
    <t>Injured - Knee</t>
  </si>
  <si>
    <t>Info from Des Moines Register</t>
  </si>
  <si>
    <t>Sprained Ankle in Warm-Up</t>
  </si>
  <si>
    <t>Info From Sioux City Journal</t>
  </si>
  <si>
    <t>This is the ORIGINAL Game - before Protest</t>
  </si>
  <si>
    <t>Original Box Score used</t>
  </si>
  <si>
    <t xml:space="preserve">  (who has this??)</t>
  </si>
  <si>
    <t>Info From Dayton Daily News</t>
  </si>
  <si>
    <t>P-1</t>
  </si>
  <si>
    <t>P-3</t>
  </si>
  <si>
    <t>P-5</t>
  </si>
  <si>
    <t>P-6</t>
  </si>
  <si>
    <t>P-7</t>
  </si>
  <si>
    <t>P-8</t>
  </si>
  <si>
    <t xml:space="preserve"> 3-3</t>
  </si>
  <si>
    <t>Veterans Memorial Audit.</t>
  </si>
  <si>
    <t>P-9</t>
  </si>
  <si>
    <t>Technical: Coach Knodel</t>
  </si>
  <si>
    <t>Technical: Coach Don Knodel</t>
  </si>
  <si>
    <t xml:space="preserve">                   Belinda Jones</t>
  </si>
  <si>
    <t xml:space="preserve"> 18 or 28 for Sharps</t>
  </si>
  <si>
    <t>Hofheinz Pavilion</t>
  </si>
  <si>
    <t>P-10</t>
  </si>
  <si>
    <t xml:space="preserve"> 4-4</t>
  </si>
  <si>
    <t>Info from Davenport Times</t>
  </si>
  <si>
    <t>n/a</t>
  </si>
  <si>
    <t xml:space="preserve"> 1/2 price Admission Day</t>
  </si>
  <si>
    <t>Lundberg, Cynthia</t>
  </si>
  <si>
    <t xml:space="preserve">  and Minnesota Fillies Media Guide</t>
  </si>
  <si>
    <t>Info    NOT AVAILABLE</t>
  </si>
  <si>
    <t xml:space="preserve"> 0-2</t>
  </si>
  <si>
    <t>Bob Davenport</t>
  </si>
  <si>
    <t>Charles Mailhos</t>
  </si>
  <si>
    <t>Game moved from 1 pm to 2pm - snow storm in Iowa 5.5 hr bus ride for Iowa</t>
  </si>
  <si>
    <t>Teams concluded 12/28 Protest game by playing 13:08 first - then played Scheduled Game</t>
  </si>
  <si>
    <t>Finished 12/28 game first</t>
  </si>
  <si>
    <t>Ties WBL record</t>
  </si>
  <si>
    <t>Info From  Dayton Daily News</t>
  </si>
  <si>
    <t>Largest Margin of Victory in WBL - 50</t>
  </si>
  <si>
    <t>Denise Long Sturdy - stayed home with a Cold</t>
  </si>
  <si>
    <t>Millsaps College, Jackson Ms</t>
  </si>
  <si>
    <t>Anderson</t>
  </si>
  <si>
    <t>Henderson</t>
  </si>
  <si>
    <t>Info from Original Box Score</t>
  </si>
  <si>
    <t>Info From Original Box Score</t>
  </si>
  <si>
    <t>Tom Perrault</t>
  </si>
  <si>
    <t>Jay Rasmussen</t>
  </si>
  <si>
    <t xml:space="preserve"> </t>
  </si>
  <si>
    <t xml:space="preserve">  Milwaukee Sentinel</t>
  </si>
  <si>
    <t>Dale Borchert</t>
  </si>
  <si>
    <t>Jack Coughlin</t>
  </si>
  <si>
    <t>Veterans Memorial Aud.</t>
  </si>
  <si>
    <t>Dale Schruts</t>
  </si>
  <si>
    <t>Tech:Coach DeLisle</t>
  </si>
  <si>
    <t>Technical: Coach Gene DeLisle</t>
  </si>
  <si>
    <t xml:space="preserve">  Milwaukee Journal</t>
  </si>
  <si>
    <t>Name Not in Newspaper</t>
  </si>
  <si>
    <t>Technical: Listed as Houston bench, but was Coach Knodel</t>
  </si>
  <si>
    <t>Info from Houston Chronicle</t>
  </si>
  <si>
    <t>Info From  Houston Chronicle</t>
  </si>
  <si>
    <t>Name Not in Newspapers</t>
  </si>
  <si>
    <t>Injured - Hospitalized (Gall Bladder??)</t>
  </si>
  <si>
    <t>INACTIVE LIST - 13 Players</t>
  </si>
  <si>
    <t>Injured - Out Sick</t>
  </si>
  <si>
    <t>INACTIVE - To Play Long</t>
  </si>
  <si>
    <t xml:space="preserve"> 12 TO 1st period</t>
  </si>
  <si>
    <t>Info from</t>
  </si>
  <si>
    <t>Name Not In Newspapers</t>
  </si>
  <si>
    <t>Did Not Travel</t>
  </si>
  <si>
    <t>P-4</t>
  </si>
  <si>
    <t>Conlin, Terry</t>
  </si>
  <si>
    <t>Injured - Ankle</t>
  </si>
  <si>
    <t xml:space="preserve"> First game in WBL</t>
  </si>
  <si>
    <t>Legend Denise Long returns</t>
  </si>
  <si>
    <t>x</t>
  </si>
  <si>
    <t xml:space="preserve"> 8-6</t>
  </si>
  <si>
    <t xml:space="preserve"> 9-6</t>
  </si>
  <si>
    <t xml:space="preserve"> 5-1</t>
  </si>
  <si>
    <t xml:space="preserve"> 5-4</t>
  </si>
  <si>
    <t xml:space="preserve"> 5-5</t>
  </si>
  <si>
    <t xml:space="preserve"> 6-5</t>
  </si>
  <si>
    <t xml:space="preserve"> 9-5</t>
  </si>
  <si>
    <t xml:space="preserve"> 10-5</t>
  </si>
  <si>
    <t xml:space="preserve"> 11-5</t>
  </si>
  <si>
    <t xml:space="preserve"> 11-6</t>
  </si>
  <si>
    <t>Gene DeLisle</t>
  </si>
  <si>
    <t>Alan Cissorky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</si>
</sst>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4" fillId="4" borderId="0" xfId="1" applyNumberFormat="1" applyFont="1" applyFill="1" applyAlignment="1">
      <alignment horizontal="center" vertical="center"/>
    </xf>
    <xf numFmtId="0" fontId="15" fillId="2" borderId="0" xfId="0" applyFont="1" applyFill="1"/>
    <xf numFmtId="0" fontId="2" fillId="4" borderId="0" xfId="0" quotePrefix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8" fillId="4" borderId="0" xfId="0" applyFont="1" applyFill="1"/>
    <xf numFmtId="0" fontId="2" fillId="4" borderId="0" xfId="0" quotePrefix="1" applyFont="1" applyFill="1"/>
    <xf numFmtId="0" fontId="11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2" fillId="0" borderId="0" xfId="0" applyFont="1"/>
    <xf numFmtId="0" fontId="12" fillId="4" borderId="0" xfId="0" applyFont="1" applyFill="1"/>
    <xf numFmtId="9" fontId="0" fillId="0" borderId="0" xfId="0" applyNumberFormat="1"/>
    <xf numFmtId="164" fontId="10" fillId="0" borderId="0" xfId="1" applyNumberFormat="1" applyFont="1" applyFill="1"/>
    <xf numFmtId="0" fontId="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0" xfId="0" applyFont="1"/>
    <xf numFmtId="0" fontId="5" fillId="2" borderId="0" xfId="0" applyFont="1" applyFill="1"/>
    <xf numFmtId="0" fontId="2" fillId="2" borderId="0" xfId="0" applyFont="1" applyFill="1"/>
    <xf numFmtId="0" fontId="22" fillId="0" borderId="0" xfId="0" applyFont="1"/>
    <xf numFmtId="166" fontId="5" fillId="4" borderId="0" xfId="2" applyNumberFormat="1" applyFont="1" applyFill="1" applyAlignment="1"/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0" fontId="22" fillId="0" borderId="0" xfId="0" applyFont="1" applyAlignment="1">
      <alignment horizontal="center"/>
    </xf>
    <xf numFmtId="164" fontId="10" fillId="6" borderId="0" xfId="1" applyNumberFormat="1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17" fontId="2" fillId="4" borderId="0" xfId="0" applyNumberFormat="1" applyFont="1" applyFill="1" applyAlignment="1">
      <alignment horizontal="center"/>
    </xf>
    <xf numFmtId="0" fontId="7" fillId="6" borderId="0" xfId="0" applyFont="1" applyFill="1"/>
    <xf numFmtId="20" fontId="12" fillId="6" borderId="0" xfId="0" applyNumberFormat="1" applyFont="1" applyFill="1" applyAlignment="1">
      <alignment horizontal="right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9" fillId="2" borderId="0" xfId="0" applyFont="1" applyFill="1"/>
    <xf numFmtId="0" fontId="0" fillId="7" borderId="1" xfId="0" applyFill="1" applyBorder="1" applyAlignment="1">
      <alignment horizontal="center"/>
    </xf>
    <xf numFmtId="0" fontId="7" fillId="6" borderId="0" xfId="0" applyFont="1" applyFill="1" applyAlignment="1">
      <alignment horizontal="right"/>
    </xf>
    <xf numFmtId="165" fontId="11" fillId="0" borderId="0" xfId="0" applyNumberFormat="1" applyFont="1"/>
    <xf numFmtId="0" fontId="24" fillId="4" borderId="0" xfId="0" applyFont="1" applyFill="1"/>
    <xf numFmtId="164" fontId="10" fillId="0" borderId="0" xfId="1" applyNumberFormat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1" fillId="6" borderId="0" xfId="0" applyFont="1" applyFill="1"/>
    <xf numFmtId="0" fontId="20" fillId="6" borderId="0" xfId="0" applyFont="1" applyFill="1"/>
    <xf numFmtId="0" fontId="20" fillId="6" borderId="0" xfId="0" applyFont="1" applyFill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C49E-824E-4C73-AC95-4DD14AFAD147}">
  <sheetPr>
    <tabColor rgb="FF00B0F0"/>
  </sheetPr>
  <dimension ref="A1:AB47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411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28827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/>
      <c r="K4" s="16" t="s">
        <v>45</v>
      </c>
      <c r="L4" s="17"/>
      <c r="M4" s="18"/>
      <c r="N4" s="19">
        <v>19</v>
      </c>
      <c r="O4" s="19">
        <v>15</v>
      </c>
      <c r="P4" s="19">
        <v>36</v>
      </c>
      <c r="Q4" s="19">
        <v>31</v>
      </c>
      <c r="R4" s="20"/>
      <c r="S4" s="21">
        <f>SUM(N4:R4)</f>
        <v>101</v>
      </c>
      <c r="T4" s="96"/>
    </row>
    <row r="5" spans="1:28" x14ac:dyDescent="0.3">
      <c r="B5" s="1"/>
      <c r="C5" s="6" t="s">
        <v>450</v>
      </c>
      <c r="D5" s="7" t="s">
        <v>6</v>
      </c>
      <c r="E5" s="1"/>
      <c r="F5" s="1"/>
      <c r="G5" s="1"/>
      <c r="J5" s="15"/>
      <c r="K5" s="16" t="s">
        <v>57</v>
      </c>
      <c r="L5" s="17"/>
      <c r="M5" s="18"/>
      <c r="N5" s="19">
        <v>24</v>
      </c>
      <c r="O5" s="19">
        <v>23</v>
      </c>
      <c r="P5" s="19">
        <v>27</v>
      </c>
      <c r="Q5" s="19">
        <v>26</v>
      </c>
      <c r="R5" s="20"/>
      <c r="S5" s="21">
        <f>SUM(N5:R5)</f>
        <v>100</v>
      </c>
      <c r="T5" s="96"/>
      <c r="U5" s="1"/>
      <c r="V5" s="1"/>
      <c r="W5" s="1"/>
    </row>
    <row r="6" spans="1:28" x14ac:dyDescent="0.3">
      <c r="C6" s="23"/>
      <c r="D6" s="7" t="s">
        <v>7</v>
      </c>
      <c r="F6" s="1"/>
      <c r="K6" s="79"/>
      <c r="T6" s="1"/>
      <c r="U6" s="1"/>
      <c r="V6" s="1"/>
      <c r="W6" s="1"/>
    </row>
    <row r="7" spans="1:28" x14ac:dyDescent="0.3">
      <c r="B7" s="1"/>
      <c r="C7" s="24"/>
      <c r="D7" s="7" t="s">
        <v>8</v>
      </c>
      <c r="G7" s="1"/>
      <c r="S7" s="1"/>
      <c r="T7" s="25" t="s">
        <v>9</v>
      </c>
      <c r="U7" s="1"/>
      <c r="V7" s="97"/>
      <c r="W7" s="1"/>
    </row>
    <row r="8" spans="1:28" x14ac:dyDescent="0.3">
      <c r="B8" s="1"/>
      <c r="C8" s="2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98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/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83</v>
      </c>
      <c r="D13" s="36">
        <v>42</v>
      </c>
      <c r="E13" s="26"/>
      <c r="F13" s="26">
        <v>2</v>
      </c>
      <c r="G13" s="26"/>
      <c r="H13" s="26"/>
      <c r="I13" s="26"/>
      <c r="J13" s="26">
        <v>0</v>
      </c>
      <c r="K13" s="26">
        <v>0</v>
      </c>
      <c r="L13" s="26"/>
      <c r="M13" s="26"/>
      <c r="N13" s="26">
        <f>SUM(L13:M13)</f>
        <v>0</v>
      </c>
      <c r="O13" s="26"/>
      <c r="P13" s="37"/>
      <c r="Q13" s="26"/>
      <c r="R13" s="26"/>
      <c r="S13" s="26"/>
      <c r="T13" s="26">
        <f>+(F13*2)+J13</f>
        <v>4</v>
      </c>
      <c r="U13" s="38" t="str">
        <f>IFERROR(((T13+Q13+N13-R13)+(O13*2))/E13,"")</f>
        <v/>
      </c>
      <c r="V13" s="22"/>
      <c r="W13" s="22" t="s">
        <v>71</v>
      </c>
      <c r="X13" s="22" t="s">
        <v>72</v>
      </c>
      <c r="Y13" s="77"/>
      <c r="Z13" s="40"/>
      <c r="AA13" s="1" t="s">
        <v>109</v>
      </c>
      <c r="AB13" s="27"/>
    </row>
    <row r="14" spans="1:28" x14ac:dyDescent="0.3">
      <c r="A14" s="1" t="s">
        <v>58</v>
      </c>
      <c r="B14" s="1" t="s">
        <v>46</v>
      </c>
      <c r="C14" s="26" t="s">
        <v>47</v>
      </c>
      <c r="D14" s="36">
        <v>30</v>
      </c>
      <c r="E14" s="26"/>
      <c r="F14" s="26">
        <v>7</v>
      </c>
      <c r="G14" s="26"/>
      <c r="H14" s="26"/>
      <c r="I14" s="26"/>
      <c r="J14" s="26">
        <v>1</v>
      </c>
      <c r="K14" s="26">
        <v>2</v>
      </c>
      <c r="L14" s="26"/>
      <c r="M14" s="26"/>
      <c r="N14" s="26">
        <f t="shared" ref="N14:N21" si="0">SUM(L14:M14)</f>
        <v>0</v>
      </c>
      <c r="O14" s="37"/>
      <c r="P14" s="37"/>
      <c r="Q14" s="37"/>
      <c r="R14" s="37"/>
      <c r="S14" s="37"/>
      <c r="T14" s="26">
        <f t="shared" ref="T14:T25" si="1">+(F14*2)+J14</f>
        <v>15</v>
      </c>
      <c r="U14" s="38" t="str">
        <f t="shared" ref="U14:U25" si="2">IFERROR(((T14+Q14+N14-R14)+(O14*2))/E14,"")</f>
        <v/>
      </c>
      <c r="V14" s="22"/>
      <c r="W14" s="22" t="s">
        <v>71</v>
      </c>
      <c r="X14" s="22" t="s">
        <v>72</v>
      </c>
      <c r="Y14" s="77"/>
      <c r="Z14" s="40"/>
      <c r="AA14" s="1" t="s">
        <v>109</v>
      </c>
      <c r="AB14" s="27"/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/>
      <c r="F15" s="26">
        <v>3</v>
      </c>
      <c r="G15" s="26"/>
      <c r="H15" s="26"/>
      <c r="I15" s="26"/>
      <c r="J15" s="26">
        <v>2</v>
      </c>
      <c r="K15" s="26">
        <v>3</v>
      </c>
      <c r="L15" s="26"/>
      <c r="M15" s="26"/>
      <c r="N15" s="26">
        <f t="shared" si="0"/>
        <v>0</v>
      </c>
      <c r="O15" s="37"/>
      <c r="P15" s="37"/>
      <c r="Q15" s="37"/>
      <c r="R15" s="37"/>
      <c r="S15" s="37"/>
      <c r="T15" s="26">
        <f t="shared" si="1"/>
        <v>8</v>
      </c>
      <c r="U15" s="38" t="str">
        <f t="shared" si="2"/>
        <v/>
      </c>
      <c r="V15" s="22"/>
      <c r="W15" s="22" t="s">
        <v>71</v>
      </c>
      <c r="X15" s="22" t="s">
        <v>72</v>
      </c>
      <c r="Y15" s="77"/>
      <c r="Z15" s="40"/>
      <c r="AA15" s="1" t="s">
        <v>109</v>
      </c>
      <c r="AB15" s="27"/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/>
      <c r="F16" s="26">
        <v>2</v>
      </c>
      <c r="G16" s="26"/>
      <c r="H16" s="26"/>
      <c r="I16" s="26"/>
      <c r="J16" s="26">
        <v>0</v>
      </c>
      <c r="K16" s="26">
        <v>0</v>
      </c>
      <c r="L16" s="26"/>
      <c r="M16" s="26"/>
      <c r="N16" s="26">
        <f t="shared" si="0"/>
        <v>0</v>
      </c>
      <c r="O16" s="37"/>
      <c r="P16" s="37"/>
      <c r="Q16" s="37"/>
      <c r="R16" s="37"/>
      <c r="S16" s="37"/>
      <c r="T16" s="26">
        <f t="shared" si="1"/>
        <v>4</v>
      </c>
      <c r="U16" s="38" t="str">
        <f t="shared" si="2"/>
        <v/>
      </c>
      <c r="V16" s="22"/>
      <c r="W16" s="22" t="s">
        <v>71</v>
      </c>
      <c r="X16" s="22" t="s">
        <v>72</v>
      </c>
      <c r="Y16" s="77"/>
      <c r="Z16" s="40"/>
      <c r="AA16" s="1" t="s">
        <v>109</v>
      </c>
      <c r="AB16" s="27"/>
    </row>
    <row r="17" spans="1:28" x14ac:dyDescent="0.3">
      <c r="A17" s="1" t="s">
        <v>58</v>
      </c>
      <c r="B17" s="1" t="s">
        <v>46</v>
      </c>
      <c r="C17" s="26" t="s">
        <v>84</v>
      </c>
      <c r="D17" s="36">
        <v>14</v>
      </c>
      <c r="E17" s="26"/>
      <c r="F17" s="26">
        <v>3</v>
      </c>
      <c r="G17" s="26"/>
      <c r="H17" s="26"/>
      <c r="I17" s="26"/>
      <c r="J17" s="26">
        <v>6</v>
      </c>
      <c r="K17" s="26">
        <v>9</v>
      </c>
      <c r="L17" s="26"/>
      <c r="M17" s="26"/>
      <c r="N17" s="26">
        <f t="shared" si="0"/>
        <v>0</v>
      </c>
      <c r="O17" s="37"/>
      <c r="P17" s="37"/>
      <c r="Q17" s="37"/>
      <c r="R17" s="37"/>
      <c r="S17" s="37"/>
      <c r="T17" s="26">
        <f t="shared" si="1"/>
        <v>12</v>
      </c>
      <c r="U17" s="38" t="str">
        <f t="shared" si="2"/>
        <v/>
      </c>
      <c r="V17" s="22"/>
      <c r="W17" s="22" t="s">
        <v>71</v>
      </c>
      <c r="X17" s="22" t="s">
        <v>72</v>
      </c>
      <c r="Y17" s="77"/>
      <c r="Z17" s="40"/>
      <c r="AA17" s="1" t="s">
        <v>109</v>
      </c>
      <c r="AB17" s="27"/>
    </row>
    <row r="18" spans="1:28" x14ac:dyDescent="0.3">
      <c r="A18" s="1" t="s">
        <v>58</v>
      </c>
      <c r="B18" s="1" t="s">
        <v>46</v>
      </c>
      <c r="C18" s="26" t="s">
        <v>50</v>
      </c>
      <c r="D18" s="36">
        <v>44</v>
      </c>
      <c r="E18" s="26"/>
      <c r="F18" s="26">
        <v>2</v>
      </c>
      <c r="G18" s="26"/>
      <c r="H18" s="26"/>
      <c r="I18" s="26"/>
      <c r="J18" s="26">
        <v>0</v>
      </c>
      <c r="K18" s="26">
        <v>0</v>
      </c>
      <c r="L18" s="26"/>
      <c r="M18" s="26"/>
      <c r="N18" s="26">
        <f t="shared" si="0"/>
        <v>0</v>
      </c>
      <c r="O18" s="37"/>
      <c r="P18" s="61">
        <v>6</v>
      </c>
      <c r="Q18" s="37"/>
      <c r="R18" s="37"/>
      <c r="S18" s="37"/>
      <c r="T18" s="26">
        <f t="shared" si="1"/>
        <v>4</v>
      </c>
      <c r="U18" s="38" t="str">
        <f t="shared" si="2"/>
        <v/>
      </c>
      <c r="V18" s="22"/>
      <c r="W18" s="22" t="s">
        <v>71</v>
      </c>
      <c r="X18" s="22" t="s">
        <v>72</v>
      </c>
      <c r="Y18" s="77"/>
      <c r="Z18" s="40"/>
      <c r="AA18" s="1" t="s">
        <v>109</v>
      </c>
      <c r="AB18" s="27"/>
    </row>
    <row r="19" spans="1:28" x14ac:dyDescent="0.3">
      <c r="A19" s="1" t="s">
        <v>58</v>
      </c>
      <c r="B19" s="1" t="s">
        <v>46</v>
      </c>
      <c r="C19" s="26" t="s">
        <v>51</v>
      </c>
      <c r="D19" s="36">
        <v>32</v>
      </c>
      <c r="E19" s="26"/>
      <c r="F19" s="26">
        <v>3</v>
      </c>
      <c r="G19" s="26"/>
      <c r="H19" s="26"/>
      <c r="I19" s="26"/>
      <c r="J19" s="26">
        <v>0</v>
      </c>
      <c r="K19" s="26">
        <v>0</v>
      </c>
      <c r="L19" s="26"/>
      <c r="M19" s="26"/>
      <c r="N19" s="26">
        <f t="shared" si="0"/>
        <v>0</v>
      </c>
      <c r="O19" s="37"/>
      <c r="P19" s="37"/>
      <c r="Q19" s="37"/>
      <c r="R19" s="37"/>
      <c r="S19" s="37"/>
      <c r="T19" s="26">
        <f t="shared" si="1"/>
        <v>6</v>
      </c>
      <c r="U19" s="38" t="str">
        <f t="shared" si="2"/>
        <v/>
      </c>
      <c r="V19" s="22"/>
      <c r="W19" s="22" t="s">
        <v>71</v>
      </c>
      <c r="X19" s="22" t="s">
        <v>72</v>
      </c>
      <c r="Y19" s="77"/>
      <c r="Z19" s="40"/>
      <c r="AA19" s="1" t="s">
        <v>109</v>
      </c>
      <c r="AB19" s="27"/>
    </row>
    <row r="20" spans="1:28" x14ac:dyDescent="0.3">
      <c r="A20" s="1" t="s">
        <v>58</v>
      </c>
      <c r="B20" s="1" t="s">
        <v>46</v>
      </c>
      <c r="C20" s="26" t="s">
        <v>52</v>
      </c>
      <c r="D20" s="36">
        <v>34</v>
      </c>
      <c r="E20" s="26"/>
      <c r="F20" s="26">
        <v>1</v>
      </c>
      <c r="G20" s="26"/>
      <c r="H20" s="26"/>
      <c r="I20" s="26"/>
      <c r="J20" s="26">
        <v>0</v>
      </c>
      <c r="K20" s="26">
        <v>0</v>
      </c>
      <c r="L20" s="26"/>
      <c r="M20" s="26"/>
      <c r="N20" s="26">
        <f t="shared" si="0"/>
        <v>0</v>
      </c>
      <c r="O20" s="37"/>
      <c r="P20" s="37"/>
      <c r="Q20" s="37"/>
      <c r="R20" s="37"/>
      <c r="S20" s="37"/>
      <c r="T20" s="26">
        <f t="shared" si="1"/>
        <v>2</v>
      </c>
      <c r="U20" s="38" t="str">
        <f t="shared" si="2"/>
        <v/>
      </c>
      <c r="V20" s="22"/>
      <c r="W20" s="22" t="s">
        <v>71</v>
      </c>
      <c r="X20" s="22" t="s">
        <v>72</v>
      </c>
      <c r="Y20" s="77"/>
      <c r="Z20" s="40"/>
      <c r="AA20" s="1" t="s">
        <v>109</v>
      </c>
      <c r="AB20" s="27"/>
    </row>
    <row r="21" spans="1:28" x14ac:dyDescent="0.3">
      <c r="A21" s="1" t="s">
        <v>58</v>
      </c>
      <c r="B21" s="1" t="s">
        <v>46</v>
      </c>
      <c r="C21" s="26" t="s">
        <v>293</v>
      </c>
      <c r="D21" s="36">
        <v>54</v>
      </c>
      <c r="E21" s="26"/>
      <c r="F21" s="26">
        <v>0</v>
      </c>
      <c r="G21" s="26"/>
      <c r="H21" s="26"/>
      <c r="I21" s="26"/>
      <c r="J21" s="26">
        <v>0</v>
      </c>
      <c r="K21" s="26">
        <v>0</v>
      </c>
      <c r="L21" s="26"/>
      <c r="M21" s="26"/>
      <c r="N21" s="26">
        <f t="shared" si="0"/>
        <v>0</v>
      </c>
      <c r="O21" s="37"/>
      <c r="P21" s="37"/>
      <c r="Q21" s="37"/>
      <c r="R21" s="37"/>
      <c r="S21" s="37"/>
      <c r="T21" s="26">
        <f t="shared" si="1"/>
        <v>0</v>
      </c>
      <c r="U21" s="38" t="str">
        <f t="shared" si="2"/>
        <v/>
      </c>
      <c r="V21" s="22"/>
      <c r="W21" s="22" t="s">
        <v>71</v>
      </c>
      <c r="X21" s="22" t="s">
        <v>72</v>
      </c>
      <c r="Y21" s="77"/>
      <c r="Z21" s="40"/>
      <c r="AA21" s="1" t="s">
        <v>109</v>
      </c>
      <c r="AB21" s="27"/>
    </row>
    <row r="22" spans="1:28" x14ac:dyDescent="0.3">
      <c r="A22" s="1" t="s">
        <v>58</v>
      </c>
      <c r="B22" s="1" t="s">
        <v>46</v>
      </c>
      <c r="C22" s="26" t="s">
        <v>53</v>
      </c>
      <c r="D22" s="36">
        <v>20</v>
      </c>
      <c r="E22" s="26"/>
      <c r="F22" s="26">
        <v>0</v>
      </c>
      <c r="G22" s="26"/>
      <c r="H22" s="26"/>
      <c r="I22" s="26"/>
      <c r="J22" s="26">
        <v>0</v>
      </c>
      <c r="K22" s="26">
        <v>0</v>
      </c>
      <c r="L22" s="26"/>
      <c r="M22" s="26"/>
      <c r="N22" s="26">
        <f>SUM(L22:M22)</f>
        <v>0</v>
      </c>
      <c r="O22" s="37"/>
      <c r="P22" s="37"/>
      <c r="Q22" s="37"/>
      <c r="R22" s="37"/>
      <c r="S22" s="37"/>
      <c r="T22" s="26">
        <f t="shared" si="1"/>
        <v>0</v>
      </c>
      <c r="U22" s="38" t="str">
        <f t="shared" si="2"/>
        <v/>
      </c>
      <c r="V22" s="22"/>
      <c r="W22" s="22" t="s">
        <v>71</v>
      </c>
      <c r="X22" s="22" t="s">
        <v>72</v>
      </c>
      <c r="Y22" s="77"/>
      <c r="Z22" s="40"/>
      <c r="AA22" s="1" t="s">
        <v>109</v>
      </c>
      <c r="AB22" s="27"/>
    </row>
    <row r="23" spans="1:28" x14ac:dyDescent="0.3">
      <c r="A23" s="1" t="s">
        <v>58</v>
      </c>
      <c r="B23" s="1" t="s">
        <v>46</v>
      </c>
      <c r="C23" s="26" t="s">
        <v>54</v>
      </c>
      <c r="D23" s="36">
        <v>40</v>
      </c>
      <c r="E23" s="26"/>
      <c r="F23" s="26">
        <v>2</v>
      </c>
      <c r="G23" s="26"/>
      <c r="H23" s="26"/>
      <c r="I23" s="26"/>
      <c r="J23" s="26">
        <v>0</v>
      </c>
      <c r="K23" s="26">
        <v>0</v>
      </c>
      <c r="L23" s="26"/>
      <c r="M23" s="26"/>
      <c r="N23" s="26">
        <f t="shared" ref="N23" si="3">SUM(L23:M23)</f>
        <v>0</v>
      </c>
      <c r="O23" s="37"/>
      <c r="P23" s="37"/>
      <c r="Q23" s="37"/>
      <c r="R23" s="37"/>
      <c r="S23" s="37"/>
      <c r="T23" s="26">
        <f t="shared" si="1"/>
        <v>4</v>
      </c>
      <c r="U23" s="38" t="str">
        <f t="shared" si="2"/>
        <v/>
      </c>
      <c r="V23" s="22"/>
      <c r="W23" s="22" t="s">
        <v>71</v>
      </c>
      <c r="X23" s="22" t="s">
        <v>72</v>
      </c>
      <c r="Y23" s="77"/>
      <c r="Z23" s="40"/>
      <c r="AA23" s="1" t="s">
        <v>109</v>
      </c>
      <c r="AB23" s="27"/>
    </row>
    <row r="24" spans="1:28" x14ac:dyDescent="0.3">
      <c r="A24" s="1" t="s">
        <v>58</v>
      </c>
      <c r="B24" s="1" t="s">
        <v>46</v>
      </c>
      <c r="C24" s="26" t="s">
        <v>55</v>
      </c>
      <c r="D24" s="36">
        <v>10</v>
      </c>
      <c r="E24" s="26"/>
      <c r="F24" s="26">
        <v>7</v>
      </c>
      <c r="G24" s="26"/>
      <c r="H24" s="26"/>
      <c r="I24" s="26"/>
      <c r="J24" s="26">
        <v>0</v>
      </c>
      <c r="K24" s="26">
        <v>0</v>
      </c>
      <c r="L24" s="26"/>
      <c r="M24" s="26"/>
      <c r="N24" s="26">
        <f>SUM(L24:M24)</f>
        <v>0</v>
      </c>
      <c r="O24" s="37"/>
      <c r="P24" s="37"/>
      <c r="Q24" s="37"/>
      <c r="R24" s="37"/>
      <c r="S24" s="37"/>
      <c r="T24" s="26">
        <f t="shared" si="1"/>
        <v>14</v>
      </c>
      <c r="U24" s="38" t="str">
        <f t="shared" si="2"/>
        <v/>
      </c>
      <c r="V24" s="22"/>
      <c r="W24" s="22" t="s">
        <v>71</v>
      </c>
      <c r="X24" s="22" t="s">
        <v>72</v>
      </c>
      <c r="Y24" s="77"/>
      <c r="Z24" s="40"/>
      <c r="AA24" s="1" t="s">
        <v>109</v>
      </c>
      <c r="AB24" s="27"/>
    </row>
    <row r="25" spans="1:28" x14ac:dyDescent="0.3">
      <c r="A25" s="1" t="s">
        <v>58</v>
      </c>
      <c r="B25" s="1" t="s">
        <v>46</v>
      </c>
      <c r="C25" s="26" t="s">
        <v>56</v>
      </c>
      <c r="D25" s="36">
        <v>22</v>
      </c>
      <c r="E25" s="26"/>
      <c r="F25" s="26">
        <v>10</v>
      </c>
      <c r="G25" s="26"/>
      <c r="H25" s="26"/>
      <c r="I25" s="26"/>
      <c r="J25" s="26">
        <v>8</v>
      </c>
      <c r="K25" s="26">
        <v>10</v>
      </c>
      <c r="L25" s="26"/>
      <c r="M25" s="26"/>
      <c r="N25" s="26">
        <f>SUM(L25:M25)</f>
        <v>0</v>
      </c>
      <c r="O25" s="37"/>
      <c r="P25" s="37"/>
      <c r="Q25" s="37"/>
      <c r="R25" s="37"/>
      <c r="S25" s="37"/>
      <c r="T25" s="26">
        <f t="shared" si="1"/>
        <v>28</v>
      </c>
      <c r="U25" s="38" t="str">
        <f t="shared" si="2"/>
        <v/>
      </c>
      <c r="V25" s="22"/>
      <c r="W25" s="22" t="s">
        <v>71</v>
      </c>
      <c r="X25" s="22" t="s">
        <v>72</v>
      </c>
      <c r="Y25" s="77"/>
      <c r="Z25" s="40"/>
      <c r="AA25" s="1" t="s">
        <v>109</v>
      </c>
      <c r="AB25" s="27"/>
    </row>
    <row r="26" spans="1:28" x14ac:dyDescent="0.3">
      <c r="A26" s="1" t="s">
        <v>58</v>
      </c>
      <c r="B26" s="1" t="s">
        <v>46</v>
      </c>
      <c r="C26" s="61" t="s">
        <v>39</v>
      </c>
      <c r="D26" s="36"/>
      <c r="E26" s="61">
        <v>240</v>
      </c>
      <c r="F26" s="26"/>
      <c r="G26" s="26"/>
      <c r="H26" s="26"/>
      <c r="I26" s="26"/>
      <c r="J26" s="26"/>
      <c r="K26" s="26"/>
      <c r="L26" s="26"/>
      <c r="M26" s="26"/>
      <c r="N26" s="26"/>
      <c r="O26" s="37"/>
      <c r="P26" s="61">
        <v>21</v>
      </c>
      <c r="Q26" s="37"/>
      <c r="R26" s="37"/>
      <c r="S26" s="37"/>
      <c r="T26" s="26"/>
      <c r="U26" s="38"/>
      <c r="V26" s="22"/>
      <c r="W26" s="22" t="s">
        <v>71</v>
      </c>
      <c r="X26" s="22" t="s">
        <v>72</v>
      </c>
      <c r="Y26" s="77"/>
      <c r="Z26" s="40"/>
      <c r="AA26" s="1" t="s">
        <v>109</v>
      </c>
      <c r="AB26" s="27"/>
    </row>
    <row r="27" spans="1:28" x14ac:dyDescent="0.3">
      <c r="A27" s="1" t="s">
        <v>58</v>
      </c>
      <c r="B27" s="1" t="s">
        <v>46</v>
      </c>
      <c r="C27" s="43" t="s">
        <v>40</v>
      </c>
      <c r="D27" s="1"/>
      <c r="E27" s="43">
        <f t="shared" ref="E27:T27" si="4">SUM(E13:E25)</f>
        <v>0</v>
      </c>
      <c r="F27" s="43">
        <f t="shared" si="4"/>
        <v>42</v>
      </c>
      <c r="G27" s="43">
        <f t="shared" si="4"/>
        <v>0</v>
      </c>
      <c r="H27" s="43">
        <f t="shared" si="4"/>
        <v>0</v>
      </c>
      <c r="I27" s="43">
        <f t="shared" si="4"/>
        <v>0</v>
      </c>
      <c r="J27" s="43">
        <f t="shared" si="4"/>
        <v>17</v>
      </c>
      <c r="K27" s="43">
        <f t="shared" si="4"/>
        <v>24</v>
      </c>
      <c r="L27" s="43">
        <f t="shared" si="4"/>
        <v>0</v>
      </c>
      <c r="M27" s="43">
        <f t="shared" si="4"/>
        <v>0</v>
      </c>
      <c r="N27" s="43">
        <f t="shared" si="4"/>
        <v>0</v>
      </c>
      <c r="O27" s="43">
        <f t="shared" si="4"/>
        <v>0</v>
      </c>
      <c r="P27" s="43">
        <f>SUM(P13:P26)</f>
        <v>27</v>
      </c>
      <c r="Q27" s="43">
        <f t="shared" si="4"/>
        <v>0</v>
      </c>
      <c r="R27" s="43">
        <f t="shared" si="4"/>
        <v>0</v>
      </c>
      <c r="S27" s="43">
        <f t="shared" si="4"/>
        <v>0</v>
      </c>
      <c r="T27" s="43">
        <f t="shared" si="4"/>
        <v>101</v>
      </c>
      <c r="U27" s="44" t="e">
        <f>((T27+Q27+N27-R27)+(O27*2))/E27</f>
        <v>#DIV/0!</v>
      </c>
      <c r="V27" s="45"/>
      <c r="W27" s="45" t="s">
        <v>71</v>
      </c>
      <c r="X27" s="45" t="s">
        <v>72</v>
      </c>
      <c r="Y27" s="78"/>
      <c r="Z27" s="46"/>
      <c r="AA27" s="47" t="s">
        <v>109</v>
      </c>
      <c r="AB27" s="87"/>
    </row>
    <row r="28" spans="1:28" x14ac:dyDescent="0.3">
      <c r="A28" s="1"/>
      <c r="B28" s="1"/>
      <c r="C28" s="1"/>
      <c r="D28" s="1"/>
      <c r="F28" s="48" t="s">
        <v>41</v>
      </c>
      <c r="G28" s="76" t="e">
        <f>F27/G27</f>
        <v>#DIV/0!</v>
      </c>
      <c r="H28" s="48"/>
      <c r="I28" s="27"/>
      <c r="J28" s="48" t="s">
        <v>42</v>
      </c>
      <c r="K28" s="76">
        <f>J27/K27</f>
        <v>0.70833333333333337</v>
      </c>
      <c r="L28" s="1"/>
      <c r="M28" s="37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B32" s="1"/>
      <c r="C32" s="31" t="s">
        <v>57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99"/>
      <c r="AB32" s="86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58</v>
      </c>
      <c r="C34" s="26" t="s">
        <v>59</v>
      </c>
      <c r="D34" s="36">
        <v>21</v>
      </c>
      <c r="E34" s="26"/>
      <c r="F34" s="26">
        <v>0</v>
      </c>
      <c r="G34" s="26"/>
      <c r="H34" s="26"/>
      <c r="I34" s="26"/>
      <c r="J34" s="26">
        <v>1</v>
      </c>
      <c r="K34" s="26">
        <v>2</v>
      </c>
      <c r="L34" s="26"/>
      <c r="M34" s="26"/>
      <c r="N34" s="26">
        <f>SUM(L34:M34)</f>
        <v>0</v>
      </c>
      <c r="O34" s="26"/>
      <c r="P34" s="61"/>
      <c r="Q34" s="26"/>
      <c r="R34" s="26"/>
      <c r="S34" s="26"/>
      <c r="T34" s="26">
        <f>(H34*3)+((F34-H34)*2)+J34</f>
        <v>1</v>
      </c>
      <c r="U34" s="38" t="str">
        <f>IFERROR(((T34+Q34+N34-R34)+(O34*2))/E34,"")</f>
        <v/>
      </c>
      <c r="V34" s="22"/>
      <c r="W34" s="22" t="s">
        <v>71</v>
      </c>
      <c r="X34" s="22" t="s">
        <v>76</v>
      </c>
      <c r="Y34" s="77"/>
      <c r="Z34" s="40"/>
      <c r="AA34" s="1" t="s">
        <v>77</v>
      </c>
      <c r="AB34" s="27"/>
    </row>
    <row r="35" spans="1:28" x14ac:dyDescent="0.3">
      <c r="A35" s="1" t="s">
        <v>46</v>
      </c>
      <c r="B35" s="1" t="s">
        <v>58</v>
      </c>
      <c r="C35" s="26" t="s">
        <v>60</v>
      </c>
      <c r="D35" s="36">
        <v>44</v>
      </c>
      <c r="E35" s="26"/>
      <c r="F35" s="26">
        <v>6</v>
      </c>
      <c r="G35" s="26"/>
      <c r="H35" s="26"/>
      <c r="I35" s="26"/>
      <c r="J35" s="26">
        <v>6</v>
      </c>
      <c r="K35" s="26">
        <v>7</v>
      </c>
      <c r="L35" s="26"/>
      <c r="M35" s="26"/>
      <c r="N35" s="26">
        <f t="shared" ref="N35:N41" si="5">SUM(L35:M35)</f>
        <v>0</v>
      </c>
      <c r="O35" s="37"/>
      <c r="P35" s="37"/>
      <c r="Q35" s="37"/>
      <c r="R35" s="37"/>
      <c r="S35" s="37"/>
      <c r="T35" s="37">
        <f t="shared" ref="T35:T41" si="6">(H35*3)+((F35-H35)*2)+J35</f>
        <v>18</v>
      </c>
      <c r="U35" s="38" t="str">
        <f t="shared" ref="U35:U43" si="7">IFERROR(((T35+Q35+N35-R35)+(O35*2))/E35,"")</f>
        <v/>
      </c>
      <c r="V35" s="22"/>
      <c r="W35" s="22" t="s">
        <v>71</v>
      </c>
      <c r="X35" s="22" t="s">
        <v>76</v>
      </c>
      <c r="Y35" s="77"/>
      <c r="Z35" s="40"/>
      <c r="AA35" s="1" t="s">
        <v>77</v>
      </c>
      <c r="AB35" s="27"/>
    </row>
    <row r="36" spans="1:28" x14ac:dyDescent="0.3">
      <c r="A36" s="1" t="s">
        <v>46</v>
      </c>
      <c r="B36" s="1" t="s">
        <v>58</v>
      </c>
      <c r="C36" s="26" t="s">
        <v>61</v>
      </c>
      <c r="D36" s="36">
        <v>15</v>
      </c>
      <c r="E36" s="26"/>
      <c r="F36" s="26">
        <v>3</v>
      </c>
      <c r="G36" s="26"/>
      <c r="H36" s="26"/>
      <c r="I36" s="26"/>
      <c r="J36" s="26">
        <v>7</v>
      </c>
      <c r="K36" s="26">
        <v>7</v>
      </c>
      <c r="L36" s="26"/>
      <c r="M36" s="26"/>
      <c r="N36" s="26">
        <f t="shared" si="5"/>
        <v>0</v>
      </c>
      <c r="O36" s="37"/>
      <c r="P36" s="37"/>
      <c r="Q36" s="37"/>
      <c r="R36" s="37"/>
      <c r="S36" s="37"/>
      <c r="T36" s="37">
        <f t="shared" si="6"/>
        <v>13</v>
      </c>
      <c r="U36" s="38" t="str">
        <f t="shared" si="7"/>
        <v/>
      </c>
      <c r="V36" s="22"/>
      <c r="W36" s="22" t="s">
        <v>71</v>
      </c>
      <c r="X36" s="22" t="s">
        <v>76</v>
      </c>
      <c r="Y36" s="77"/>
      <c r="Z36" s="40"/>
      <c r="AA36" s="1" t="s">
        <v>77</v>
      </c>
      <c r="AB36" s="27"/>
    </row>
    <row r="37" spans="1:28" x14ac:dyDescent="0.3">
      <c r="A37" s="1" t="s">
        <v>46</v>
      </c>
      <c r="B37" s="1" t="s">
        <v>58</v>
      </c>
      <c r="C37" s="26" t="s">
        <v>62</v>
      </c>
      <c r="D37" s="36">
        <v>10</v>
      </c>
      <c r="E37" s="26"/>
      <c r="F37" s="26">
        <v>10</v>
      </c>
      <c r="G37" s="26"/>
      <c r="H37" s="26"/>
      <c r="I37" s="26"/>
      <c r="J37" s="26">
        <v>1</v>
      </c>
      <c r="K37" s="26">
        <v>3</v>
      </c>
      <c r="L37" s="26"/>
      <c r="M37" s="26"/>
      <c r="N37" s="26">
        <f t="shared" si="5"/>
        <v>0</v>
      </c>
      <c r="O37" s="37"/>
      <c r="P37" s="37"/>
      <c r="Q37" s="37"/>
      <c r="R37" s="37"/>
      <c r="S37" s="37"/>
      <c r="T37" s="37">
        <f t="shared" si="6"/>
        <v>21</v>
      </c>
      <c r="U37" s="38" t="str">
        <f t="shared" si="7"/>
        <v/>
      </c>
      <c r="V37" s="22"/>
      <c r="W37" s="22" t="s">
        <v>71</v>
      </c>
      <c r="X37" s="22" t="s">
        <v>76</v>
      </c>
      <c r="Y37" s="77"/>
      <c r="Z37" s="40"/>
      <c r="AA37" s="1" t="s">
        <v>77</v>
      </c>
      <c r="AB37" s="27"/>
    </row>
    <row r="38" spans="1:28" x14ac:dyDescent="0.3">
      <c r="A38" s="1" t="s">
        <v>46</v>
      </c>
      <c r="B38" s="1" t="s">
        <v>58</v>
      </c>
      <c r="C38" s="26" t="s">
        <v>63</v>
      </c>
      <c r="D38" s="36">
        <v>31</v>
      </c>
      <c r="E38" s="26"/>
      <c r="F38" s="26">
        <v>0</v>
      </c>
      <c r="G38" s="26"/>
      <c r="H38" s="26"/>
      <c r="I38" s="26"/>
      <c r="J38" s="26">
        <v>2</v>
      </c>
      <c r="K38" s="26">
        <v>2</v>
      </c>
      <c r="L38" s="26"/>
      <c r="M38" s="26"/>
      <c r="N38" s="26">
        <f t="shared" si="5"/>
        <v>0</v>
      </c>
      <c r="O38" s="37"/>
      <c r="P38" s="37"/>
      <c r="Q38" s="37"/>
      <c r="R38" s="37"/>
      <c r="S38" s="37"/>
      <c r="T38" s="37">
        <f t="shared" si="6"/>
        <v>2</v>
      </c>
      <c r="U38" s="38" t="str">
        <f t="shared" si="7"/>
        <v/>
      </c>
      <c r="V38" s="22"/>
      <c r="W38" s="22" t="s">
        <v>71</v>
      </c>
      <c r="X38" s="22" t="s">
        <v>76</v>
      </c>
      <c r="Y38" s="77"/>
      <c r="Z38" s="40"/>
      <c r="AA38" s="1" t="s">
        <v>77</v>
      </c>
      <c r="AB38" s="27"/>
    </row>
    <row r="39" spans="1:28" x14ac:dyDescent="0.3">
      <c r="A39" s="1" t="s">
        <v>46</v>
      </c>
      <c r="B39" s="1" t="s">
        <v>58</v>
      </c>
      <c r="C39" s="26" t="s">
        <v>64</v>
      </c>
      <c r="D39" s="36">
        <v>4</v>
      </c>
      <c r="E39" s="26"/>
      <c r="F39" s="26">
        <v>1</v>
      </c>
      <c r="G39" s="26"/>
      <c r="H39" s="26"/>
      <c r="I39" s="26"/>
      <c r="J39" s="26">
        <v>0</v>
      </c>
      <c r="K39" s="26">
        <v>0</v>
      </c>
      <c r="L39" s="26"/>
      <c r="M39" s="26"/>
      <c r="N39" s="26">
        <f t="shared" si="5"/>
        <v>0</v>
      </c>
      <c r="O39" s="37"/>
      <c r="P39" s="37"/>
      <c r="Q39" s="37"/>
      <c r="R39" s="37"/>
      <c r="S39" s="37"/>
      <c r="T39" s="37">
        <f t="shared" si="6"/>
        <v>2</v>
      </c>
      <c r="U39" s="38" t="str">
        <f t="shared" si="7"/>
        <v/>
      </c>
      <c r="V39" s="22"/>
      <c r="W39" s="22" t="s">
        <v>71</v>
      </c>
      <c r="X39" s="22" t="s">
        <v>76</v>
      </c>
      <c r="Y39" s="77"/>
      <c r="Z39" s="40"/>
      <c r="AA39" s="1" t="s">
        <v>77</v>
      </c>
      <c r="AB39" s="27"/>
    </row>
    <row r="40" spans="1:28" x14ac:dyDescent="0.3">
      <c r="A40" s="1" t="s">
        <v>46</v>
      </c>
      <c r="B40" s="1" t="s">
        <v>58</v>
      </c>
      <c r="C40" s="26" t="s">
        <v>65</v>
      </c>
      <c r="D40" s="36">
        <v>8</v>
      </c>
      <c r="E40" s="26"/>
      <c r="F40" s="26">
        <v>1</v>
      </c>
      <c r="G40" s="26"/>
      <c r="H40" s="26"/>
      <c r="I40" s="26"/>
      <c r="J40" s="26">
        <v>0</v>
      </c>
      <c r="K40" s="26">
        <v>0</v>
      </c>
      <c r="L40" s="26"/>
      <c r="M40" s="26"/>
      <c r="N40" s="26">
        <f t="shared" si="5"/>
        <v>0</v>
      </c>
      <c r="O40" s="37"/>
      <c r="P40" s="37"/>
      <c r="Q40" s="37"/>
      <c r="R40" s="37"/>
      <c r="S40" s="37"/>
      <c r="T40" s="37">
        <f t="shared" si="6"/>
        <v>2</v>
      </c>
      <c r="U40" s="38" t="str">
        <f t="shared" si="7"/>
        <v/>
      </c>
      <c r="V40" s="22"/>
      <c r="W40" s="22" t="s">
        <v>71</v>
      </c>
      <c r="X40" s="22" t="s">
        <v>76</v>
      </c>
      <c r="Y40" s="77"/>
      <c r="Z40" s="40"/>
      <c r="AA40" s="1" t="s">
        <v>77</v>
      </c>
      <c r="AB40" s="27"/>
    </row>
    <row r="41" spans="1:28" x14ac:dyDescent="0.3">
      <c r="A41" s="1" t="s">
        <v>46</v>
      </c>
      <c r="B41" s="1" t="s">
        <v>58</v>
      </c>
      <c r="C41" s="26" t="s">
        <v>66</v>
      </c>
      <c r="D41" s="36">
        <v>23</v>
      </c>
      <c r="E41" s="26"/>
      <c r="F41" s="26">
        <v>1</v>
      </c>
      <c r="G41" s="26"/>
      <c r="H41" s="26"/>
      <c r="I41" s="26"/>
      <c r="J41" s="26">
        <v>2</v>
      </c>
      <c r="K41" s="26">
        <v>2</v>
      </c>
      <c r="L41" s="26"/>
      <c r="M41" s="26"/>
      <c r="N41" s="26">
        <f t="shared" si="5"/>
        <v>0</v>
      </c>
      <c r="O41" s="37"/>
      <c r="P41" s="37"/>
      <c r="Q41" s="37"/>
      <c r="R41" s="37"/>
      <c r="S41" s="37"/>
      <c r="T41" s="37">
        <f t="shared" si="6"/>
        <v>4</v>
      </c>
      <c r="U41" s="38" t="str">
        <f t="shared" si="7"/>
        <v/>
      </c>
      <c r="V41" s="22"/>
      <c r="W41" s="22" t="s">
        <v>71</v>
      </c>
      <c r="X41" s="22" t="s">
        <v>76</v>
      </c>
      <c r="Y41" s="77"/>
      <c r="Z41" s="40"/>
      <c r="AA41" s="1" t="s">
        <v>77</v>
      </c>
      <c r="AB41" s="27"/>
    </row>
    <row r="42" spans="1:28" x14ac:dyDescent="0.3">
      <c r="A42" s="1" t="s">
        <v>46</v>
      </c>
      <c r="B42" s="1" t="s">
        <v>58</v>
      </c>
      <c r="C42" s="26" t="s">
        <v>67</v>
      </c>
      <c r="D42" s="36">
        <v>14</v>
      </c>
      <c r="E42" s="26"/>
      <c r="F42" s="26">
        <v>3</v>
      </c>
      <c r="G42" s="26"/>
      <c r="H42" s="26"/>
      <c r="I42" s="26"/>
      <c r="J42" s="26">
        <v>2</v>
      </c>
      <c r="K42" s="26">
        <v>4</v>
      </c>
      <c r="L42" s="26"/>
      <c r="M42" s="26"/>
      <c r="N42" s="26">
        <f>SUM(L42:M42)</f>
        <v>0</v>
      </c>
      <c r="O42" s="37"/>
      <c r="P42" s="37"/>
      <c r="Q42" s="37"/>
      <c r="R42" s="37"/>
      <c r="S42" s="37"/>
      <c r="T42" s="37">
        <f>(H42*3)+((F42-H42)*2)+J42</f>
        <v>8</v>
      </c>
      <c r="U42" s="38" t="str">
        <f t="shared" si="7"/>
        <v/>
      </c>
      <c r="V42" s="22"/>
      <c r="W42" s="22" t="s">
        <v>71</v>
      </c>
      <c r="X42" s="22" t="s">
        <v>76</v>
      </c>
      <c r="Y42" s="77"/>
      <c r="Z42" s="40"/>
      <c r="AA42" s="1" t="s">
        <v>77</v>
      </c>
      <c r="AB42" s="27"/>
    </row>
    <row r="43" spans="1:28" x14ac:dyDescent="0.3">
      <c r="A43" s="1" t="s">
        <v>46</v>
      </c>
      <c r="B43" s="1" t="s">
        <v>58</v>
      </c>
      <c r="C43" s="26" t="s">
        <v>68</v>
      </c>
      <c r="D43" s="36">
        <v>25</v>
      </c>
      <c r="E43" s="26"/>
      <c r="F43" s="26">
        <v>10</v>
      </c>
      <c r="G43" s="26"/>
      <c r="H43" s="26"/>
      <c r="I43" s="26"/>
      <c r="J43" s="26">
        <v>9</v>
      </c>
      <c r="K43" s="26">
        <v>10</v>
      </c>
      <c r="L43" s="26"/>
      <c r="M43" s="26"/>
      <c r="N43" s="26">
        <f>SUM(L43:M43)</f>
        <v>0</v>
      </c>
      <c r="O43" s="37"/>
      <c r="P43" s="37"/>
      <c r="Q43" s="37"/>
      <c r="R43" s="37"/>
      <c r="S43" s="37"/>
      <c r="T43" s="37">
        <f>(H43*3)+((F43-H43)*2)+J43</f>
        <v>29</v>
      </c>
      <c r="U43" s="38" t="str">
        <f t="shared" si="7"/>
        <v/>
      </c>
      <c r="V43" s="22"/>
      <c r="W43" s="22" t="s">
        <v>71</v>
      </c>
      <c r="X43" s="22" t="s">
        <v>76</v>
      </c>
      <c r="Y43" s="77"/>
      <c r="Z43" s="40"/>
      <c r="AA43" s="1" t="s">
        <v>77</v>
      </c>
      <c r="AB43" s="27"/>
    </row>
    <row r="44" spans="1:28" x14ac:dyDescent="0.3">
      <c r="A44" s="1" t="s">
        <v>46</v>
      </c>
      <c r="B44" s="1" t="s">
        <v>58</v>
      </c>
      <c r="C44" s="61" t="s">
        <v>39</v>
      </c>
      <c r="D44" s="36"/>
      <c r="E44" s="61">
        <v>240</v>
      </c>
      <c r="F44" s="26"/>
      <c r="G44" s="26"/>
      <c r="H44" s="26"/>
      <c r="I44" s="26"/>
      <c r="J44" s="26"/>
      <c r="K44" s="26"/>
      <c r="L44" s="26"/>
      <c r="M44" s="26"/>
      <c r="N44" s="26"/>
      <c r="O44" s="37"/>
      <c r="P44" s="61">
        <v>24</v>
      </c>
      <c r="Q44" s="37"/>
      <c r="R44" s="37"/>
      <c r="S44" s="37"/>
      <c r="T44" s="37"/>
      <c r="U44" s="38"/>
      <c r="V44" s="22"/>
      <c r="W44" s="22"/>
      <c r="X44" s="22"/>
      <c r="Y44" s="77"/>
      <c r="Z44" s="40"/>
      <c r="AA44" s="1" t="s">
        <v>77</v>
      </c>
      <c r="AB44" s="27"/>
    </row>
    <row r="45" spans="1:28" x14ac:dyDescent="0.3">
      <c r="A45" s="1" t="s">
        <v>46</v>
      </c>
      <c r="B45" s="1" t="s">
        <v>58</v>
      </c>
      <c r="C45" s="43" t="s">
        <v>40</v>
      </c>
      <c r="D45" s="47"/>
      <c r="E45" s="43">
        <f>SUM(E34:E44)</f>
        <v>240</v>
      </c>
      <c r="F45" s="43">
        <f t="shared" ref="F45:T45" si="8">SUM(F34:F44)</f>
        <v>35</v>
      </c>
      <c r="G45" s="43">
        <f t="shared" si="8"/>
        <v>0</v>
      </c>
      <c r="H45" s="43">
        <f t="shared" si="8"/>
        <v>0</v>
      </c>
      <c r="I45" s="43">
        <f t="shared" si="8"/>
        <v>0</v>
      </c>
      <c r="J45" s="43">
        <f t="shared" si="8"/>
        <v>30</v>
      </c>
      <c r="K45" s="43">
        <f t="shared" si="8"/>
        <v>37</v>
      </c>
      <c r="L45" s="43">
        <f t="shared" si="8"/>
        <v>0</v>
      </c>
      <c r="M45" s="43">
        <f t="shared" si="8"/>
        <v>0</v>
      </c>
      <c r="N45" s="43">
        <f t="shared" si="8"/>
        <v>0</v>
      </c>
      <c r="O45" s="43">
        <f t="shared" si="8"/>
        <v>0</v>
      </c>
      <c r="P45" s="43">
        <f t="shared" si="8"/>
        <v>24</v>
      </c>
      <c r="Q45" s="43">
        <f t="shared" si="8"/>
        <v>0</v>
      </c>
      <c r="R45" s="43">
        <f t="shared" si="8"/>
        <v>0</v>
      </c>
      <c r="S45" s="43">
        <f t="shared" si="8"/>
        <v>0</v>
      </c>
      <c r="T45" s="43">
        <f t="shared" si="8"/>
        <v>100</v>
      </c>
      <c r="U45" s="44">
        <f>((T45+Q45+N45-R45)+(O45*2))/E45</f>
        <v>0.41666666666666669</v>
      </c>
      <c r="V45" s="45"/>
      <c r="W45" s="45" t="s">
        <v>71</v>
      </c>
      <c r="X45" s="45" t="s">
        <v>76</v>
      </c>
      <c r="Y45" s="78"/>
      <c r="Z45" s="46"/>
      <c r="AA45" s="47" t="s">
        <v>77</v>
      </c>
      <c r="AB45" s="87"/>
    </row>
    <row r="46" spans="1:28" x14ac:dyDescent="0.3">
      <c r="A46" s="1"/>
      <c r="B46" s="1"/>
      <c r="C46" s="1"/>
      <c r="D46" s="1"/>
      <c r="F46" s="48" t="s">
        <v>41</v>
      </c>
      <c r="G46" s="76" t="e">
        <f>F45/G45</f>
        <v>#DIV/0!</v>
      </c>
      <c r="H46" s="48"/>
      <c r="I46" s="27"/>
      <c r="J46" s="48" t="s">
        <v>42</v>
      </c>
      <c r="K46" s="76">
        <f>J45/K45</f>
        <v>0.81081081081081086</v>
      </c>
      <c r="L46" s="1"/>
      <c r="M46" s="37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1A02-1804-4CD9-9E72-B718D4120D77}">
  <sheetPr>
    <tabColor rgb="FFFF0000"/>
    <pageSetUpPr fitToPage="1"/>
  </sheetPr>
  <dimension ref="A1:AB52"/>
  <sheetViews>
    <sheetView topLeftCell="A2" workbookViewId="0">
      <selection activeCell="C29" sqref="C2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125</v>
      </c>
      <c r="K4" s="16" t="s">
        <v>45</v>
      </c>
      <c r="L4" s="17"/>
      <c r="M4" s="18"/>
      <c r="N4" s="19">
        <v>26</v>
      </c>
      <c r="O4" s="19">
        <v>20</v>
      </c>
      <c r="P4" s="19">
        <v>33</v>
      </c>
      <c r="Q4" s="19">
        <v>28</v>
      </c>
      <c r="R4" s="20"/>
      <c r="S4" s="21">
        <f>SUM(N4:R4)</f>
        <v>107</v>
      </c>
      <c r="T4" s="22">
        <v>33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126</v>
      </c>
      <c r="K5" s="16" t="s">
        <v>90</v>
      </c>
      <c r="L5" s="17"/>
      <c r="M5" s="18"/>
      <c r="N5" s="19">
        <v>29</v>
      </c>
      <c r="O5" s="19">
        <v>25</v>
      </c>
      <c r="P5" s="19">
        <v>22</v>
      </c>
      <c r="Q5" s="19">
        <v>33</v>
      </c>
      <c r="R5" s="20"/>
      <c r="S5" s="21">
        <f>SUM(N5:R5)</f>
        <v>109</v>
      </c>
      <c r="T5" s="22">
        <v>33</v>
      </c>
      <c r="U5" s="1"/>
      <c r="V5" s="1"/>
      <c r="W5" s="1"/>
    </row>
    <row r="6" spans="1:28" x14ac:dyDescent="0.3">
      <c r="C6" s="23">
        <v>1042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33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8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83</v>
      </c>
      <c r="D13" s="36">
        <v>42</v>
      </c>
      <c r="E13" s="90"/>
      <c r="F13" s="26">
        <v>0</v>
      </c>
      <c r="G13" s="90"/>
      <c r="H13" s="90"/>
      <c r="I13" s="90"/>
      <c r="J13" s="26">
        <v>2</v>
      </c>
      <c r="K13" s="26">
        <v>2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2</v>
      </c>
      <c r="U13" s="38" t="str">
        <f>IFERROR(((T13+Q13+N13-R13)+(O13*2))/E13,"")</f>
        <v/>
      </c>
      <c r="V13" s="22">
        <v>33</v>
      </c>
      <c r="W13" s="22" t="s">
        <v>75</v>
      </c>
      <c r="X13" s="22" t="s">
        <v>76</v>
      </c>
      <c r="Y13" s="77">
        <v>1042</v>
      </c>
      <c r="Z13" s="40"/>
      <c r="AA13" s="1" t="s">
        <v>73</v>
      </c>
      <c r="AB13" s="27" t="s">
        <v>127</v>
      </c>
    </row>
    <row r="14" spans="1:28" x14ac:dyDescent="0.3">
      <c r="A14" s="1" t="s">
        <v>89</v>
      </c>
      <c r="B14" s="1" t="s">
        <v>46</v>
      </c>
      <c r="C14" s="26" t="s">
        <v>47</v>
      </c>
      <c r="D14" s="36">
        <v>30</v>
      </c>
      <c r="E14" s="90"/>
      <c r="F14" s="26">
        <v>7</v>
      </c>
      <c r="G14" s="90"/>
      <c r="H14" s="90"/>
      <c r="I14" s="90"/>
      <c r="J14" s="26">
        <v>5</v>
      </c>
      <c r="K14" s="26">
        <v>10</v>
      </c>
      <c r="L14" s="90"/>
      <c r="M14" s="90"/>
      <c r="N14" s="26">
        <f t="shared" ref="N14:N19" si="0">SUM(L14:M14)</f>
        <v>0</v>
      </c>
      <c r="O14" s="100"/>
      <c r="P14" s="61">
        <v>6</v>
      </c>
      <c r="Q14" s="100"/>
      <c r="R14" s="100"/>
      <c r="S14" s="100"/>
      <c r="T14" s="37">
        <f t="shared" ref="T14:T19" si="1">(H14*3)+((F14-H14)*2)+J14</f>
        <v>19</v>
      </c>
      <c r="U14" s="38" t="str">
        <f t="shared" ref="U14:U24" si="2">IFERROR(((T14+Q14+N14-R14)+(O14*2))/E14,"")</f>
        <v/>
      </c>
      <c r="V14" s="22">
        <v>33</v>
      </c>
      <c r="W14" s="22" t="s">
        <v>75</v>
      </c>
      <c r="X14" s="22" t="s">
        <v>76</v>
      </c>
      <c r="Y14" s="77">
        <v>1042</v>
      </c>
      <c r="Z14" s="40"/>
      <c r="AA14" s="1" t="s">
        <v>73</v>
      </c>
      <c r="AB14" s="27" t="s">
        <v>127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26">
        <v>12</v>
      </c>
      <c r="G15" s="90"/>
      <c r="H15" s="90"/>
      <c r="I15" s="90"/>
      <c r="J15" s="26">
        <v>12</v>
      </c>
      <c r="K15" s="26">
        <v>14</v>
      </c>
      <c r="L15" s="90"/>
      <c r="M15" s="26">
        <v>19</v>
      </c>
      <c r="N15" s="26">
        <f t="shared" si="0"/>
        <v>19</v>
      </c>
      <c r="O15" s="100"/>
      <c r="P15" s="100"/>
      <c r="Q15" s="100"/>
      <c r="R15" s="100"/>
      <c r="S15" s="100"/>
      <c r="T15" s="37">
        <f t="shared" si="1"/>
        <v>36</v>
      </c>
      <c r="U15" s="38" t="str">
        <f t="shared" si="2"/>
        <v/>
      </c>
      <c r="V15" s="22">
        <v>33</v>
      </c>
      <c r="W15" s="22" t="s">
        <v>75</v>
      </c>
      <c r="X15" s="22" t="s">
        <v>76</v>
      </c>
      <c r="Y15" s="77">
        <v>1042</v>
      </c>
      <c r="Z15" s="40"/>
      <c r="AA15" s="1" t="s">
        <v>73</v>
      </c>
      <c r="AB15" s="27" t="s">
        <v>127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12</v>
      </c>
      <c r="E16" s="90"/>
      <c r="F16" s="26">
        <v>5</v>
      </c>
      <c r="G16" s="90"/>
      <c r="H16" s="90"/>
      <c r="I16" s="90"/>
      <c r="J16" s="26">
        <v>5</v>
      </c>
      <c r="K16" s="26">
        <v>7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15</v>
      </c>
      <c r="U16" s="38" t="str">
        <f t="shared" si="2"/>
        <v/>
      </c>
      <c r="V16" s="22">
        <v>33</v>
      </c>
      <c r="W16" s="22" t="s">
        <v>75</v>
      </c>
      <c r="X16" s="22" t="s">
        <v>76</v>
      </c>
      <c r="Y16" s="77">
        <v>1042</v>
      </c>
      <c r="Z16" s="40"/>
      <c r="AA16" s="1" t="s">
        <v>73</v>
      </c>
      <c r="AB16" s="27" t="s">
        <v>127</v>
      </c>
    </row>
    <row r="17" spans="1:28" x14ac:dyDescent="0.3">
      <c r="A17" s="1" t="s">
        <v>89</v>
      </c>
      <c r="B17" s="1" t="s">
        <v>46</v>
      </c>
      <c r="C17" s="26" t="s">
        <v>84</v>
      </c>
      <c r="D17" s="36">
        <v>14</v>
      </c>
      <c r="E17" s="90"/>
      <c r="F17" s="26">
        <v>0</v>
      </c>
      <c r="G17" s="90"/>
      <c r="H17" s="90"/>
      <c r="I17" s="90"/>
      <c r="J17" s="26">
        <v>2</v>
      </c>
      <c r="K17" s="26">
        <v>6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2</v>
      </c>
      <c r="U17" s="38" t="str">
        <f t="shared" si="2"/>
        <v/>
      </c>
      <c r="V17" s="22">
        <v>33</v>
      </c>
      <c r="W17" s="22" t="s">
        <v>75</v>
      </c>
      <c r="X17" s="22" t="s">
        <v>76</v>
      </c>
      <c r="Y17" s="77">
        <v>1042</v>
      </c>
      <c r="Z17" s="40"/>
      <c r="AA17" s="1" t="s">
        <v>73</v>
      </c>
      <c r="AB17" s="27" t="s">
        <v>127</v>
      </c>
    </row>
    <row r="18" spans="1:28" x14ac:dyDescent="0.3">
      <c r="A18" s="1" t="s">
        <v>89</v>
      </c>
      <c r="B18" s="1" t="s">
        <v>46</v>
      </c>
      <c r="C18" s="26" t="s">
        <v>50</v>
      </c>
      <c r="D18" s="36">
        <v>44</v>
      </c>
      <c r="E18" s="90"/>
      <c r="F18" s="26">
        <v>0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0</v>
      </c>
      <c r="U18" s="38" t="str">
        <f t="shared" si="2"/>
        <v/>
      </c>
      <c r="V18" s="22">
        <v>33</v>
      </c>
      <c r="W18" s="22" t="s">
        <v>75</v>
      </c>
      <c r="X18" s="22" t="s">
        <v>76</v>
      </c>
      <c r="Y18" s="77">
        <v>1042</v>
      </c>
      <c r="Z18" s="40"/>
      <c r="AA18" s="1" t="s">
        <v>73</v>
      </c>
      <c r="AB18" s="27" t="s">
        <v>127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32</v>
      </c>
      <c r="E19" s="90"/>
      <c r="F19" s="26">
        <v>2</v>
      </c>
      <c r="G19" s="90"/>
      <c r="H19" s="90"/>
      <c r="I19" s="90"/>
      <c r="J19" s="26">
        <v>2</v>
      </c>
      <c r="K19" s="26">
        <v>2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6</v>
      </c>
      <c r="U19" s="38" t="str">
        <f t="shared" si="2"/>
        <v/>
      </c>
      <c r="V19" s="22">
        <v>33</v>
      </c>
      <c r="W19" s="22" t="s">
        <v>75</v>
      </c>
      <c r="X19" s="22" t="s">
        <v>76</v>
      </c>
      <c r="Y19" s="77">
        <v>1042</v>
      </c>
      <c r="Z19" s="40"/>
      <c r="AA19" s="1" t="s">
        <v>73</v>
      </c>
      <c r="AB19" s="27" t="s">
        <v>127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34</v>
      </c>
      <c r="E20" s="90"/>
      <c r="F20" s="26">
        <v>1</v>
      </c>
      <c r="G20" s="90"/>
      <c r="H20" s="90"/>
      <c r="I20" s="90"/>
      <c r="J20" s="26">
        <v>7</v>
      </c>
      <c r="K20" s="26">
        <v>10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9</v>
      </c>
      <c r="U20" s="38" t="str">
        <f t="shared" si="2"/>
        <v/>
      </c>
      <c r="V20" s="22">
        <v>33</v>
      </c>
      <c r="W20" s="22" t="s">
        <v>75</v>
      </c>
      <c r="X20" s="22" t="s">
        <v>76</v>
      </c>
      <c r="Y20" s="77">
        <v>1042</v>
      </c>
      <c r="Z20" s="40" t="s">
        <v>325</v>
      </c>
      <c r="AA20" s="1" t="s">
        <v>73</v>
      </c>
      <c r="AB20" s="27" t="s">
        <v>127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20</v>
      </c>
      <c r="E21" s="90"/>
      <c r="F21" s="26">
        <v>6</v>
      </c>
      <c r="G21" s="90"/>
      <c r="H21" s="90"/>
      <c r="I21" s="90"/>
      <c r="J21" s="26">
        <v>1</v>
      </c>
      <c r="K21" s="26">
        <v>1</v>
      </c>
      <c r="L21" s="90"/>
      <c r="M21" s="90"/>
      <c r="N21" s="26">
        <f>SUM(L21:M21)</f>
        <v>0</v>
      </c>
      <c r="O21" s="100"/>
      <c r="P21" s="100"/>
      <c r="Q21" s="37">
        <v>1</v>
      </c>
      <c r="R21" s="100"/>
      <c r="S21" s="100"/>
      <c r="T21" s="37">
        <f>(H21*3)+((F21-H21)*2)+J21</f>
        <v>13</v>
      </c>
      <c r="U21" s="38" t="str">
        <f t="shared" si="2"/>
        <v/>
      </c>
      <c r="V21" s="22">
        <v>33</v>
      </c>
      <c r="W21" s="22" t="s">
        <v>75</v>
      </c>
      <c r="X21" s="22" t="s">
        <v>76</v>
      </c>
      <c r="Y21" s="77">
        <v>1042</v>
      </c>
      <c r="Z21" s="40"/>
      <c r="AA21" s="1" t="s">
        <v>73</v>
      </c>
      <c r="AB21" s="27" t="s">
        <v>127</v>
      </c>
    </row>
    <row r="22" spans="1:28" x14ac:dyDescent="0.3">
      <c r="A22" s="1" t="s">
        <v>89</v>
      </c>
      <c r="B22" s="1" t="s">
        <v>46</v>
      </c>
      <c r="C22" s="26" t="s">
        <v>54</v>
      </c>
      <c r="D22" s="36">
        <v>40</v>
      </c>
      <c r="E22" s="90"/>
      <c r="F22" s="26">
        <v>0</v>
      </c>
      <c r="G22" s="90"/>
      <c r="H22" s="90"/>
      <c r="I22" s="90"/>
      <c r="J22" s="26">
        <v>3</v>
      </c>
      <c r="K22" s="26">
        <v>4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3</v>
      </c>
      <c r="U22" s="38" t="str">
        <f t="shared" si="2"/>
        <v/>
      </c>
      <c r="V22" s="22">
        <v>33</v>
      </c>
      <c r="W22" s="22" t="s">
        <v>75</v>
      </c>
      <c r="X22" s="22" t="s">
        <v>76</v>
      </c>
      <c r="Y22" s="77">
        <v>1042</v>
      </c>
      <c r="Z22" s="40"/>
      <c r="AA22" s="1" t="s">
        <v>73</v>
      </c>
      <c r="AB22" s="27" t="s">
        <v>127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10</v>
      </c>
      <c r="E23" s="90"/>
      <c r="F23" s="26">
        <v>1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2</v>
      </c>
      <c r="U23" s="38" t="str">
        <f t="shared" si="2"/>
        <v/>
      </c>
      <c r="V23" s="22">
        <v>33</v>
      </c>
      <c r="W23" s="22" t="s">
        <v>75</v>
      </c>
      <c r="X23" s="22" t="s">
        <v>76</v>
      </c>
      <c r="Y23" s="77">
        <v>1042</v>
      </c>
      <c r="Z23" s="40"/>
      <c r="AA23" s="1" t="s">
        <v>73</v>
      </c>
      <c r="AB23" s="27" t="s">
        <v>127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22</v>
      </c>
      <c r="E24" s="90" t="s">
        <v>410</v>
      </c>
      <c r="F24" s="26"/>
      <c r="G24" s="90"/>
      <c r="H24" s="90"/>
      <c r="I24" s="90"/>
      <c r="J24" s="26"/>
      <c r="K24" s="26"/>
      <c r="L24" s="90"/>
      <c r="M24" s="90"/>
      <c r="N24" s="26"/>
      <c r="O24" s="100"/>
      <c r="P24" s="100"/>
      <c r="Q24" s="100"/>
      <c r="R24" s="100"/>
      <c r="S24" s="100"/>
      <c r="T24" s="37"/>
      <c r="U24" s="38" t="str">
        <f t="shared" si="2"/>
        <v/>
      </c>
      <c r="V24" s="22">
        <v>33</v>
      </c>
      <c r="W24" s="22" t="s">
        <v>75</v>
      </c>
      <c r="X24" s="22" t="s">
        <v>76</v>
      </c>
      <c r="Y24" s="77">
        <v>1042</v>
      </c>
      <c r="Z24" s="40"/>
      <c r="AA24" s="1" t="s">
        <v>73</v>
      </c>
      <c r="AB24" s="27" t="s">
        <v>127</v>
      </c>
    </row>
    <row r="25" spans="1:28" x14ac:dyDescent="0.3">
      <c r="A25" s="1" t="s">
        <v>89</v>
      </c>
      <c r="B25" s="1" t="s">
        <v>46</v>
      </c>
      <c r="C25" s="61" t="s">
        <v>39</v>
      </c>
      <c r="D25" s="1"/>
      <c r="E25" s="61">
        <v>240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>
        <v>28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33</v>
      </c>
      <c r="W25" s="22" t="s">
        <v>75</v>
      </c>
      <c r="X25" s="22" t="s">
        <v>76</v>
      </c>
      <c r="Y25" s="77">
        <v>1042</v>
      </c>
      <c r="Z25" s="40"/>
      <c r="AA25" s="1" t="s">
        <v>73</v>
      </c>
      <c r="AB25" s="27" t="s">
        <v>127</v>
      </c>
    </row>
    <row r="26" spans="1:28" x14ac:dyDescent="0.3">
      <c r="A26" s="47" t="s">
        <v>89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34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39</v>
      </c>
      <c r="K26" s="43">
        <f t="shared" si="4"/>
        <v>56</v>
      </c>
      <c r="L26" s="43">
        <f t="shared" si="4"/>
        <v>0</v>
      </c>
      <c r="M26" s="43">
        <f t="shared" si="4"/>
        <v>19</v>
      </c>
      <c r="N26" s="43">
        <f t="shared" si="4"/>
        <v>19</v>
      </c>
      <c r="O26" s="43">
        <f t="shared" si="4"/>
        <v>0</v>
      </c>
      <c r="P26" s="43">
        <f t="shared" si="4"/>
        <v>34</v>
      </c>
      <c r="Q26" s="43">
        <f t="shared" si="4"/>
        <v>1</v>
      </c>
      <c r="R26" s="43">
        <f t="shared" si="4"/>
        <v>0</v>
      </c>
      <c r="S26" s="43">
        <f t="shared" si="4"/>
        <v>0</v>
      </c>
      <c r="T26" s="43">
        <f t="shared" si="4"/>
        <v>107</v>
      </c>
      <c r="U26" s="44">
        <f>((T26+Q26+N26-R26)+(O26*2))/E26</f>
        <v>0.52916666666666667</v>
      </c>
      <c r="V26" s="45">
        <v>33</v>
      </c>
      <c r="W26" s="45" t="s">
        <v>75</v>
      </c>
      <c r="X26" s="45" t="s">
        <v>76</v>
      </c>
      <c r="Y26" s="78">
        <v>1042</v>
      </c>
      <c r="Z26" s="46"/>
      <c r="AA26" s="47" t="s">
        <v>73</v>
      </c>
      <c r="AB26" s="87" t="s">
        <v>127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>
        <f>J26/K26</f>
        <v>0.6964285714285714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 t="s">
        <v>326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9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244</v>
      </c>
      <c r="D35" s="36">
        <v>15</v>
      </c>
      <c r="E35" s="90"/>
      <c r="F35" s="26">
        <v>11</v>
      </c>
      <c r="G35" s="90"/>
      <c r="H35" s="90"/>
      <c r="I35" s="90"/>
      <c r="J35" s="26">
        <v>14</v>
      </c>
      <c r="K35" s="26">
        <v>20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36</v>
      </c>
      <c r="U35" s="38" t="str">
        <f>IFERROR(((T35+Q35+N35-R35)+(O35*2))/E35,"")</f>
        <v/>
      </c>
      <c r="V35" s="22">
        <v>33</v>
      </c>
      <c r="W35" s="22" t="s">
        <v>71</v>
      </c>
      <c r="X35" s="22" t="s">
        <v>72</v>
      </c>
      <c r="Y35" s="77">
        <v>1042</v>
      </c>
      <c r="Z35" s="40"/>
      <c r="AA35" s="1" t="s">
        <v>96</v>
      </c>
      <c r="AB35" s="27" t="s">
        <v>128</v>
      </c>
    </row>
    <row r="36" spans="1:28" x14ac:dyDescent="0.3">
      <c r="A36" s="1" t="s">
        <v>46</v>
      </c>
      <c r="B36" s="1" t="s">
        <v>89</v>
      </c>
      <c r="C36" s="26" t="s">
        <v>245</v>
      </c>
      <c r="D36" s="36">
        <v>33</v>
      </c>
      <c r="E36" s="90"/>
      <c r="F36" s="26">
        <v>1</v>
      </c>
      <c r="G36" s="90"/>
      <c r="H36" s="90"/>
      <c r="I36" s="90"/>
      <c r="J36" s="26">
        <v>0</v>
      </c>
      <c r="K36" s="26">
        <v>0</v>
      </c>
      <c r="L36" s="90"/>
      <c r="M36" s="90"/>
      <c r="N36" s="26">
        <f t="shared" ref="N36:N46" si="5">SUM(L36:M36)</f>
        <v>0</v>
      </c>
      <c r="O36" s="90"/>
      <c r="P36" s="106"/>
      <c r="Q36" s="90"/>
      <c r="R36" s="90"/>
      <c r="S36" s="90"/>
      <c r="T36" s="26">
        <f t="shared" ref="T36:T46" si="6">+(F36*2)+J36</f>
        <v>2</v>
      </c>
      <c r="U36" s="38" t="str">
        <f t="shared" ref="U36:U46" si="7">IFERROR(((T36+Q36+N36-R36)+(O36*2))/E36,"")</f>
        <v/>
      </c>
      <c r="V36" s="22">
        <v>33</v>
      </c>
      <c r="W36" s="22" t="s">
        <v>71</v>
      </c>
      <c r="X36" s="22" t="s">
        <v>72</v>
      </c>
      <c r="Y36" s="77">
        <v>1042</v>
      </c>
      <c r="Z36" s="40"/>
      <c r="AA36" s="1" t="s">
        <v>96</v>
      </c>
      <c r="AB36" s="27" t="s">
        <v>128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32</v>
      </c>
      <c r="E37" s="90"/>
      <c r="F37" s="26">
        <v>4</v>
      </c>
      <c r="G37" s="90"/>
      <c r="H37" s="90"/>
      <c r="I37" s="90"/>
      <c r="J37" s="26">
        <v>6</v>
      </c>
      <c r="K37" s="26">
        <v>11</v>
      </c>
      <c r="L37" s="90"/>
      <c r="M37" s="90"/>
      <c r="N37" s="26">
        <f t="shared" ref="N37:N38" si="8">SUM(L37:M37)</f>
        <v>0</v>
      </c>
      <c r="O37" s="26">
        <v>9</v>
      </c>
      <c r="P37" s="61">
        <v>6</v>
      </c>
      <c r="Q37" s="90"/>
      <c r="R37" s="90"/>
      <c r="S37" s="90"/>
      <c r="T37" s="26">
        <f t="shared" si="6"/>
        <v>14</v>
      </c>
      <c r="U37" s="38" t="str">
        <f t="shared" si="7"/>
        <v/>
      </c>
      <c r="V37" s="22">
        <v>33</v>
      </c>
      <c r="W37" s="22" t="s">
        <v>71</v>
      </c>
      <c r="X37" s="22" t="s">
        <v>72</v>
      </c>
      <c r="Y37" s="77">
        <v>1042</v>
      </c>
      <c r="Z37" s="40"/>
      <c r="AA37" s="1" t="s">
        <v>96</v>
      </c>
      <c r="AB37" s="27" t="s">
        <v>128</v>
      </c>
    </row>
    <row r="38" spans="1:28" x14ac:dyDescent="0.3">
      <c r="A38" s="1" t="s">
        <v>46</v>
      </c>
      <c r="B38" s="1" t="s">
        <v>89</v>
      </c>
      <c r="C38" s="26" t="s">
        <v>247</v>
      </c>
      <c r="D38" s="36">
        <v>24</v>
      </c>
      <c r="E38" s="90"/>
      <c r="F38" s="26">
        <v>0</v>
      </c>
      <c r="G38" s="90"/>
      <c r="H38" s="90"/>
      <c r="I38" s="90"/>
      <c r="J38" s="26">
        <v>3</v>
      </c>
      <c r="K38" s="26">
        <v>5</v>
      </c>
      <c r="L38" s="90"/>
      <c r="M38" s="90"/>
      <c r="N38" s="26">
        <f t="shared" si="8"/>
        <v>0</v>
      </c>
      <c r="O38" s="90"/>
      <c r="P38" s="100"/>
      <c r="Q38" s="90"/>
      <c r="R38" s="90"/>
      <c r="S38" s="90"/>
      <c r="T38" s="26">
        <f t="shared" si="6"/>
        <v>3</v>
      </c>
      <c r="U38" s="38" t="str">
        <f t="shared" si="7"/>
        <v/>
      </c>
      <c r="V38" s="22">
        <v>33</v>
      </c>
      <c r="W38" s="22" t="s">
        <v>71</v>
      </c>
      <c r="X38" s="22" t="s">
        <v>72</v>
      </c>
      <c r="Y38" s="77">
        <v>1042</v>
      </c>
      <c r="Z38" s="40"/>
      <c r="AA38" s="1" t="s">
        <v>96</v>
      </c>
      <c r="AB38" s="27" t="s">
        <v>128</v>
      </c>
    </row>
    <row r="39" spans="1:28" x14ac:dyDescent="0.3">
      <c r="A39" s="1" t="s">
        <v>46</v>
      </c>
      <c r="B39" s="1" t="s">
        <v>89</v>
      </c>
      <c r="C39" s="26" t="s">
        <v>248</v>
      </c>
      <c r="D39" s="36">
        <v>12</v>
      </c>
      <c r="E39" s="90" t="s">
        <v>402</v>
      </c>
      <c r="F39" s="26"/>
      <c r="G39" s="90"/>
      <c r="H39" s="90"/>
      <c r="I39" s="90"/>
      <c r="J39" s="26"/>
      <c r="K39" s="26"/>
      <c r="L39" s="90"/>
      <c r="M39" s="90"/>
      <c r="N39" s="26"/>
      <c r="O39" s="90"/>
      <c r="P39" s="100"/>
      <c r="Q39" s="90"/>
      <c r="R39" s="90"/>
      <c r="S39" s="90"/>
      <c r="T39" s="26"/>
      <c r="U39" s="38"/>
      <c r="V39" s="22"/>
      <c r="W39" s="22"/>
      <c r="X39" s="22"/>
      <c r="Y39" s="77"/>
      <c r="Z39" s="40"/>
      <c r="AA39" s="1"/>
      <c r="AB39" s="27"/>
    </row>
    <row r="40" spans="1:28" x14ac:dyDescent="0.3">
      <c r="A40" s="1" t="s">
        <v>46</v>
      </c>
      <c r="B40" s="1" t="s">
        <v>89</v>
      </c>
      <c r="C40" s="26" t="s">
        <v>249</v>
      </c>
      <c r="D40" s="36">
        <v>42</v>
      </c>
      <c r="E40" s="90"/>
      <c r="F40" s="26">
        <v>1</v>
      </c>
      <c r="G40" s="90"/>
      <c r="H40" s="90"/>
      <c r="I40" s="90"/>
      <c r="J40" s="26">
        <v>10</v>
      </c>
      <c r="K40" s="26">
        <v>13</v>
      </c>
      <c r="L40" s="90"/>
      <c r="M40" s="90"/>
      <c r="N40" s="26">
        <f t="shared" si="5"/>
        <v>0</v>
      </c>
      <c r="O40" s="90"/>
      <c r="P40" s="100"/>
      <c r="Q40" s="90"/>
      <c r="R40" s="90"/>
      <c r="S40" s="90"/>
      <c r="T40" s="26">
        <f t="shared" si="6"/>
        <v>12</v>
      </c>
      <c r="U40" s="38" t="str">
        <f t="shared" si="7"/>
        <v/>
      </c>
      <c r="V40" s="22">
        <v>33</v>
      </c>
      <c r="W40" s="22" t="s">
        <v>71</v>
      </c>
      <c r="X40" s="22" t="s">
        <v>72</v>
      </c>
      <c r="Y40" s="77">
        <v>1042</v>
      </c>
      <c r="Z40" s="40"/>
      <c r="AA40" s="1" t="s">
        <v>96</v>
      </c>
      <c r="AB40" s="27" t="s">
        <v>128</v>
      </c>
    </row>
    <row r="41" spans="1:28" x14ac:dyDescent="0.3">
      <c r="A41" s="1" t="s">
        <v>46</v>
      </c>
      <c r="B41" s="1" t="s">
        <v>89</v>
      </c>
      <c r="C41" s="26" t="s">
        <v>250</v>
      </c>
      <c r="D41" s="36">
        <v>25</v>
      </c>
      <c r="E41" s="90"/>
      <c r="F41" s="26">
        <v>1</v>
      </c>
      <c r="G41" s="90"/>
      <c r="H41" s="90"/>
      <c r="I41" s="90"/>
      <c r="J41" s="26">
        <v>2</v>
      </c>
      <c r="K41" s="26">
        <v>4</v>
      </c>
      <c r="L41" s="90"/>
      <c r="M41" s="90"/>
      <c r="N41" s="26">
        <f t="shared" si="5"/>
        <v>0</v>
      </c>
      <c r="O41" s="90"/>
      <c r="P41" s="100"/>
      <c r="Q41" s="90"/>
      <c r="R41" s="90"/>
      <c r="S41" s="90"/>
      <c r="T41" s="26">
        <f t="shared" si="6"/>
        <v>4</v>
      </c>
      <c r="U41" s="38" t="str">
        <f t="shared" si="7"/>
        <v/>
      </c>
      <c r="V41" s="22">
        <v>33</v>
      </c>
      <c r="W41" s="22" t="s">
        <v>71</v>
      </c>
      <c r="X41" s="22" t="s">
        <v>72</v>
      </c>
      <c r="Y41" s="77">
        <v>1042</v>
      </c>
      <c r="Z41" s="40"/>
      <c r="AA41" s="1" t="s">
        <v>96</v>
      </c>
      <c r="AB41" s="27" t="s">
        <v>128</v>
      </c>
    </row>
    <row r="42" spans="1:28" x14ac:dyDescent="0.3">
      <c r="A42" s="1" t="s">
        <v>46</v>
      </c>
      <c r="B42" s="1" t="s">
        <v>89</v>
      </c>
      <c r="C42" s="26" t="s">
        <v>303</v>
      </c>
      <c r="D42" s="36">
        <v>10</v>
      </c>
      <c r="E42" s="90"/>
      <c r="F42" s="26">
        <v>4</v>
      </c>
      <c r="G42" s="90"/>
      <c r="H42" s="90"/>
      <c r="I42" s="90"/>
      <c r="J42" s="26">
        <v>1</v>
      </c>
      <c r="K42" s="26">
        <v>3</v>
      </c>
      <c r="L42" s="90"/>
      <c r="M42" s="90"/>
      <c r="N42" s="26">
        <f t="shared" si="5"/>
        <v>0</v>
      </c>
      <c r="O42" s="90"/>
      <c r="P42" s="100"/>
      <c r="Q42" s="90"/>
      <c r="R42" s="90"/>
      <c r="S42" s="90"/>
      <c r="T42" s="26">
        <f t="shared" si="6"/>
        <v>9</v>
      </c>
      <c r="U42" s="38" t="str">
        <f t="shared" si="7"/>
        <v/>
      </c>
      <c r="V42" s="22">
        <v>33</v>
      </c>
      <c r="W42" s="22" t="s">
        <v>71</v>
      </c>
      <c r="X42" s="22" t="s">
        <v>72</v>
      </c>
      <c r="Y42" s="77">
        <v>1042</v>
      </c>
      <c r="Z42" s="40"/>
      <c r="AA42" s="1" t="s">
        <v>96</v>
      </c>
      <c r="AB42" s="27" t="s">
        <v>128</v>
      </c>
    </row>
    <row r="43" spans="1:28" x14ac:dyDescent="0.3">
      <c r="A43" s="1" t="s">
        <v>46</v>
      </c>
      <c r="B43" s="1" t="s">
        <v>89</v>
      </c>
      <c r="C43" s="26" t="s">
        <v>251</v>
      </c>
      <c r="D43" s="36">
        <v>53</v>
      </c>
      <c r="E43" s="90" t="s">
        <v>402</v>
      </c>
      <c r="F43" s="26"/>
      <c r="G43" s="90"/>
      <c r="H43" s="90"/>
      <c r="I43" s="90"/>
      <c r="J43" s="26"/>
      <c r="K43" s="26"/>
      <c r="L43" s="90"/>
      <c r="M43" s="90"/>
      <c r="N43" s="26"/>
      <c r="O43" s="90"/>
      <c r="P43" s="100"/>
      <c r="Q43" s="90"/>
      <c r="R43" s="90"/>
      <c r="S43" s="90"/>
      <c r="T43" s="26"/>
      <c r="U43" s="38" t="str">
        <f t="shared" si="7"/>
        <v/>
      </c>
      <c r="V43" s="22">
        <v>33</v>
      </c>
      <c r="W43" s="22" t="s">
        <v>71</v>
      </c>
      <c r="X43" s="22" t="s">
        <v>72</v>
      </c>
      <c r="Y43" s="77">
        <v>1042</v>
      </c>
      <c r="Z43" s="40"/>
      <c r="AA43" s="1" t="s">
        <v>96</v>
      </c>
      <c r="AB43" s="27" t="s">
        <v>128</v>
      </c>
    </row>
    <row r="44" spans="1:28" x14ac:dyDescent="0.3">
      <c r="A44" s="1" t="s">
        <v>46</v>
      </c>
      <c r="B44" s="1" t="s">
        <v>89</v>
      </c>
      <c r="C44" s="26" t="s">
        <v>252</v>
      </c>
      <c r="D44" s="36">
        <v>55</v>
      </c>
      <c r="E44" s="90"/>
      <c r="F44" s="26">
        <v>0</v>
      </c>
      <c r="G44" s="90"/>
      <c r="H44" s="90"/>
      <c r="I44" s="90"/>
      <c r="J44" s="26">
        <v>2</v>
      </c>
      <c r="K44" s="26">
        <v>2</v>
      </c>
      <c r="L44" s="90"/>
      <c r="M44" s="90"/>
      <c r="N44" s="26">
        <f t="shared" si="5"/>
        <v>0</v>
      </c>
      <c r="O44" s="90"/>
      <c r="P44" s="100"/>
      <c r="Q44" s="90"/>
      <c r="R44" s="90"/>
      <c r="S44" s="90"/>
      <c r="T44" s="26">
        <f t="shared" si="6"/>
        <v>2</v>
      </c>
      <c r="U44" s="38" t="str">
        <f t="shared" si="7"/>
        <v/>
      </c>
      <c r="V44" s="22">
        <v>33</v>
      </c>
      <c r="W44" s="22" t="s">
        <v>71</v>
      </c>
      <c r="X44" s="22" t="s">
        <v>72</v>
      </c>
      <c r="Y44" s="77">
        <v>1042</v>
      </c>
      <c r="Z44" s="40"/>
      <c r="AA44" s="1" t="s">
        <v>96</v>
      </c>
      <c r="AB44" s="27" t="s">
        <v>128</v>
      </c>
    </row>
    <row r="45" spans="1:28" x14ac:dyDescent="0.3">
      <c r="A45" s="1" t="s">
        <v>46</v>
      </c>
      <c r="B45" s="1" t="s">
        <v>89</v>
      </c>
      <c r="C45" s="26" t="s">
        <v>253</v>
      </c>
      <c r="D45" s="36">
        <v>11</v>
      </c>
      <c r="E45" s="90"/>
      <c r="F45" s="26">
        <v>10</v>
      </c>
      <c r="G45" s="90"/>
      <c r="H45" s="90"/>
      <c r="I45" s="90"/>
      <c r="J45" s="26">
        <v>4</v>
      </c>
      <c r="K45" s="26">
        <v>4</v>
      </c>
      <c r="L45" s="90"/>
      <c r="M45" s="90"/>
      <c r="N45" s="26">
        <f t="shared" si="5"/>
        <v>0</v>
      </c>
      <c r="O45" s="90"/>
      <c r="P45" s="100"/>
      <c r="Q45" s="90"/>
      <c r="R45" s="90"/>
      <c r="S45" s="90"/>
      <c r="T45" s="26">
        <f t="shared" si="6"/>
        <v>24</v>
      </c>
      <c r="U45" s="38" t="str">
        <f t="shared" si="7"/>
        <v/>
      </c>
      <c r="V45" s="22">
        <v>33</v>
      </c>
      <c r="W45" s="22" t="s">
        <v>71</v>
      </c>
      <c r="X45" s="22" t="s">
        <v>72</v>
      </c>
      <c r="Y45" s="77">
        <v>1042</v>
      </c>
      <c r="Z45" s="40"/>
      <c r="AA45" s="1" t="s">
        <v>96</v>
      </c>
      <c r="AB45" s="27" t="s">
        <v>128</v>
      </c>
    </row>
    <row r="46" spans="1:28" x14ac:dyDescent="0.3">
      <c r="A46" s="1" t="s">
        <v>46</v>
      </c>
      <c r="B46" s="1" t="s">
        <v>89</v>
      </c>
      <c r="C46" s="26" t="s">
        <v>254</v>
      </c>
      <c r="D46" s="36">
        <v>13</v>
      </c>
      <c r="E46" s="90"/>
      <c r="F46" s="26">
        <v>1</v>
      </c>
      <c r="G46" s="90"/>
      <c r="H46" s="90"/>
      <c r="I46" s="90"/>
      <c r="J46" s="26">
        <v>1</v>
      </c>
      <c r="K46" s="26">
        <v>2</v>
      </c>
      <c r="L46" s="90"/>
      <c r="M46" s="90"/>
      <c r="N46" s="26">
        <f t="shared" si="5"/>
        <v>0</v>
      </c>
      <c r="O46" s="90"/>
      <c r="P46" s="100"/>
      <c r="Q46" s="90"/>
      <c r="R46" s="90"/>
      <c r="S46" s="90"/>
      <c r="T46" s="26">
        <f t="shared" si="6"/>
        <v>3</v>
      </c>
      <c r="U46" s="38" t="str">
        <f t="shared" si="7"/>
        <v/>
      </c>
      <c r="V46" s="22">
        <v>33</v>
      </c>
      <c r="W46" s="22" t="s">
        <v>71</v>
      </c>
      <c r="X46" s="22" t="s">
        <v>72</v>
      </c>
      <c r="Y46" s="77">
        <v>1042</v>
      </c>
      <c r="Z46" s="40"/>
      <c r="AA46" s="1" t="s">
        <v>96</v>
      </c>
      <c r="AB46" s="27" t="s">
        <v>128</v>
      </c>
    </row>
    <row r="47" spans="1:28" x14ac:dyDescent="0.3">
      <c r="A47" s="1" t="s">
        <v>46</v>
      </c>
      <c r="B47" s="1" t="s">
        <v>89</v>
      </c>
      <c r="C47" s="61" t="s">
        <v>39</v>
      </c>
      <c r="D47" s="1"/>
      <c r="E47" s="61">
        <v>240</v>
      </c>
      <c r="F47" s="61"/>
      <c r="G47" s="61"/>
      <c r="H47" s="61"/>
      <c r="I47" s="61"/>
      <c r="J47" s="61"/>
      <c r="K47" s="61"/>
      <c r="L47" s="61"/>
      <c r="M47" s="61"/>
      <c r="N47" s="5"/>
      <c r="O47" s="61"/>
      <c r="P47" s="61">
        <v>25</v>
      </c>
      <c r="Q47" s="42"/>
      <c r="R47" s="42"/>
      <c r="S47" s="42"/>
      <c r="T47" s="26"/>
      <c r="U47" s="38" t="str">
        <f t="shared" ref="U47" si="9">_xlfn.IFNA("",((T47+Q47+N47-R47)+(O47*2))/E47)</f>
        <v/>
      </c>
      <c r="V47" s="22">
        <v>33</v>
      </c>
      <c r="W47" s="22" t="s">
        <v>71</v>
      </c>
      <c r="X47" s="22" t="s">
        <v>72</v>
      </c>
      <c r="Y47" s="77">
        <v>1042</v>
      </c>
      <c r="Z47" s="40"/>
      <c r="AA47" s="1" t="s">
        <v>96</v>
      </c>
      <c r="AB47" s="27" t="s">
        <v>128</v>
      </c>
    </row>
    <row r="48" spans="1:28" x14ac:dyDescent="0.3">
      <c r="A48" s="47" t="s">
        <v>46</v>
      </c>
      <c r="B48" s="47" t="s">
        <v>89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33</v>
      </c>
      <c r="G48" s="43">
        <f t="shared" si="10"/>
        <v>0</v>
      </c>
      <c r="H48" s="43">
        <f t="shared" si="10"/>
        <v>0</v>
      </c>
      <c r="I48" s="43">
        <f t="shared" si="10"/>
        <v>0</v>
      </c>
      <c r="J48" s="43">
        <f t="shared" si="10"/>
        <v>43</v>
      </c>
      <c r="K48" s="43">
        <f t="shared" si="10"/>
        <v>64</v>
      </c>
      <c r="L48" s="43">
        <f t="shared" si="10"/>
        <v>0</v>
      </c>
      <c r="M48" s="43">
        <f t="shared" si="10"/>
        <v>0</v>
      </c>
      <c r="N48" s="43">
        <f t="shared" si="10"/>
        <v>0</v>
      </c>
      <c r="O48" s="43">
        <f t="shared" si="10"/>
        <v>9</v>
      </c>
      <c r="P48" s="43">
        <f t="shared" si="10"/>
        <v>31</v>
      </c>
      <c r="Q48" s="43">
        <f t="shared" si="10"/>
        <v>0</v>
      </c>
      <c r="R48" s="43">
        <f t="shared" si="10"/>
        <v>0</v>
      </c>
      <c r="S48" s="43">
        <f t="shared" si="10"/>
        <v>0</v>
      </c>
      <c r="T48" s="43">
        <f t="shared" si="10"/>
        <v>109</v>
      </c>
      <c r="U48" s="44">
        <f>((T48+Q48+N48-R48)+(O48*2))/E48</f>
        <v>0.52916666666666667</v>
      </c>
      <c r="V48" s="45">
        <v>33</v>
      </c>
      <c r="W48" s="45" t="s">
        <v>71</v>
      </c>
      <c r="X48" s="57" t="s">
        <v>72</v>
      </c>
      <c r="Y48" s="78">
        <v>1042</v>
      </c>
      <c r="Z48" s="46"/>
      <c r="AA48" s="47" t="s">
        <v>96</v>
      </c>
      <c r="AB48" s="87" t="s">
        <v>128</v>
      </c>
    </row>
    <row r="49" spans="1:28" x14ac:dyDescent="0.3">
      <c r="A49" s="1"/>
      <c r="B49" s="1"/>
      <c r="C49" s="1"/>
      <c r="D49" s="1"/>
      <c r="F49" s="48" t="s">
        <v>41</v>
      </c>
      <c r="G49" s="76" t="e">
        <f>F48/G48</f>
        <v>#DIV/0!</v>
      </c>
      <c r="H49" s="48"/>
      <c r="I49" s="27"/>
      <c r="J49" s="48" t="s">
        <v>42</v>
      </c>
      <c r="K49" s="76">
        <f>J48/K48</f>
        <v>0.671875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 t="s">
        <v>443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B52" s="86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2648-49A8-49F7-8D4F-C0B318B7706B}">
  <sheetPr>
    <tabColor rgb="FFFF0000"/>
    <pageSetUpPr fitToPage="1"/>
  </sheetPr>
  <dimension ref="A1:AB52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120</v>
      </c>
      <c r="D4" s="7" t="s">
        <v>5</v>
      </c>
      <c r="E4" s="8"/>
      <c r="F4" s="5"/>
      <c r="G4" s="1"/>
      <c r="J4" s="15" t="s">
        <v>132</v>
      </c>
      <c r="K4" s="16" t="s">
        <v>45</v>
      </c>
      <c r="L4" s="17"/>
      <c r="M4" s="18"/>
      <c r="N4" s="19">
        <v>19</v>
      </c>
      <c r="O4" s="19">
        <v>36</v>
      </c>
      <c r="P4" s="19">
        <v>28</v>
      </c>
      <c r="Q4" s="19">
        <v>36</v>
      </c>
      <c r="R4" s="20"/>
      <c r="S4" s="21">
        <f>SUM(N4:R4)</f>
        <v>119</v>
      </c>
      <c r="T4" s="22">
        <v>38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133</v>
      </c>
      <c r="K5" s="16" t="s">
        <v>131</v>
      </c>
      <c r="L5" s="17"/>
      <c r="M5" s="18"/>
      <c r="N5" s="19">
        <v>26</v>
      </c>
      <c r="O5" s="19">
        <v>20</v>
      </c>
      <c r="P5" s="19">
        <v>27</v>
      </c>
      <c r="Q5" s="19">
        <v>35</v>
      </c>
      <c r="R5" s="20"/>
      <c r="S5" s="21">
        <f>SUM(N5:R5)</f>
        <v>108</v>
      </c>
      <c r="T5" s="22">
        <v>38</v>
      </c>
      <c r="U5" s="1"/>
      <c r="V5" s="1"/>
      <c r="W5" s="1"/>
    </row>
    <row r="6" spans="1:28" x14ac:dyDescent="0.3">
      <c r="C6" s="23">
        <v>558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38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9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130</v>
      </c>
      <c r="B13" s="1" t="s">
        <v>46</v>
      </c>
      <c r="C13" s="26" t="s">
        <v>83</v>
      </c>
      <c r="D13" s="36">
        <v>42</v>
      </c>
      <c r="E13" s="90" t="s">
        <v>402</v>
      </c>
      <c r="F13" s="26"/>
      <c r="G13" s="90"/>
      <c r="H13" s="90"/>
      <c r="I13" s="90"/>
      <c r="J13" s="26"/>
      <c r="K13" s="26"/>
      <c r="L13" s="90"/>
      <c r="M13" s="90"/>
      <c r="N13" s="26"/>
      <c r="O13" s="90"/>
      <c r="P13" s="100"/>
      <c r="Q13" s="90"/>
      <c r="R13" s="90"/>
      <c r="S13" s="90"/>
      <c r="T13" s="26"/>
      <c r="U13" s="38" t="str">
        <f>IFERROR(((T13+Q13+N13-R13)+(O13*2))/E13,"")</f>
        <v/>
      </c>
      <c r="V13" s="22">
        <v>38</v>
      </c>
      <c r="W13" s="22" t="s">
        <v>71</v>
      </c>
      <c r="X13" s="22" t="s">
        <v>72</v>
      </c>
      <c r="Y13" s="77">
        <v>558</v>
      </c>
      <c r="Z13" s="40"/>
      <c r="AA13" s="1" t="s">
        <v>73</v>
      </c>
      <c r="AB13" s="27" t="s">
        <v>134</v>
      </c>
    </row>
    <row r="14" spans="1:28" x14ac:dyDescent="0.3">
      <c r="A14" s="1" t="s">
        <v>130</v>
      </c>
      <c r="B14" s="1" t="s">
        <v>46</v>
      </c>
      <c r="C14" s="26" t="s">
        <v>47</v>
      </c>
      <c r="D14" s="36">
        <v>30</v>
      </c>
      <c r="E14" s="90"/>
      <c r="F14" s="26">
        <v>8</v>
      </c>
      <c r="G14" s="90"/>
      <c r="H14" s="90"/>
      <c r="I14" s="90"/>
      <c r="J14" s="26">
        <v>3</v>
      </c>
      <c r="K14" s="26">
        <v>4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19</v>
      </c>
      <c r="U14" s="38" t="str">
        <f t="shared" ref="U14:U24" si="2">IFERROR(((T14+Q14+N14-R14)+(O14*2))/E14,"")</f>
        <v/>
      </c>
      <c r="V14" s="22">
        <v>38</v>
      </c>
      <c r="W14" s="22" t="s">
        <v>71</v>
      </c>
      <c r="X14" s="22" t="s">
        <v>72</v>
      </c>
      <c r="Y14" s="77">
        <v>558</v>
      </c>
      <c r="Z14" s="40"/>
      <c r="AA14" s="1" t="s">
        <v>73</v>
      </c>
      <c r="AB14" s="27" t="s">
        <v>134</v>
      </c>
    </row>
    <row r="15" spans="1:28" x14ac:dyDescent="0.3">
      <c r="A15" s="1" t="s">
        <v>130</v>
      </c>
      <c r="B15" s="1" t="s">
        <v>46</v>
      </c>
      <c r="C15" s="26" t="s">
        <v>48</v>
      </c>
      <c r="D15" s="36">
        <v>50</v>
      </c>
      <c r="E15" s="90"/>
      <c r="F15" s="26">
        <v>9</v>
      </c>
      <c r="G15" s="90"/>
      <c r="H15" s="90"/>
      <c r="I15" s="90"/>
      <c r="J15" s="26">
        <v>5</v>
      </c>
      <c r="K15" s="26">
        <v>9</v>
      </c>
      <c r="L15" s="90"/>
      <c r="M15" s="37">
        <v>13</v>
      </c>
      <c r="N15" s="26">
        <f t="shared" si="0"/>
        <v>13</v>
      </c>
      <c r="O15" s="100"/>
      <c r="P15" s="100"/>
      <c r="Q15" s="100"/>
      <c r="R15" s="100"/>
      <c r="S15" s="100"/>
      <c r="T15" s="37">
        <f t="shared" si="1"/>
        <v>23</v>
      </c>
      <c r="U15" s="38" t="str">
        <f t="shared" si="2"/>
        <v/>
      </c>
      <c r="V15" s="22">
        <v>38</v>
      </c>
      <c r="W15" s="22" t="s">
        <v>71</v>
      </c>
      <c r="X15" s="22" t="s">
        <v>72</v>
      </c>
      <c r="Y15" s="77">
        <v>558</v>
      </c>
      <c r="Z15" s="40"/>
      <c r="AA15" s="1" t="s">
        <v>73</v>
      </c>
      <c r="AB15" s="27" t="s">
        <v>134</v>
      </c>
    </row>
    <row r="16" spans="1:28" x14ac:dyDescent="0.3">
      <c r="A16" s="1" t="s">
        <v>130</v>
      </c>
      <c r="B16" s="1" t="s">
        <v>46</v>
      </c>
      <c r="C16" s="26" t="s">
        <v>49</v>
      </c>
      <c r="D16" s="36">
        <v>12</v>
      </c>
      <c r="E16" s="90"/>
      <c r="F16" s="26">
        <v>5</v>
      </c>
      <c r="G16" s="90"/>
      <c r="H16" s="90"/>
      <c r="I16" s="90"/>
      <c r="J16" s="26">
        <v>1</v>
      </c>
      <c r="K16" s="26">
        <v>3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11</v>
      </c>
      <c r="U16" s="38" t="str">
        <f t="shared" si="2"/>
        <v/>
      </c>
      <c r="V16" s="22">
        <v>38</v>
      </c>
      <c r="W16" s="22" t="s">
        <v>71</v>
      </c>
      <c r="X16" s="22" t="s">
        <v>72</v>
      </c>
      <c r="Y16" s="77">
        <v>558</v>
      </c>
      <c r="Z16" s="40"/>
      <c r="AA16" s="1" t="s">
        <v>73</v>
      </c>
      <c r="AB16" s="27" t="s">
        <v>134</v>
      </c>
    </row>
    <row r="17" spans="1:28" x14ac:dyDescent="0.3">
      <c r="A17" s="1" t="s">
        <v>130</v>
      </c>
      <c r="B17" s="1" t="s">
        <v>46</v>
      </c>
      <c r="C17" s="26" t="s">
        <v>84</v>
      </c>
      <c r="D17" s="36">
        <v>14</v>
      </c>
      <c r="E17" s="90" t="s">
        <v>402</v>
      </c>
      <c r="F17" s="26"/>
      <c r="G17" s="90"/>
      <c r="H17" s="90"/>
      <c r="I17" s="90"/>
      <c r="J17" s="26"/>
      <c r="K17" s="26"/>
      <c r="L17" s="90"/>
      <c r="M17" s="90"/>
      <c r="N17" s="26"/>
      <c r="O17" s="100"/>
      <c r="P17" s="100"/>
      <c r="Q17" s="100"/>
      <c r="R17" s="100"/>
      <c r="S17" s="100"/>
      <c r="T17" s="37"/>
      <c r="U17" s="38" t="str">
        <f t="shared" si="2"/>
        <v/>
      </c>
      <c r="V17" s="22">
        <v>38</v>
      </c>
      <c r="W17" s="22" t="s">
        <v>71</v>
      </c>
      <c r="X17" s="22" t="s">
        <v>72</v>
      </c>
      <c r="Y17" s="77">
        <v>558</v>
      </c>
      <c r="Z17" s="40"/>
      <c r="AA17" s="1" t="s">
        <v>73</v>
      </c>
      <c r="AB17" s="27" t="s">
        <v>134</v>
      </c>
    </row>
    <row r="18" spans="1:28" x14ac:dyDescent="0.3">
      <c r="A18" s="1" t="s">
        <v>130</v>
      </c>
      <c r="B18" s="1" t="s">
        <v>46</v>
      </c>
      <c r="C18" s="26" t="s">
        <v>50</v>
      </c>
      <c r="D18" s="36">
        <v>44</v>
      </c>
      <c r="E18" s="90"/>
      <c r="F18" s="26">
        <v>1</v>
      </c>
      <c r="G18" s="90"/>
      <c r="H18" s="90"/>
      <c r="I18" s="90"/>
      <c r="J18" s="26">
        <v>1</v>
      </c>
      <c r="K18" s="26">
        <v>1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3</v>
      </c>
      <c r="U18" s="38" t="str">
        <f t="shared" si="2"/>
        <v/>
      </c>
      <c r="V18" s="22">
        <v>38</v>
      </c>
      <c r="W18" s="22" t="s">
        <v>71</v>
      </c>
      <c r="X18" s="22" t="s">
        <v>72</v>
      </c>
      <c r="Y18" s="77">
        <v>558</v>
      </c>
      <c r="Z18" s="40"/>
      <c r="AA18" s="1" t="s">
        <v>73</v>
      </c>
      <c r="AB18" s="27" t="s">
        <v>134</v>
      </c>
    </row>
    <row r="19" spans="1:28" x14ac:dyDescent="0.3">
      <c r="A19" s="1" t="s">
        <v>130</v>
      </c>
      <c r="B19" s="1" t="s">
        <v>46</v>
      </c>
      <c r="C19" s="26" t="s">
        <v>51</v>
      </c>
      <c r="D19" s="36">
        <v>32</v>
      </c>
      <c r="E19" s="90"/>
      <c r="F19" s="26">
        <v>3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6</v>
      </c>
      <c r="U19" s="38" t="str">
        <f t="shared" si="2"/>
        <v/>
      </c>
      <c r="V19" s="22">
        <v>38</v>
      </c>
      <c r="W19" s="22" t="s">
        <v>71</v>
      </c>
      <c r="X19" s="22" t="s">
        <v>72</v>
      </c>
      <c r="Y19" s="77">
        <v>558</v>
      </c>
      <c r="Z19" s="40"/>
      <c r="AA19" s="1" t="s">
        <v>73</v>
      </c>
      <c r="AB19" s="27" t="s">
        <v>134</v>
      </c>
    </row>
    <row r="20" spans="1:28" x14ac:dyDescent="0.3">
      <c r="A20" s="1" t="s">
        <v>130</v>
      </c>
      <c r="B20" s="1" t="s">
        <v>46</v>
      </c>
      <c r="C20" s="26" t="s">
        <v>52</v>
      </c>
      <c r="D20" s="36">
        <v>34</v>
      </c>
      <c r="E20" s="90"/>
      <c r="F20" s="26">
        <v>4</v>
      </c>
      <c r="G20" s="90"/>
      <c r="H20" s="90"/>
      <c r="I20" s="90"/>
      <c r="J20" s="26">
        <v>6</v>
      </c>
      <c r="K20" s="26">
        <v>9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14</v>
      </c>
      <c r="U20" s="38" t="str">
        <f t="shared" si="2"/>
        <v/>
      </c>
      <c r="V20" s="22">
        <v>38</v>
      </c>
      <c r="W20" s="22" t="s">
        <v>71</v>
      </c>
      <c r="X20" s="22" t="s">
        <v>72</v>
      </c>
      <c r="Y20" s="77">
        <v>558</v>
      </c>
      <c r="Z20" s="40"/>
      <c r="AA20" s="1" t="s">
        <v>73</v>
      </c>
      <c r="AB20" s="27" t="s">
        <v>134</v>
      </c>
    </row>
    <row r="21" spans="1:28" x14ac:dyDescent="0.3">
      <c r="A21" s="1" t="s">
        <v>130</v>
      </c>
      <c r="B21" s="1" t="s">
        <v>46</v>
      </c>
      <c r="C21" s="26" t="s">
        <v>53</v>
      </c>
      <c r="D21" s="36">
        <v>20</v>
      </c>
      <c r="E21" s="90"/>
      <c r="F21" s="26">
        <v>9</v>
      </c>
      <c r="G21" s="90"/>
      <c r="H21" s="90"/>
      <c r="I21" s="90"/>
      <c r="J21" s="26">
        <v>4</v>
      </c>
      <c r="K21" s="26">
        <v>6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22</v>
      </c>
      <c r="U21" s="38" t="str">
        <f t="shared" si="2"/>
        <v/>
      </c>
      <c r="V21" s="22">
        <v>38</v>
      </c>
      <c r="W21" s="22" t="s">
        <v>71</v>
      </c>
      <c r="X21" s="22" t="s">
        <v>72</v>
      </c>
      <c r="Y21" s="77">
        <v>558</v>
      </c>
      <c r="Z21" s="40"/>
      <c r="AA21" s="1" t="s">
        <v>73</v>
      </c>
      <c r="AB21" s="27" t="s">
        <v>134</v>
      </c>
    </row>
    <row r="22" spans="1:28" x14ac:dyDescent="0.3">
      <c r="A22" s="1" t="s">
        <v>130</v>
      </c>
      <c r="B22" s="1" t="s">
        <v>46</v>
      </c>
      <c r="C22" s="26" t="s">
        <v>54</v>
      </c>
      <c r="D22" s="36">
        <v>40</v>
      </c>
      <c r="E22" s="90"/>
      <c r="F22" s="26">
        <v>5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10</v>
      </c>
      <c r="U22" s="38" t="str">
        <f t="shared" si="2"/>
        <v/>
      </c>
      <c r="V22" s="22">
        <v>38</v>
      </c>
      <c r="W22" s="22" t="s">
        <v>71</v>
      </c>
      <c r="X22" s="22" t="s">
        <v>72</v>
      </c>
      <c r="Y22" s="77">
        <v>558</v>
      </c>
      <c r="Z22" s="40"/>
      <c r="AA22" s="1" t="s">
        <v>73</v>
      </c>
      <c r="AB22" s="27" t="s">
        <v>134</v>
      </c>
    </row>
    <row r="23" spans="1:28" x14ac:dyDescent="0.3">
      <c r="A23" s="1" t="s">
        <v>130</v>
      </c>
      <c r="B23" s="1" t="s">
        <v>46</v>
      </c>
      <c r="C23" s="26" t="s">
        <v>55</v>
      </c>
      <c r="D23" s="36">
        <v>10</v>
      </c>
      <c r="E23" s="90"/>
      <c r="F23" s="26">
        <v>3</v>
      </c>
      <c r="G23" s="90"/>
      <c r="H23" s="90"/>
      <c r="I23" s="90"/>
      <c r="J23" s="26">
        <v>5</v>
      </c>
      <c r="K23" s="26">
        <v>6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11</v>
      </c>
      <c r="U23" s="38" t="str">
        <f t="shared" si="2"/>
        <v/>
      </c>
      <c r="V23" s="22">
        <v>38</v>
      </c>
      <c r="W23" s="22" t="s">
        <v>71</v>
      </c>
      <c r="X23" s="22" t="s">
        <v>72</v>
      </c>
      <c r="Y23" s="77">
        <v>558</v>
      </c>
      <c r="Z23" s="40"/>
      <c r="AA23" s="1" t="s">
        <v>73</v>
      </c>
      <c r="AB23" s="27" t="s">
        <v>134</v>
      </c>
    </row>
    <row r="24" spans="1:28" x14ac:dyDescent="0.3">
      <c r="A24" s="1" t="s">
        <v>130</v>
      </c>
      <c r="B24" s="1" t="s">
        <v>46</v>
      </c>
      <c r="C24" s="26" t="s">
        <v>56</v>
      </c>
      <c r="D24" s="36">
        <v>22</v>
      </c>
      <c r="E24" s="90" t="s">
        <v>410</v>
      </c>
      <c r="F24" s="26"/>
      <c r="G24" s="90"/>
      <c r="H24" s="90"/>
      <c r="I24" s="90"/>
      <c r="J24" s="26"/>
      <c r="K24" s="26"/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0</v>
      </c>
      <c r="U24" s="38" t="str">
        <f t="shared" si="2"/>
        <v/>
      </c>
      <c r="V24" s="22">
        <v>38</v>
      </c>
      <c r="W24" s="22" t="s">
        <v>71</v>
      </c>
      <c r="X24" s="22" t="s">
        <v>72</v>
      </c>
      <c r="Y24" s="77">
        <v>558</v>
      </c>
      <c r="Z24" s="40"/>
      <c r="AA24" s="1" t="s">
        <v>73</v>
      </c>
      <c r="AB24" s="27" t="s">
        <v>134</v>
      </c>
    </row>
    <row r="25" spans="1:28" x14ac:dyDescent="0.3">
      <c r="A25" s="1" t="s">
        <v>130</v>
      </c>
      <c r="B25" s="1" t="s">
        <v>46</v>
      </c>
      <c r="C25" s="61" t="s">
        <v>39</v>
      </c>
      <c r="D25" s="1"/>
      <c r="E25" s="61">
        <v>240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>
        <v>34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38</v>
      </c>
      <c r="W25" s="22" t="s">
        <v>71</v>
      </c>
      <c r="X25" s="22" t="s">
        <v>72</v>
      </c>
      <c r="Y25" s="77">
        <v>558</v>
      </c>
      <c r="Z25" s="40"/>
      <c r="AA25" s="1" t="s">
        <v>73</v>
      </c>
      <c r="AB25" s="27" t="s">
        <v>134</v>
      </c>
    </row>
    <row r="26" spans="1:28" x14ac:dyDescent="0.3">
      <c r="A26" s="47"/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47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25</v>
      </c>
      <c r="K26" s="43">
        <f t="shared" si="4"/>
        <v>38</v>
      </c>
      <c r="L26" s="43">
        <f t="shared" si="4"/>
        <v>0</v>
      </c>
      <c r="M26" s="43">
        <f t="shared" si="4"/>
        <v>13</v>
      </c>
      <c r="N26" s="43">
        <f t="shared" si="4"/>
        <v>13</v>
      </c>
      <c r="O26" s="43">
        <f t="shared" si="4"/>
        <v>0</v>
      </c>
      <c r="P26" s="43">
        <f t="shared" si="4"/>
        <v>34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119</v>
      </c>
      <c r="U26" s="44">
        <f>((T26+Q26+N26-R26)+(O26*2))/E26</f>
        <v>0.55000000000000004</v>
      </c>
      <c r="V26" s="45">
        <v>38</v>
      </c>
      <c r="W26" s="45" t="s">
        <v>71</v>
      </c>
      <c r="X26" s="45" t="s">
        <v>72</v>
      </c>
      <c r="Y26" s="78">
        <v>558</v>
      </c>
      <c r="Z26" s="46"/>
      <c r="AA26" s="47" t="s">
        <v>73</v>
      </c>
      <c r="AB26" s="87" t="s">
        <v>134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>
        <f>J26/K26</f>
        <v>0.65789473684210531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131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11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130</v>
      </c>
      <c r="C35" s="26" t="s">
        <v>327</v>
      </c>
      <c r="D35" s="36">
        <v>3</v>
      </c>
      <c r="E35" s="90" t="s">
        <v>402</v>
      </c>
      <c r="F35" s="26"/>
      <c r="G35" s="90"/>
      <c r="H35" s="90"/>
      <c r="I35" s="90"/>
      <c r="J35" s="26"/>
      <c r="K35" s="26"/>
      <c r="L35" s="90"/>
      <c r="M35" s="90"/>
      <c r="N35" s="26"/>
      <c r="O35" s="90"/>
      <c r="P35" s="100"/>
      <c r="Q35" s="90"/>
      <c r="R35" s="90"/>
      <c r="S35" s="90"/>
      <c r="T35" s="26"/>
      <c r="U35" s="38" t="str">
        <f>IFERROR(((T35+Q35+N35-R35)+(O35*2))/E35,"")</f>
        <v/>
      </c>
      <c r="V35" s="22">
        <v>38</v>
      </c>
      <c r="W35" s="22" t="s">
        <v>75</v>
      </c>
      <c r="X35" s="22" t="s">
        <v>76</v>
      </c>
      <c r="Y35" s="77">
        <v>558</v>
      </c>
      <c r="Z35" s="40"/>
      <c r="AA35" s="1" t="s">
        <v>135</v>
      </c>
      <c r="AB35" s="27" t="s">
        <v>136</v>
      </c>
    </row>
    <row r="36" spans="1:28" x14ac:dyDescent="0.3">
      <c r="A36" s="1" t="s">
        <v>46</v>
      </c>
      <c r="B36" s="1" t="s">
        <v>130</v>
      </c>
      <c r="C36" s="26" t="s">
        <v>328</v>
      </c>
      <c r="D36" s="36">
        <v>21</v>
      </c>
      <c r="E36" s="90"/>
      <c r="F36" s="26">
        <v>5</v>
      </c>
      <c r="G36" s="90"/>
      <c r="H36" s="90"/>
      <c r="I36" s="90"/>
      <c r="J36" s="26">
        <v>10</v>
      </c>
      <c r="K36" s="26">
        <v>11</v>
      </c>
      <c r="L36" s="90"/>
      <c r="M36" s="90"/>
      <c r="N36" s="26">
        <f t="shared" ref="N36:N46" si="5">SUM(L36:M36)</f>
        <v>0</v>
      </c>
      <c r="O36" s="90"/>
      <c r="P36" s="100"/>
      <c r="Q36" s="90"/>
      <c r="R36" s="90"/>
      <c r="S36" s="90"/>
      <c r="T36" s="26">
        <f t="shared" ref="T36:T46" si="6">+(F36*2)+J36</f>
        <v>20</v>
      </c>
      <c r="U36" s="38" t="str">
        <f t="shared" ref="U36:U46" si="7">IFERROR(((T36+Q36+N36-R36)+(O36*2))/E36,"")</f>
        <v/>
      </c>
      <c r="V36" s="22">
        <v>38</v>
      </c>
      <c r="W36" s="22" t="s">
        <v>75</v>
      </c>
      <c r="X36" s="22" t="s">
        <v>76</v>
      </c>
      <c r="Y36" s="77">
        <v>558</v>
      </c>
      <c r="Z36" s="40"/>
      <c r="AA36" s="1" t="s">
        <v>135</v>
      </c>
      <c r="AB36" s="27" t="s">
        <v>136</v>
      </c>
    </row>
    <row r="37" spans="1:28" x14ac:dyDescent="0.3">
      <c r="A37" s="1" t="s">
        <v>46</v>
      </c>
      <c r="B37" s="1" t="s">
        <v>130</v>
      </c>
      <c r="C37" s="26" t="s">
        <v>329</v>
      </c>
      <c r="D37" s="36">
        <v>12</v>
      </c>
      <c r="E37" s="90"/>
      <c r="F37" s="26">
        <v>1</v>
      </c>
      <c r="G37" s="90"/>
      <c r="H37" s="90"/>
      <c r="I37" s="90"/>
      <c r="J37" s="26">
        <v>2</v>
      </c>
      <c r="K37" s="26">
        <v>2</v>
      </c>
      <c r="L37" s="90"/>
      <c r="M37" s="90"/>
      <c r="N37" s="26">
        <f t="shared" si="5"/>
        <v>0</v>
      </c>
      <c r="O37" s="90"/>
      <c r="P37" s="100"/>
      <c r="Q37" s="90"/>
      <c r="R37" s="90"/>
      <c r="S37" s="90"/>
      <c r="T37" s="26">
        <f t="shared" si="6"/>
        <v>4</v>
      </c>
      <c r="U37" s="38" t="str">
        <f t="shared" si="7"/>
        <v/>
      </c>
      <c r="V37" s="22">
        <v>38</v>
      </c>
      <c r="W37" s="22" t="s">
        <v>75</v>
      </c>
      <c r="X37" s="22" t="s">
        <v>76</v>
      </c>
      <c r="Y37" s="77">
        <v>558</v>
      </c>
      <c r="Z37" s="40"/>
      <c r="AA37" s="1" t="s">
        <v>135</v>
      </c>
      <c r="AB37" s="27" t="s">
        <v>136</v>
      </c>
    </row>
    <row r="38" spans="1:28" x14ac:dyDescent="0.3">
      <c r="A38" s="1" t="s">
        <v>46</v>
      </c>
      <c r="B38" s="1" t="s">
        <v>130</v>
      </c>
      <c r="C38" s="26" t="s">
        <v>336</v>
      </c>
      <c r="D38" s="36">
        <v>4</v>
      </c>
      <c r="E38" s="90"/>
      <c r="F38" s="26">
        <v>0</v>
      </c>
      <c r="G38" s="90"/>
      <c r="H38" s="90"/>
      <c r="I38" s="90"/>
      <c r="J38" s="26">
        <v>2</v>
      </c>
      <c r="K38" s="26">
        <v>2</v>
      </c>
      <c r="L38" s="90"/>
      <c r="M38" s="90"/>
      <c r="N38" s="26">
        <f t="shared" si="5"/>
        <v>0</v>
      </c>
      <c r="O38" s="90"/>
      <c r="P38" s="100"/>
      <c r="Q38" s="90"/>
      <c r="R38" s="90"/>
      <c r="S38" s="90"/>
      <c r="T38" s="26">
        <f t="shared" si="6"/>
        <v>2</v>
      </c>
      <c r="U38" s="38" t="str">
        <f t="shared" si="7"/>
        <v/>
      </c>
      <c r="V38" s="22">
        <v>38</v>
      </c>
      <c r="W38" s="22" t="s">
        <v>75</v>
      </c>
      <c r="X38" s="22" t="s">
        <v>76</v>
      </c>
      <c r="Y38" s="77">
        <v>558</v>
      </c>
      <c r="Z38" s="40"/>
      <c r="AA38" s="1" t="s">
        <v>135</v>
      </c>
      <c r="AB38" s="27" t="s">
        <v>136</v>
      </c>
    </row>
    <row r="39" spans="1:28" x14ac:dyDescent="0.3">
      <c r="A39" s="1" t="s">
        <v>46</v>
      </c>
      <c r="B39" s="1" t="s">
        <v>130</v>
      </c>
      <c r="C39" s="26" t="s">
        <v>330</v>
      </c>
      <c r="D39" s="36">
        <v>19</v>
      </c>
      <c r="E39" s="90" t="s">
        <v>402</v>
      </c>
      <c r="F39" s="26"/>
      <c r="G39" s="90"/>
      <c r="H39" s="90"/>
      <c r="I39" s="90"/>
      <c r="J39" s="26"/>
      <c r="K39" s="26"/>
      <c r="L39" s="90"/>
      <c r="M39" s="90"/>
      <c r="N39" s="26"/>
      <c r="O39" s="90"/>
      <c r="P39" s="100"/>
      <c r="Q39" s="90"/>
      <c r="R39" s="90"/>
      <c r="S39" s="90"/>
      <c r="T39" s="26"/>
      <c r="U39" s="38" t="str">
        <f t="shared" si="7"/>
        <v/>
      </c>
      <c r="V39" s="22">
        <v>38</v>
      </c>
      <c r="W39" s="22" t="s">
        <v>75</v>
      </c>
      <c r="X39" s="22" t="s">
        <v>76</v>
      </c>
      <c r="Y39" s="77">
        <v>558</v>
      </c>
      <c r="Z39" s="40"/>
      <c r="AA39" s="1" t="s">
        <v>135</v>
      </c>
      <c r="AB39" s="27" t="s">
        <v>136</v>
      </c>
    </row>
    <row r="40" spans="1:28" x14ac:dyDescent="0.3">
      <c r="A40" s="1" t="s">
        <v>46</v>
      </c>
      <c r="B40" s="1" t="s">
        <v>130</v>
      </c>
      <c r="C40" s="26" t="s">
        <v>235</v>
      </c>
      <c r="D40" s="36">
        <v>22</v>
      </c>
      <c r="E40" s="90"/>
      <c r="F40" s="26">
        <v>2</v>
      </c>
      <c r="G40" s="90"/>
      <c r="H40" s="90"/>
      <c r="I40" s="90"/>
      <c r="J40" s="26">
        <v>1</v>
      </c>
      <c r="K40" s="26">
        <v>3</v>
      </c>
      <c r="L40" s="90"/>
      <c r="M40" s="90"/>
      <c r="N40" s="26">
        <f t="shared" si="5"/>
        <v>0</v>
      </c>
      <c r="O40" s="90"/>
      <c r="P40" s="100"/>
      <c r="Q40" s="90"/>
      <c r="R40" s="90"/>
      <c r="S40" s="90"/>
      <c r="T40" s="26">
        <f t="shared" si="6"/>
        <v>5</v>
      </c>
      <c r="U40" s="38" t="str">
        <f t="shared" si="7"/>
        <v/>
      </c>
      <c r="V40" s="22">
        <v>38</v>
      </c>
      <c r="W40" s="22" t="s">
        <v>75</v>
      </c>
      <c r="X40" s="22" t="s">
        <v>76</v>
      </c>
      <c r="Y40" s="77">
        <v>558</v>
      </c>
      <c r="Z40" s="40"/>
      <c r="AA40" s="1" t="s">
        <v>135</v>
      </c>
      <c r="AB40" s="27" t="s">
        <v>136</v>
      </c>
    </row>
    <row r="41" spans="1:28" x14ac:dyDescent="0.3">
      <c r="A41" s="1" t="s">
        <v>46</v>
      </c>
      <c r="B41" s="1" t="s">
        <v>130</v>
      </c>
      <c r="C41" s="26" t="s">
        <v>331</v>
      </c>
      <c r="D41" s="36">
        <v>13</v>
      </c>
      <c r="E41" s="90"/>
      <c r="F41" s="26">
        <v>7</v>
      </c>
      <c r="G41" s="90"/>
      <c r="H41" s="90"/>
      <c r="I41" s="90"/>
      <c r="J41" s="26">
        <v>3</v>
      </c>
      <c r="K41" s="26">
        <v>4</v>
      </c>
      <c r="L41" s="90"/>
      <c r="M41" s="90"/>
      <c r="N41" s="26">
        <f t="shared" si="5"/>
        <v>0</v>
      </c>
      <c r="O41" s="90"/>
      <c r="P41" s="100"/>
      <c r="Q41" s="90"/>
      <c r="R41" s="90"/>
      <c r="S41" s="90"/>
      <c r="T41" s="26">
        <f t="shared" si="6"/>
        <v>17</v>
      </c>
      <c r="U41" s="38" t="str">
        <f t="shared" si="7"/>
        <v/>
      </c>
      <c r="V41" s="22">
        <v>38</v>
      </c>
      <c r="W41" s="22" t="s">
        <v>75</v>
      </c>
      <c r="X41" s="22" t="s">
        <v>76</v>
      </c>
      <c r="Y41" s="77">
        <v>558</v>
      </c>
      <c r="Z41" s="40"/>
      <c r="AA41" s="1" t="s">
        <v>135</v>
      </c>
      <c r="AB41" s="27" t="s">
        <v>136</v>
      </c>
    </row>
    <row r="42" spans="1:28" x14ac:dyDescent="0.3">
      <c r="A42" s="1" t="s">
        <v>46</v>
      </c>
      <c r="B42" s="1" t="s">
        <v>130</v>
      </c>
      <c r="C42" s="26" t="s">
        <v>332</v>
      </c>
      <c r="D42" s="36">
        <v>11</v>
      </c>
      <c r="E42" s="90"/>
      <c r="F42" s="26">
        <v>9</v>
      </c>
      <c r="G42" s="90"/>
      <c r="H42" s="90"/>
      <c r="I42" s="90"/>
      <c r="J42" s="26">
        <v>15</v>
      </c>
      <c r="K42" s="26">
        <v>17</v>
      </c>
      <c r="L42" s="90"/>
      <c r="M42" s="90"/>
      <c r="N42" s="26">
        <f t="shared" si="5"/>
        <v>0</v>
      </c>
      <c r="O42" s="90"/>
      <c r="P42" s="100"/>
      <c r="Q42" s="90"/>
      <c r="R42" s="90"/>
      <c r="S42" s="90"/>
      <c r="T42" s="26">
        <f t="shared" si="6"/>
        <v>33</v>
      </c>
      <c r="U42" s="38" t="str">
        <f t="shared" si="7"/>
        <v/>
      </c>
      <c r="V42" s="22">
        <v>38</v>
      </c>
      <c r="W42" s="22" t="s">
        <v>75</v>
      </c>
      <c r="X42" s="22" t="s">
        <v>76</v>
      </c>
      <c r="Y42" s="77">
        <v>558</v>
      </c>
      <c r="Z42" s="40"/>
      <c r="AA42" s="1" t="s">
        <v>135</v>
      </c>
      <c r="AB42" s="27" t="s">
        <v>136</v>
      </c>
    </row>
    <row r="43" spans="1:28" x14ac:dyDescent="0.3">
      <c r="A43" s="1" t="s">
        <v>46</v>
      </c>
      <c r="B43" s="1" t="s">
        <v>130</v>
      </c>
      <c r="C43" s="26" t="s">
        <v>352</v>
      </c>
      <c r="D43" s="36">
        <v>15</v>
      </c>
      <c r="E43" s="90"/>
      <c r="F43" s="26">
        <v>1</v>
      </c>
      <c r="G43" s="90"/>
      <c r="H43" s="90"/>
      <c r="I43" s="90"/>
      <c r="J43" s="26">
        <v>0</v>
      </c>
      <c r="K43" s="26">
        <v>0</v>
      </c>
      <c r="L43" s="90"/>
      <c r="M43" s="90"/>
      <c r="N43" s="26">
        <f t="shared" si="5"/>
        <v>0</v>
      </c>
      <c r="O43" s="90"/>
      <c r="P43" s="100"/>
      <c r="Q43" s="90"/>
      <c r="R43" s="90"/>
      <c r="S43" s="90"/>
      <c r="T43" s="26">
        <f t="shared" si="6"/>
        <v>2</v>
      </c>
      <c r="U43" s="38" t="str">
        <f t="shared" si="7"/>
        <v/>
      </c>
      <c r="V43" s="22">
        <v>38</v>
      </c>
      <c r="W43" s="22" t="s">
        <v>75</v>
      </c>
      <c r="X43" s="22" t="s">
        <v>76</v>
      </c>
      <c r="Y43" s="77">
        <v>558</v>
      </c>
      <c r="Z43" s="40"/>
      <c r="AA43" s="1" t="s">
        <v>135</v>
      </c>
      <c r="AB43" s="27" t="s">
        <v>136</v>
      </c>
    </row>
    <row r="44" spans="1:28" x14ac:dyDescent="0.3">
      <c r="A44" s="1" t="s">
        <v>46</v>
      </c>
      <c r="B44" s="1" t="s">
        <v>130</v>
      </c>
      <c r="C44" s="26" t="s">
        <v>333</v>
      </c>
      <c r="D44" s="36">
        <v>20</v>
      </c>
      <c r="E44" s="90"/>
      <c r="F44" s="26">
        <v>6</v>
      </c>
      <c r="G44" s="90"/>
      <c r="H44" s="90"/>
      <c r="I44" s="90"/>
      <c r="J44" s="26">
        <v>1</v>
      </c>
      <c r="K44" s="26">
        <v>2</v>
      </c>
      <c r="L44" s="90"/>
      <c r="M44" s="90"/>
      <c r="N44" s="26">
        <f t="shared" si="5"/>
        <v>0</v>
      </c>
      <c r="O44" s="90"/>
      <c r="P44" s="100"/>
      <c r="Q44" s="90"/>
      <c r="R44" s="90"/>
      <c r="S44" s="90"/>
      <c r="T44" s="26">
        <f t="shared" si="6"/>
        <v>13</v>
      </c>
      <c r="U44" s="38" t="str">
        <f t="shared" si="7"/>
        <v/>
      </c>
      <c r="V44" s="22">
        <v>38</v>
      </c>
      <c r="W44" s="22" t="s">
        <v>75</v>
      </c>
      <c r="X44" s="22" t="s">
        <v>76</v>
      </c>
      <c r="Y44" s="77">
        <v>558</v>
      </c>
      <c r="Z44" s="40"/>
      <c r="AA44" s="1" t="s">
        <v>135</v>
      </c>
      <c r="AB44" s="27" t="s">
        <v>136</v>
      </c>
    </row>
    <row r="45" spans="1:28" x14ac:dyDescent="0.3">
      <c r="A45" s="1" t="s">
        <v>46</v>
      </c>
      <c r="B45" s="1" t="s">
        <v>130</v>
      </c>
      <c r="C45" s="26" t="s">
        <v>334</v>
      </c>
      <c r="D45" s="36">
        <v>23</v>
      </c>
      <c r="E45" s="90" t="s">
        <v>337</v>
      </c>
      <c r="F45" s="26"/>
      <c r="G45" s="90"/>
      <c r="H45" s="90"/>
      <c r="I45" s="90"/>
      <c r="J45" s="26"/>
      <c r="K45" s="26"/>
      <c r="L45" s="90"/>
      <c r="M45" s="90"/>
      <c r="N45" s="26"/>
      <c r="O45" s="90"/>
      <c r="P45" s="100"/>
      <c r="Q45" s="90"/>
      <c r="R45" s="90"/>
      <c r="S45" s="90"/>
      <c r="T45" s="26"/>
      <c r="U45" s="38" t="str">
        <f t="shared" si="7"/>
        <v/>
      </c>
      <c r="V45" s="22">
        <v>38</v>
      </c>
      <c r="W45" s="22" t="s">
        <v>75</v>
      </c>
      <c r="X45" s="22" t="s">
        <v>76</v>
      </c>
      <c r="Y45" s="77">
        <v>558</v>
      </c>
      <c r="Z45" s="40"/>
      <c r="AA45" s="1" t="s">
        <v>135</v>
      </c>
      <c r="AB45" s="27" t="s">
        <v>136</v>
      </c>
    </row>
    <row r="46" spans="1:28" x14ac:dyDescent="0.3">
      <c r="A46" s="1" t="s">
        <v>46</v>
      </c>
      <c r="B46" s="1" t="s">
        <v>130</v>
      </c>
      <c r="C46" s="26" t="s">
        <v>335</v>
      </c>
      <c r="D46" s="36">
        <v>33</v>
      </c>
      <c r="E46" s="90"/>
      <c r="F46" s="26">
        <v>5</v>
      </c>
      <c r="G46" s="90"/>
      <c r="H46" s="90"/>
      <c r="I46" s="90"/>
      <c r="J46" s="26">
        <v>2</v>
      </c>
      <c r="K46" s="26">
        <v>4</v>
      </c>
      <c r="L46" s="90"/>
      <c r="M46" s="90"/>
      <c r="N46" s="26">
        <f t="shared" si="5"/>
        <v>0</v>
      </c>
      <c r="O46" s="90"/>
      <c r="P46" s="61">
        <v>6</v>
      </c>
      <c r="Q46" s="90"/>
      <c r="R46" s="90"/>
      <c r="S46" s="90"/>
      <c r="T46" s="26">
        <f t="shared" si="6"/>
        <v>12</v>
      </c>
      <c r="U46" s="38" t="str">
        <f t="shared" si="7"/>
        <v/>
      </c>
      <c r="V46" s="22">
        <v>38</v>
      </c>
      <c r="W46" s="22" t="s">
        <v>75</v>
      </c>
      <c r="X46" s="22" t="s">
        <v>76</v>
      </c>
      <c r="Y46" s="77">
        <v>558</v>
      </c>
      <c r="Z46" s="40"/>
      <c r="AA46" s="1" t="s">
        <v>135</v>
      </c>
      <c r="AB46" s="27" t="s">
        <v>136</v>
      </c>
    </row>
    <row r="47" spans="1:28" x14ac:dyDescent="0.3">
      <c r="A47" s="1" t="s">
        <v>46</v>
      </c>
      <c r="B47" s="1" t="s">
        <v>130</v>
      </c>
      <c r="C47" s="61" t="s">
        <v>39</v>
      </c>
      <c r="D47" s="1"/>
      <c r="E47" s="61">
        <v>240</v>
      </c>
      <c r="F47" s="61"/>
      <c r="G47" s="61"/>
      <c r="H47" s="61"/>
      <c r="I47" s="61"/>
      <c r="J47" s="61"/>
      <c r="K47" s="61"/>
      <c r="L47" s="61"/>
      <c r="M47" s="61"/>
      <c r="N47" s="5"/>
      <c r="O47" s="61"/>
      <c r="P47" s="61">
        <v>23</v>
      </c>
      <c r="Q47" s="42"/>
      <c r="R47" s="42"/>
      <c r="S47" s="42"/>
      <c r="T47" s="26"/>
      <c r="U47" s="38" t="str">
        <f t="shared" ref="U47" si="8">_xlfn.IFNA("",((T47+Q47+N47-R47)+(O47*2))/E47)</f>
        <v/>
      </c>
      <c r="V47" s="22">
        <v>38</v>
      </c>
      <c r="W47" s="22" t="s">
        <v>75</v>
      </c>
      <c r="X47" s="22" t="s">
        <v>76</v>
      </c>
      <c r="Y47" s="77">
        <v>558</v>
      </c>
      <c r="Z47" s="40"/>
      <c r="AA47" s="1" t="s">
        <v>135</v>
      </c>
      <c r="AB47" s="27" t="s">
        <v>136</v>
      </c>
    </row>
    <row r="48" spans="1:28" x14ac:dyDescent="0.3">
      <c r="A48" s="47" t="s">
        <v>46</v>
      </c>
      <c r="B48" s="47" t="s">
        <v>130</v>
      </c>
      <c r="C48" s="43" t="s">
        <v>40</v>
      </c>
      <c r="D48" s="47"/>
      <c r="E48" s="43">
        <f t="shared" ref="E48:T48" si="9">SUM(E35:E47)</f>
        <v>240</v>
      </c>
      <c r="F48" s="43">
        <f t="shared" si="9"/>
        <v>36</v>
      </c>
      <c r="G48" s="43">
        <f t="shared" si="9"/>
        <v>0</v>
      </c>
      <c r="H48" s="43">
        <f t="shared" si="9"/>
        <v>0</v>
      </c>
      <c r="I48" s="43">
        <f t="shared" si="9"/>
        <v>0</v>
      </c>
      <c r="J48" s="43">
        <f t="shared" si="9"/>
        <v>36</v>
      </c>
      <c r="K48" s="43">
        <f t="shared" si="9"/>
        <v>45</v>
      </c>
      <c r="L48" s="43">
        <f t="shared" si="9"/>
        <v>0</v>
      </c>
      <c r="M48" s="43">
        <f t="shared" si="9"/>
        <v>0</v>
      </c>
      <c r="N48" s="43">
        <f t="shared" si="9"/>
        <v>0</v>
      </c>
      <c r="O48" s="43">
        <f t="shared" si="9"/>
        <v>0</v>
      </c>
      <c r="P48" s="43">
        <f t="shared" si="9"/>
        <v>29</v>
      </c>
      <c r="Q48" s="43">
        <f t="shared" si="9"/>
        <v>0</v>
      </c>
      <c r="R48" s="43">
        <f t="shared" si="9"/>
        <v>0</v>
      </c>
      <c r="S48" s="43">
        <f t="shared" si="9"/>
        <v>0</v>
      </c>
      <c r="T48" s="43">
        <f t="shared" si="9"/>
        <v>108</v>
      </c>
      <c r="U48" s="44">
        <f>((T48+Q48+N48-R48)+(O48*2))/E48</f>
        <v>0.45</v>
      </c>
      <c r="V48" s="45">
        <v>38</v>
      </c>
      <c r="W48" s="45" t="s">
        <v>75</v>
      </c>
      <c r="X48" s="45" t="s">
        <v>76</v>
      </c>
      <c r="Y48" s="78">
        <v>558</v>
      </c>
      <c r="Z48" s="46"/>
      <c r="AA48" s="47" t="s">
        <v>135</v>
      </c>
      <c r="AB48" s="87" t="s">
        <v>136</v>
      </c>
    </row>
    <row r="49" spans="1:28" x14ac:dyDescent="0.3">
      <c r="A49" s="1"/>
      <c r="B49" s="1"/>
      <c r="C49" s="1"/>
      <c r="D49" s="1"/>
      <c r="F49" s="48" t="s">
        <v>41</v>
      </c>
      <c r="G49" s="76" t="e">
        <f>F48/G48</f>
        <v>#DIV/0!</v>
      </c>
      <c r="H49" s="48"/>
      <c r="I49" s="27"/>
      <c r="J49" s="48" t="s">
        <v>42</v>
      </c>
      <c r="K49" s="76">
        <f>J48/K48</f>
        <v>0.8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AB52" s="86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9A40-E2B3-480B-9153-091B59C06861}">
  <sheetPr>
    <tabColor theme="9" tint="0.39997558519241921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415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t="s">
        <v>416</v>
      </c>
    </row>
    <row r="3" spans="1:28" x14ac:dyDescent="0.3">
      <c r="B3" s="1"/>
      <c r="C3" s="6">
        <v>28878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63" t="s">
        <v>142</v>
      </c>
      <c r="K4" s="16" t="s">
        <v>45</v>
      </c>
      <c r="L4" s="17"/>
      <c r="M4" s="18"/>
      <c r="N4" s="19">
        <v>14</v>
      </c>
      <c r="O4" s="19">
        <v>26</v>
      </c>
      <c r="P4" s="19">
        <v>28</v>
      </c>
      <c r="Q4" s="19">
        <v>23</v>
      </c>
      <c r="R4" s="20"/>
      <c r="S4" s="21">
        <f>SUM(N4:R4)</f>
        <v>91</v>
      </c>
      <c r="T4" s="22">
        <v>42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63" t="s">
        <v>141</v>
      </c>
      <c r="K5" s="16" t="s">
        <v>140</v>
      </c>
      <c r="L5" s="17"/>
      <c r="M5" s="18"/>
      <c r="N5" s="19">
        <v>23</v>
      </c>
      <c r="O5" s="19">
        <v>20</v>
      </c>
      <c r="P5" s="19">
        <v>36</v>
      </c>
      <c r="Q5" s="19">
        <v>26</v>
      </c>
      <c r="R5" s="20"/>
      <c r="S5" s="21">
        <f>SUM(N5:R5)</f>
        <v>105</v>
      </c>
      <c r="T5" s="22">
        <v>42</v>
      </c>
      <c r="U5" s="1"/>
      <c r="V5" s="1"/>
      <c r="W5" s="1"/>
    </row>
    <row r="6" spans="1:28" x14ac:dyDescent="0.3">
      <c r="C6" s="23">
        <v>1414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42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10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338</v>
      </c>
      <c r="D13" s="36">
        <v>42</v>
      </c>
      <c r="E13" s="1">
        <v>17</v>
      </c>
      <c r="F13" s="1">
        <v>2</v>
      </c>
      <c r="G13" s="1">
        <v>4</v>
      </c>
      <c r="H13" s="26"/>
      <c r="I13" s="26"/>
      <c r="J13" s="1">
        <v>2</v>
      </c>
      <c r="K13" s="1">
        <v>2</v>
      </c>
      <c r="L13" s="90"/>
      <c r="M13" s="1">
        <v>4</v>
      </c>
      <c r="N13" s="26">
        <f>SUM(L13:M13)</f>
        <v>4</v>
      </c>
      <c r="O13" s="1">
        <v>0</v>
      </c>
      <c r="P13" s="1">
        <v>1</v>
      </c>
      <c r="Q13" s="1">
        <v>0</v>
      </c>
      <c r="R13" s="1">
        <v>2</v>
      </c>
      <c r="S13" s="1">
        <v>1</v>
      </c>
      <c r="T13" s="26">
        <f>+(F13*2)+J13</f>
        <v>6</v>
      </c>
      <c r="U13" s="38">
        <f>IFERROR(((T13+Q13+N13-R13)+(O13*2))/E13,"")</f>
        <v>0.47058823529411764</v>
      </c>
      <c r="V13" s="22">
        <v>42</v>
      </c>
      <c r="W13" s="22" t="s">
        <v>71</v>
      </c>
      <c r="X13" s="22" t="s">
        <v>76</v>
      </c>
      <c r="Y13" s="77">
        <v>1414</v>
      </c>
      <c r="Z13" s="40"/>
      <c r="AA13" s="1" t="s">
        <v>73</v>
      </c>
      <c r="AB13" s="27" t="s">
        <v>143</v>
      </c>
    </row>
    <row r="14" spans="1:28" x14ac:dyDescent="0.3">
      <c r="A14" s="1" t="s">
        <v>139</v>
      </c>
      <c r="B14" s="1" t="s">
        <v>46</v>
      </c>
      <c r="C14" s="26" t="s">
        <v>47</v>
      </c>
      <c r="D14" s="36">
        <v>30</v>
      </c>
      <c r="E14" s="1">
        <v>18</v>
      </c>
      <c r="F14" s="1">
        <v>6</v>
      </c>
      <c r="G14" s="1">
        <v>13</v>
      </c>
      <c r="H14" s="26"/>
      <c r="I14" s="26"/>
      <c r="J14" s="1">
        <v>0</v>
      </c>
      <c r="K14" s="1">
        <v>0</v>
      </c>
      <c r="L14" s="90"/>
      <c r="M14" s="1">
        <v>1</v>
      </c>
      <c r="N14" s="26">
        <f t="shared" ref="N14:N19" si="0">SUM(L14:M14)</f>
        <v>1</v>
      </c>
      <c r="O14" s="1">
        <v>0</v>
      </c>
      <c r="P14" s="1">
        <v>2</v>
      </c>
      <c r="Q14" s="1">
        <v>2</v>
      </c>
      <c r="R14" s="1">
        <v>0</v>
      </c>
      <c r="S14" s="1">
        <v>0</v>
      </c>
      <c r="T14" s="26">
        <f t="shared" ref="T14:T23" si="1">+(F14*2)+J14</f>
        <v>12</v>
      </c>
      <c r="U14" s="38">
        <f t="shared" ref="U14:U22" si="2">IFERROR(((T14+Q14+N14-R14)+(O14*2))/E14,"")</f>
        <v>0.83333333333333337</v>
      </c>
      <c r="V14" s="22">
        <v>42</v>
      </c>
      <c r="W14" s="22" t="s">
        <v>71</v>
      </c>
      <c r="X14" s="22" t="s">
        <v>76</v>
      </c>
      <c r="Y14" s="77">
        <v>1414</v>
      </c>
      <c r="Z14" s="40"/>
      <c r="AA14" s="1" t="s">
        <v>73</v>
      </c>
      <c r="AB14" s="27" t="s">
        <v>143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1">
        <v>29</v>
      </c>
      <c r="F15" s="1">
        <v>1</v>
      </c>
      <c r="G15" s="1">
        <v>9</v>
      </c>
      <c r="H15" s="26"/>
      <c r="I15" s="26"/>
      <c r="J15" s="1">
        <v>0</v>
      </c>
      <c r="K15" s="1">
        <v>0</v>
      </c>
      <c r="L15" s="90"/>
      <c r="M15" s="1">
        <v>10</v>
      </c>
      <c r="N15" s="26">
        <f t="shared" si="0"/>
        <v>10</v>
      </c>
      <c r="O15" s="1">
        <v>2</v>
      </c>
      <c r="P15" s="1">
        <v>5</v>
      </c>
      <c r="Q15" s="1">
        <v>1</v>
      </c>
      <c r="R15" s="1">
        <v>1</v>
      </c>
      <c r="S15" s="1">
        <v>1</v>
      </c>
      <c r="T15" s="26">
        <f t="shared" si="1"/>
        <v>2</v>
      </c>
      <c r="U15" s="38">
        <f t="shared" si="2"/>
        <v>0.55172413793103448</v>
      </c>
      <c r="V15" s="22">
        <v>42</v>
      </c>
      <c r="W15" s="22" t="s">
        <v>71</v>
      </c>
      <c r="X15" s="22" t="s">
        <v>76</v>
      </c>
      <c r="Y15" s="77">
        <v>1414</v>
      </c>
      <c r="Z15" s="40"/>
      <c r="AA15" s="1" t="s">
        <v>73</v>
      </c>
      <c r="AB15" s="27" t="s">
        <v>143</v>
      </c>
    </row>
    <row r="16" spans="1:28" x14ac:dyDescent="0.3">
      <c r="A16" s="1" t="s">
        <v>139</v>
      </c>
      <c r="B16" s="1" t="s">
        <v>46</v>
      </c>
      <c r="C16" s="26" t="s">
        <v>339</v>
      </c>
      <c r="D16" s="36">
        <v>12</v>
      </c>
      <c r="E16" s="1">
        <v>27</v>
      </c>
      <c r="F16" s="1">
        <v>4</v>
      </c>
      <c r="G16" s="1">
        <v>10</v>
      </c>
      <c r="H16" s="26"/>
      <c r="I16" s="26"/>
      <c r="J16" s="1">
        <v>0</v>
      </c>
      <c r="K16" s="1">
        <v>0</v>
      </c>
      <c r="L16" s="90"/>
      <c r="M16" s="1">
        <v>1</v>
      </c>
      <c r="N16" s="26">
        <f t="shared" si="0"/>
        <v>1</v>
      </c>
      <c r="O16" s="1">
        <v>3</v>
      </c>
      <c r="P16" s="1">
        <v>1</v>
      </c>
      <c r="Q16" s="1">
        <v>4</v>
      </c>
      <c r="R16" s="1">
        <v>8</v>
      </c>
      <c r="S16" s="1">
        <v>0</v>
      </c>
      <c r="T16" s="26">
        <f t="shared" si="1"/>
        <v>8</v>
      </c>
      <c r="U16" s="38">
        <f t="shared" si="2"/>
        <v>0.40740740740740738</v>
      </c>
      <c r="V16" s="22">
        <v>42</v>
      </c>
      <c r="W16" s="22" t="s">
        <v>71</v>
      </c>
      <c r="X16" s="22" t="s">
        <v>76</v>
      </c>
      <c r="Y16" s="77">
        <v>1414</v>
      </c>
      <c r="Z16" s="40"/>
      <c r="AA16" s="1" t="s">
        <v>73</v>
      </c>
      <c r="AB16" s="27" t="s">
        <v>143</v>
      </c>
    </row>
    <row r="17" spans="1:28" x14ac:dyDescent="0.3">
      <c r="A17" s="1" t="s">
        <v>139</v>
      </c>
      <c r="B17" s="1" t="s">
        <v>46</v>
      </c>
      <c r="C17" s="26" t="s">
        <v>340</v>
      </c>
      <c r="D17" s="36">
        <v>14</v>
      </c>
      <c r="E17" s="1">
        <v>7</v>
      </c>
      <c r="F17" s="1">
        <v>0</v>
      </c>
      <c r="G17" s="1">
        <v>1</v>
      </c>
      <c r="H17" s="26"/>
      <c r="I17" s="26"/>
      <c r="J17" s="1">
        <v>2</v>
      </c>
      <c r="K17" s="1">
        <v>2</v>
      </c>
      <c r="L17" s="90"/>
      <c r="M17" s="1">
        <v>3</v>
      </c>
      <c r="N17" s="26">
        <f t="shared" si="0"/>
        <v>3</v>
      </c>
      <c r="O17" s="1">
        <v>3</v>
      </c>
      <c r="P17" s="1">
        <v>0</v>
      </c>
      <c r="Q17" s="1">
        <v>2</v>
      </c>
      <c r="R17" s="1">
        <v>2</v>
      </c>
      <c r="S17" s="1">
        <v>0</v>
      </c>
      <c r="T17" s="26">
        <f t="shared" si="1"/>
        <v>2</v>
      </c>
      <c r="U17" s="38">
        <f t="shared" si="2"/>
        <v>1.5714285714285714</v>
      </c>
      <c r="V17" s="22">
        <v>42</v>
      </c>
      <c r="W17" s="22" t="s">
        <v>71</v>
      </c>
      <c r="X17" s="22" t="s">
        <v>76</v>
      </c>
      <c r="Y17" s="77">
        <v>1414</v>
      </c>
      <c r="Z17" s="40"/>
      <c r="AA17" s="1" t="s">
        <v>73</v>
      </c>
      <c r="AB17" s="27" t="s">
        <v>143</v>
      </c>
    </row>
    <row r="18" spans="1:28" x14ac:dyDescent="0.3">
      <c r="A18" s="1" t="s">
        <v>139</v>
      </c>
      <c r="B18" s="1" t="s">
        <v>46</v>
      </c>
      <c r="C18" s="26" t="s">
        <v>50</v>
      </c>
      <c r="D18" s="36">
        <v>44</v>
      </c>
      <c r="E18" s="1">
        <v>17</v>
      </c>
      <c r="F18" s="1">
        <v>1</v>
      </c>
      <c r="G18" s="1">
        <v>4</v>
      </c>
      <c r="H18" s="26"/>
      <c r="I18" s="26"/>
      <c r="J18" s="1">
        <v>2</v>
      </c>
      <c r="K18" s="1">
        <v>4</v>
      </c>
      <c r="L18" s="90"/>
      <c r="M18" s="1">
        <v>3</v>
      </c>
      <c r="N18" s="26">
        <f t="shared" si="0"/>
        <v>3</v>
      </c>
      <c r="O18" s="1">
        <v>3</v>
      </c>
      <c r="P18" s="1">
        <v>1</v>
      </c>
      <c r="Q18" s="1">
        <v>0</v>
      </c>
      <c r="R18" s="1">
        <v>3</v>
      </c>
      <c r="S18" s="1">
        <v>0</v>
      </c>
      <c r="T18" s="26">
        <f t="shared" si="1"/>
        <v>4</v>
      </c>
      <c r="U18" s="38">
        <f t="shared" si="2"/>
        <v>0.58823529411764708</v>
      </c>
      <c r="V18" s="22">
        <v>42</v>
      </c>
      <c r="W18" s="22" t="s">
        <v>71</v>
      </c>
      <c r="X18" s="22" t="s">
        <v>76</v>
      </c>
      <c r="Y18" s="77">
        <v>1414</v>
      </c>
      <c r="Z18" s="40"/>
      <c r="AA18" s="1" t="s">
        <v>73</v>
      </c>
      <c r="AB18" s="27" t="s">
        <v>143</v>
      </c>
    </row>
    <row r="19" spans="1:28" x14ac:dyDescent="0.3">
      <c r="A19" s="1" t="s">
        <v>139</v>
      </c>
      <c r="B19" s="1" t="s">
        <v>46</v>
      </c>
      <c r="C19" s="26" t="s">
        <v>51</v>
      </c>
      <c r="D19" s="36">
        <v>32</v>
      </c>
      <c r="E19" s="1">
        <v>8</v>
      </c>
      <c r="F19" s="1">
        <v>3</v>
      </c>
      <c r="G19" s="1">
        <v>4</v>
      </c>
      <c r="H19" s="26"/>
      <c r="I19" s="26"/>
      <c r="J19" s="1">
        <v>0</v>
      </c>
      <c r="K19" s="1">
        <v>0</v>
      </c>
      <c r="L19" s="90"/>
      <c r="M19" s="1">
        <v>3</v>
      </c>
      <c r="N19" s="26">
        <f t="shared" si="0"/>
        <v>3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26">
        <f t="shared" si="1"/>
        <v>6</v>
      </c>
      <c r="U19" s="38">
        <f t="shared" si="2"/>
        <v>1</v>
      </c>
      <c r="V19" s="22">
        <v>42</v>
      </c>
      <c r="W19" s="22" t="s">
        <v>71</v>
      </c>
      <c r="X19" s="22" t="s">
        <v>76</v>
      </c>
      <c r="Y19" s="77">
        <v>1414</v>
      </c>
      <c r="Z19" s="40"/>
      <c r="AA19" s="1" t="s">
        <v>73</v>
      </c>
      <c r="AB19" s="27" t="s">
        <v>143</v>
      </c>
    </row>
    <row r="20" spans="1:28" x14ac:dyDescent="0.3">
      <c r="A20" s="1" t="s">
        <v>139</v>
      </c>
      <c r="B20" s="1" t="s">
        <v>46</v>
      </c>
      <c r="C20" s="26" t="s">
        <v>52</v>
      </c>
      <c r="D20" s="36">
        <v>34</v>
      </c>
      <c r="E20" s="1">
        <v>30</v>
      </c>
      <c r="F20" s="1">
        <v>3</v>
      </c>
      <c r="G20" s="1">
        <v>5</v>
      </c>
      <c r="H20" s="26"/>
      <c r="I20" s="26"/>
      <c r="J20" s="1">
        <v>0</v>
      </c>
      <c r="K20" s="1">
        <v>0</v>
      </c>
      <c r="L20" s="90"/>
      <c r="M20" s="1">
        <v>5</v>
      </c>
      <c r="N20" s="26">
        <f>SUM(L20:M20)</f>
        <v>5</v>
      </c>
      <c r="O20" s="1">
        <v>0</v>
      </c>
      <c r="P20" s="1">
        <v>3</v>
      </c>
      <c r="Q20" s="1">
        <v>1</v>
      </c>
      <c r="R20" s="1">
        <v>2</v>
      </c>
      <c r="S20" s="1">
        <v>0</v>
      </c>
      <c r="T20" s="26">
        <f t="shared" si="1"/>
        <v>6</v>
      </c>
      <c r="U20" s="38">
        <f t="shared" si="2"/>
        <v>0.33333333333333331</v>
      </c>
      <c r="V20" s="22">
        <v>42</v>
      </c>
      <c r="W20" s="22" t="s">
        <v>71</v>
      </c>
      <c r="X20" s="22" t="s">
        <v>76</v>
      </c>
      <c r="Y20" s="77">
        <v>1414</v>
      </c>
      <c r="Z20" s="40"/>
      <c r="AA20" s="1" t="s">
        <v>73</v>
      </c>
      <c r="AB20" s="27" t="s">
        <v>143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1">
        <v>24</v>
      </c>
      <c r="F21" s="1">
        <v>3</v>
      </c>
      <c r="G21" s="1">
        <v>11</v>
      </c>
      <c r="H21" s="26"/>
      <c r="I21" s="26"/>
      <c r="J21" s="1">
        <v>0</v>
      </c>
      <c r="K21" s="1">
        <v>0</v>
      </c>
      <c r="L21" s="90"/>
      <c r="M21" s="1">
        <v>3</v>
      </c>
      <c r="N21" s="26">
        <f>SUM(L21:M21)</f>
        <v>3</v>
      </c>
      <c r="O21" s="1">
        <v>1</v>
      </c>
      <c r="P21" s="1">
        <v>3</v>
      </c>
      <c r="Q21" s="1">
        <v>3</v>
      </c>
      <c r="R21" s="1">
        <v>4</v>
      </c>
      <c r="S21" s="1">
        <v>0</v>
      </c>
      <c r="T21" s="26">
        <f t="shared" si="1"/>
        <v>6</v>
      </c>
      <c r="U21" s="38">
        <f t="shared" si="2"/>
        <v>0.41666666666666669</v>
      </c>
      <c r="V21" s="22">
        <v>42</v>
      </c>
      <c r="W21" s="22" t="s">
        <v>71</v>
      </c>
      <c r="X21" s="22" t="s">
        <v>76</v>
      </c>
      <c r="Y21" s="77">
        <v>1414</v>
      </c>
      <c r="Z21" s="40"/>
      <c r="AA21" s="1" t="s">
        <v>73</v>
      </c>
      <c r="AB21" s="27" t="s">
        <v>143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1">
        <v>41</v>
      </c>
      <c r="F22" s="1">
        <v>14</v>
      </c>
      <c r="G22" s="1">
        <v>21</v>
      </c>
      <c r="H22" s="26"/>
      <c r="I22" s="26"/>
      <c r="J22" s="1">
        <v>1</v>
      </c>
      <c r="K22" s="1">
        <v>1</v>
      </c>
      <c r="L22" s="90"/>
      <c r="M22" s="1">
        <v>1</v>
      </c>
      <c r="N22" s="26">
        <f>SUM(L22:M22)</f>
        <v>1</v>
      </c>
      <c r="O22" s="1">
        <v>1</v>
      </c>
      <c r="P22" s="1">
        <v>3</v>
      </c>
      <c r="Q22" s="1">
        <v>1</v>
      </c>
      <c r="R22" s="1">
        <v>5</v>
      </c>
      <c r="S22" s="1">
        <v>1</v>
      </c>
      <c r="T22" s="26">
        <f t="shared" si="1"/>
        <v>29</v>
      </c>
      <c r="U22" s="38">
        <f t="shared" si="2"/>
        <v>0.68292682926829273</v>
      </c>
      <c r="V22" s="22">
        <v>42</v>
      </c>
      <c r="W22" s="22" t="s">
        <v>71</v>
      </c>
      <c r="X22" s="22" t="s">
        <v>76</v>
      </c>
      <c r="Y22" s="77">
        <v>1414</v>
      </c>
      <c r="Z22" s="40"/>
      <c r="AA22" s="1" t="s">
        <v>73</v>
      </c>
      <c r="AB22" s="27" t="s">
        <v>143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1">
        <v>22</v>
      </c>
      <c r="F23" s="1">
        <v>5</v>
      </c>
      <c r="G23" s="1">
        <v>10</v>
      </c>
      <c r="H23" s="26"/>
      <c r="I23" s="26"/>
      <c r="J23" s="1">
        <v>0</v>
      </c>
      <c r="K23" s="1">
        <v>0</v>
      </c>
      <c r="L23" s="90"/>
      <c r="M23" s="1">
        <v>1</v>
      </c>
      <c r="N23" s="26">
        <f>SUM(L23:M23)</f>
        <v>1</v>
      </c>
      <c r="O23" s="1">
        <v>1</v>
      </c>
      <c r="P23" s="1">
        <v>0</v>
      </c>
      <c r="Q23" s="1">
        <v>2</v>
      </c>
      <c r="R23" s="1">
        <v>4</v>
      </c>
      <c r="S23" s="1">
        <v>0</v>
      </c>
      <c r="T23" s="26">
        <f t="shared" si="1"/>
        <v>10</v>
      </c>
      <c r="U23" s="38">
        <f>IFERROR(((T23+Q23+N23-R23)+(O23*2))/E23,"")</f>
        <v>0.5</v>
      </c>
      <c r="V23" s="22">
        <v>42</v>
      </c>
      <c r="W23" s="22" t="s">
        <v>71</v>
      </c>
      <c r="X23" s="22" t="s">
        <v>76</v>
      </c>
      <c r="Y23" s="77">
        <v>1414</v>
      </c>
      <c r="Z23" s="40"/>
      <c r="AA23" s="1" t="s">
        <v>73</v>
      </c>
      <c r="AB23" s="27" t="s">
        <v>143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26" t="s">
        <v>410</v>
      </c>
      <c r="F24" s="1"/>
      <c r="G24" s="1"/>
      <c r="H24" s="26"/>
      <c r="I24" s="26"/>
      <c r="J24" s="1"/>
      <c r="K24" s="1"/>
      <c r="L24" s="90"/>
      <c r="M24" s="1"/>
      <c r="N24" s="26"/>
      <c r="O24" s="1"/>
      <c r="P24" s="1"/>
      <c r="Q24" s="1"/>
      <c r="R24" s="1"/>
      <c r="S24" s="1"/>
      <c r="T24" s="26"/>
      <c r="U24" s="38"/>
      <c r="V24" s="22">
        <v>42</v>
      </c>
      <c r="W24" s="22" t="s">
        <v>71</v>
      </c>
      <c r="X24" s="22" t="s">
        <v>76</v>
      </c>
      <c r="Y24" s="77">
        <v>1414</v>
      </c>
      <c r="Z24" s="40"/>
      <c r="AA24" s="1" t="s">
        <v>73</v>
      </c>
      <c r="AB24" s="27" t="s">
        <v>143</v>
      </c>
    </row>
    <row r="25" spans="1:28" x14ac:dyDescent="0.3">
      <c r="A25" s="47" t="s">
        <v>139</v>
      </c>
      <c r="B25" s="47" t="s">
        <v>46</v>
      </c>
      <c r="C25" s="43" t="s">
        <v>40</v>
      </c>
      <c r="D25" s="47"/>
      <c r="E25" s="43">
        <f t="shared" ref="E25:T25" si="3">SUM(E13:E23)</f>
        <v>240</v>
      </c>
      <c r="F25" s="43">
        <f t="shared" si="3"/>
        <v>42</v>
      </c>
      <c r="G25" s="43">
        <f t="shared" si="3"/>
        <v>92</v>
      </c>
      <c r="H25" s="43">
        <f t="shared" si="3"/>
        <v>0</v>
      </c>
      <c r="I25" s="43">
        <f t="shared" si="3"/>
        <v>0</v>
      </c>
      <c r="J25" s="43">
        <f t="shared" si="3"/>
        <v>7</v>
      </c>
      <c r="K25" s="43">
        <f t="shared" si="3"/>
        <v>9</v>
      </c>
      <c r="L25" s="43">
        <f t="shared" si="3"/>
        <v>0</v>
      </c>
      <c r="M25" s="43">
        <f t="shared" si="3"/>
        <v>35</v>
      </c>
      <c r="N25" s="43">
        <f t="shared" si="3"/>
        <v>35</v>
      </c>
      <c r="O25" s="43">
        <f t="shared" si="3"/>
        <v>14</v>
      </c>
      <c r="P25" s="43">
        <f t="shared" si="3"/>
        <v>20</v>
      </c>
      <c r="Q25" s="43">
        <f t="shared" si="3"/>
        <v>16</v>
      </c>
      <c r="R25" s="43">
        <f t="shared" si="3"/>
        <v>32</v>
      </c>
      <c r="S25" s="43">
        <f t="shared" si="3"/>
        <v>3</v>
      </c>
      <c r="T25" s="43">
        <f t="shared" si="3"/>
        <v>91</v>
      </c>
      <c r="U25" s="44">
        <f>((T25+Q25+N25-R25)+(O25*2))/E25</f>
        <v>0.57499999999999996</v>
      </c>
      <c r="V25" s="45">
        <v>42</v>
      </c>
      <c r="W25" s="45" t="s">
        <v>71</v>
      </c>
      <c r="X25" s="45" t="s">
        <v>76</v>
      </c>
      <c r="Y25" s="78">
        <v>1414</v>
      </c>
      <c r="Z25" s="46"/>
      <c r="AA25" s="47" t="s">
        <v>73</v>
      </c>
      <c r="AB25" s="87" t="s">
        <v>143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0.45652173913043476</v>
      </c>
      <c r="H26" s="48"/>
      <c r="I26" s="27"/>
      <c r="J26" s="48" t="s">
        <v>42</v>
      </c>
      <c r="K26" s="76">
        <f>J25/K25</f>
        <v>0.77777777777777779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0">
        <v>10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1">
        <v>40</v>
      </c>
      <c r="F35" s="1">
        <v>3</v>
      </c>
      <c r="G35" s="1">
        <v>13</v>
      </c>
      <c r="H35" s="26"/>
      <c r="I35" s="26"/>
      <c r="J35" s="26">
        <v>2</v>
      </c>
      <c r="K35" s="26">
        <v>2</v>
      </c>
      <c r="L35" s="90"/>
      <c r="M35" s="1">
        <v>6</v>
      </c>
      <c r="N35" s="26">
        <f>SUM(L35:M35)</f>
        <v>6</v>
      </c>
      <c r="O35" s="1">
        <v>3</v>
      </c>
      <c r="P35" s="1">
        <v>2</v>
      </c>
      <c r="Q35" s="1">
        <v>3</v>
      </c>
      <c r="R35" s="1">
        <v>6</v>
      </c>
      <c r="S35" s="1">
        <v>0</v>
      </c>
      <c r="T35" s="26">
        <f t="shared" ref="T35:T44" si="4">+(F35*2)+J35</f>
        <v>8</v>
      </c>
      <c r="U35" s="38">
        <f>IFERROR(((T35+Q35+N35-R35)+(O35*2))/E35,"")</f>
        <v>0.42499999999999999</v>
      </c>
      <c r="V35" s="22">
        <v>42</v>
      </c>
      <c r="W35" s="22" t="s">
        <v>75</v>
      </c>
      <c r="X35" s="22" t="s">
        <v>72</v>
      </c>
      <c r="Y35" s="77">
        <v>1414</v>
      </c>
      <c r="Z35" s="40"/>
      <c r="AA35" s="1" t="s">
        <v>144</v>
      </c>
      <c r="AB35" s="27" t="s">
        <v>145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1">
        <v>27</v>
      </c>
      <c r="F36" s="1">
        <v>2</v>
      </c>
      <c r="G36" s="1">
        <v>3</v>
      </c>
      <c r="H36" s="26"/>
      <c r="I36" s="26"/>
      <c r="J36" s="26">
        <v>0</v>
      </c>
      <c r="K36" s="26">
        <v>0</v>
      </c>
      <c r="L36" s="90"/>
      <c r="M36" s="1">
        <v>2</v>
      </c>
      <c r="N36" s="26">
        <f t="shared" ref="N36:N41" si="5">SUM(L36:M36)</f>
        <v>2</v>
      </c>
      <c r="O36" s="1">
        <v>8</v>
      </c>
      <c r="P36" s="1">
        <v>2</v>
      </c>
      <c r="Q36" s="1">
        <v>1</v>
      </c>
      <c r="R36" s="1">
        <v>3</v>
      </c>
      <c r="S36" s="1">
        <v>2</v>
      </c>
      <c r="T36" s="26">
        <f t="shared" si="4"/>
        <v>4</v>
      </c>
      <c r="U36" s="38">
        <f t="shared" ref="U36:U44" si="6">IFERROR(((T36+Q36+N36-R36)+(O36*2))/E36,"")</f>
        <v>0.7407407407407407</v>
      </c>
      <c r="V36" s="22">
        <v>42</v>
      </c>
      <c r="W36" s="22" t="s">
        <v>75</v>
      </c>
      <c r="X36" s="22" t="s">
        <v>72</v>
      </c>
      <c r="Y36" s="77">
        <v>1414</v>
      </c>
      <c r="Z36" s="40"/>
      <c r="AA36" s="1" t="s">
        <v>144</v>
      </c>
      <c r="AB36" s="27" t="s">
        <v>145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1">
        <v>36</v>
      </c>
      <c r="F37" s="1">
        <v>7</v>
      </c>
      <c r="G37" s="1">
        <v>14</v>
      </c>
      <c r="H37" s="26"/>
      <c r="I37" s="26"/>
      <c r="J37" s="26">
        <v>8</v>
      </c>
      <c r="K37" s="26">
        <v>10</v>
      </c>
      <c r="L37" s="90"/>
      <c r="M37" s="1">
        <v>13</v>
      </c>
      <c r="N37" s="26">
        <f t="shared" si="5"/>
        <v>13</v>
      </c>
      <c r="O37" s="1">
        <v>2</v>
      </c>
      <c r="P37" s="1">
        <v>1</v>
      </c>
      <c r="Q37" s="1">
        <v>1</v>
      </c>
      <c r="R37" s="1">
        <v>0</v>
      </c>
      <c r="S37" s="1">
        <v>1</v>
      </c>
      <c r="T37" s="26">
        <f t="shared" si="4"/>
        <v>22</v>
      </c>
      <c r="U37" s="38">
        <f t="shared" si="6"/>
        <v>1.1111111111111112</v>
      </c>
      <c r="V37" s="22">
        <v>42</v>
      </c>
      <c r="W37" s="22" t="s">
        <v>75</v>
      </c>
      <c r="X37" s="22" t="s">
        <v>72</v>
      </c>
      <c r="Y37" s="77">
        <v>1414</v>
      </c>
      <c r="Z37" s="40"/>
      <c r="AA37" s="1" t="s">
        <v>144</v>
      </c>
      <c r="AB37" s="27" t="s">
        <v>145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1">
        <v>38</v>
      </c>
      <c r="F38" s="1">
        <v>13</v>
      </c>
      <c r="G38" s="1">
        <v>19</v>
      </c>
      <c r="H38" s="26"/>
      <c r="I38" s="26"/>
      <c r="J38" s="26">
        <v>7</v>
      </c>
      <c r="K38" s="26">
        <v>10</v>
      </c>
      <c r="L38" s="90"/>
      <c r="M38" s="1">
        <v>12</v>
      </c>
      <c r="N38" s="26">
        <f t="shared" si="5"/>
        <v>12</v>
      </c>
      <c r="O38" s="1">
        <v>4</v>
      </c>
      <c r="P38" s="1">
        <v>1</v>
      </c>
      <c r="Q38" s="1">
        <v>7</v>
      </c>
      <c r="R38" s="1">
        <v>4</v>
      </c>
      <c r="S38" s="1">
        <v>0</v>
      </c>
      <c r="T38" s="26">
        <f t="shared" si="4"/>
        <v>33</v>
      </c>
      <c r="U38" s="38">
        <f t="shared" si="6"/>
        <v>1.4736842105263157</v>
      </c>
      <c r="V38" s="22">
        <v>42</v>
      </c>
      <c r="W38" s="22" t="s">
        <v>75</v>
      </c>
      <c r="X38" s="22" t="s">
        <v>72</v>
      </c>
      <c r="Y38" s="77">
        <v>1414</v>
      </c>
      <c r="Z38" s="40"/>
      <c r="AA38" s="1" t="s">
        <v>144</v>
      </c>
      <c r="AB38" s="27" t="s">
        <v>145</v>
      </c>
    </row>
    <row r="39" spans="1:28" x14ac:dyDescent="0.3">
      <c r="A39" s="1" t="s">
        <v>46</v>
      </c>
      <c r="B39" s="1" t="s">
        <v>139</v>
      </c>
      <c r="C39" s="26" t="s">
        <v>408</v>
      </c>
      <c r="D39" s="36">
        <v>25</v>
      </c>
      <c r="E39" s="1" t="s">
        <v>477</v>
      </c>
      <c r="F39" s="1"/>
      <c r="G39" s="1"/>
      <c r="H39" s="26"/>
      <c r="I39" s="26"/>
      <c r="J39" s="26"/>
      <c r="K39" s="26"/>
      <c r="L39" s="90"/>
      <c r="M39" s="1"/>
      <c r="N39" s="26"/>
      <c r="O39" s="1"/>
      <c r="P39" s="1"/>
      <c r="Q39" s="1"/>
      <c r="R39" s="1"/>
      <c r="S39" s="1"/>
      <c r="T39" s="26"/>
      <c r="U39" s="38"/>
      <c r="V39" s="22">
        <v>42</v>
      </c>
      <c r="W39" s="22" t="s">
        <v>75</v>
      </c>
      <c r="X39" s="22" t="s">
        <v>72</v>
      </c>
      <c r="Y39" s="77">
        <v>1414</v>
      </c>
      <c r="Z39" s="40"/>
      <c r="AA39" s="1" t="s">
        <v>144</v>
      </c>
      <c r="AB39" s="27" t="s">
        <v>145</v>
      </c>
    </row>
    <row r="40" spans="1:28" x14ac:dyDescent="0.3">
      <c r="A40" s="1" t="s">
        <v>46</v>
      </c>
      <c r="B40" s="1" t="s">
        <v>139</v>
      </c>
      <c r="C40" s="26" t="s">
        <v>346</v>
      </c>
      <c r="D40" s="36">
        <v>20</v>
      </c>
      <c r="E40" s="1">
        <v>5</v>
      </c>
      <c r="F40" s="1">
        <v>1</v>
      </c>
      <c r="G40" s="1">
        <v>2</v>
      </c>
      <c r="H40" s="26"/>
      <c r="I40" s="26"/>
      <c r="J40" s="26">
        <v>0</v>
      </c>
      <c r="K40" s="26">
        <v>0</v>
      </c>
      <c r="L40" s="90"/>
      <c r="M40" s="1">
        <v>2</v>
      </c>
      <c r="N40" s="26">
        <f t="shared" si="5"/>
        <v>2</v>
      </c>
      <c r="O40" s="1">
        <v>2</v>
      </c>
      <c r="P40" s="1">
        <v>0</v>
      </c>
      <c r="Q40" s="1">
        <v>0</v>
      </c>
      <c r="R40" s="1">
        <v>1</v>
      </c>
      <c r="S40" s="1">
        <v>0</v>
      </c>
      <c r="T40" s="26">
        <f t="shared" si="4"/>
        <v>2</v>
      </c>
      <c r="U40" s="38">
        <f t="shared" si="6"/>
        <v>1.4</v>
      </c>
      <c r="V40" s="22">
        <v>42</v>
      </c>
      <c r="W40" s="22" t="s">
        <v>75</v>
      </c>
      <c r="X40" s="22" t="s">
        <v>72</v>
      </c>
      <c r="Y40" s="77">
        <v>1414</v>
      </c>
      <c r="Z40" s="40"/>
      <c r="AA40" s="1" t="s">
        <v>144</v>
      </c>
      <c r="AB40" s="27" t="s">
        <v>145</v>
      </c>
    </row>
    <row r="41" spans="1:28" x14ac:dyDescent="0.3">
      <c r="A41" s="1" t="s">
        <v>46</v>
      </c>
      <c r="B41" s="1" t="s">
        <v>139</v>
      </c>
      <c r="C41" s="26" t="s">
        <v>347</v>
      </c>
      <c r="D41" s="36">
        <v>45</v>
      </c>
      <c r="E41" s="26">
        <v>16</v>
      </c>
      <c r="F41" s="1">
        <v>1</v>
      </c>
      <c r="G41" s="1">
        <v>5</v>
      </c>
      <c r="H41" s="26"/>
      <c r="I41" s="26"/>
      <c r="J41" s="26">
        <v>0</v>
      </c>
      <c r="K41" s="26">
        <v>0</v>
      </c>
      <c r="L41" s="90"/>
      <c r="M41" s="1">
        <v>1</v>
      </c>
      <c r="N41" s="26">
        <f t="shared" si="5"/>
        <v>1</v>
      </c>
      <c r="O41" s="1">
        <v>0</v>
      </c>
      <c r="P41" s="1">
        <v>2</v>
      </c>
      <c r="Q41" s="1">
        <v>0</v>
      </c>
      <c r="R41" s="1">
        <v>3</v>
      </c>
      <c r="S41" s="1">
        <v>0</v>
      </c>
      <c r="T41" s="26">
        <f t="shared" si="4"/>
        <v>2</v>
      </c>
      <c r="U41" s="38">
        <f t="shared" si="6"/>
        <v>0</v>
      </c>
      <c r="V41" s="22">
        <v>42</v>
      </c>
      <c r="W41" s="22" t="s">
        <v>75</v>
      </c>
      <c r="X41" s="22" t="s">
        <v>72</v>
      </c>
      <c r="Y41" s="77">
        <v>1414</v>
      </c>
      <c r="Z41" s="40"/>
      <c r="AA41" s="1" t="s">
        <v>144</v>
      </c>
      <c r="AB41" s="27" t="s">
        <v>145</v>
      </c>
    </row>
    <row r="42" spans="1:28" x14ac:dyDescent="0.3">
      <c r="A42" s="1" t="s">
        <v>46</v>
      </c>
      <c r="B42" s="1" t="s">
        <v>139</v>
      </c>
      <c r="C42" s="26" t="s">
        <v>348</v>
      </c>
      <c r="D42" s="36">
        <v>23</v>
      </c>
      <c r="E42" s="1">
        <v>13</v>
      </c>
      <c r="F42" s="1">
        <v>1</v>
      </c>
      <c r="G42" s="1">
        <v>6</v>
      </c>
      <c r="H42" s="26"/>
      <c r="I42" s="26"/>
      <c r="J42" s="26">
        <v>2</v>
      </c>
      <c r="K42" s="26">
        <v>2</v>
      </c>
      <c r="L42" s="90"/>
      <c r="M42" s="1">
        <v>1</v>
      </c>
      <c r="N42" s="26">
        <f>SUM(L42:M42)</f>
        <v>1</v>
      </c>
      <c r="O42" s="1">
        <v>1</v>
      </c>
      <c r="P42" s="1">
        <v>0</v>
      </c>
      <c r="Q42" s="1">
        <v>0</v>
      </c>
      <c r="R42" s="1">
        <v>2</v>
      </c>
      <c r="S42" s="1">
        <v>0</v>
      </c>
      <c r="T42" s="26">
        <f t="shared" si="4"/>
        <v>4</v>
      </c>
      <c r="U42" s="38">
        <f t="shared" si="6"/>
        <v>0.38461538461538464</v>
      </c>
      <c r="V42" s="22">
        <v>42</v>
      </c>
      <c r="W42" s="22" t="s">
        <v>75</v>
      </c>
      <c r="X42" s="22" t="s">
        <v>72</v>
      </c>
      <c r="Y42" s="77">
        <v>1414</v>
      </c>
      <c r="Z42" s="40"/>
      <c r="AA42" s="1" t="s">
        <v>144</v>
      </c>
      <c r="AB42" s="27" t="s">
        <v>145</v>
      </c>
    </row>
    <row r="43" spans="1:28" x14ac:dyDescent="0.3">
      <c r="A43" s="1" t="s">
        <v>46</v>
      </c>
      <c r="B43" s="1" t="s">
        <v>139</v>
      </c>
      <c r="C43" s="26" t="s">
        <v>349</v>
      </c>
      <c r="D43" s="36">
        <v>40</v>
      </c>
      <c r="E43" s="1">
        <v>13</v>
      </c>
      <c r="F43" s="1">
        <v>0</v>
      </c>
      <c r="G43" s="1">
        <v>1</v>
      </c>
      <c r="H43" s="26"/>
      <c r="I43" s="26"/>
      <c r="J43" s="26">
        <v>0</v>
      </c>
      <c r="K43" s="26">
        <v>0</v>
      </c>
      <c r="L43" s="90"/>
      <c r="M43" s="1">
        <v>0</v>
      </c>
      <c r="N43" s="26">
        <f>SUM(L43:M43)</f>
        <v>0</v>
      </c>
      <c r="O43" s="1">
        <v>0</v>
      </c>
      <c r="P43" s="1">
        <v>0</v>
      </c>
      <c r="Q43" s="1">
        <v>1</v>
      </c>
      <c r="R43" s="1">
        <v>2</v>
      </c>
      <c r="S43" s="1">
        <v>0</v>
      </c>
      <c r="T43" s="26">
        <f t="shared" si="4"/>
        <v>0</v>
      </c>
      <c r="U43" s="101">
        <f t="shared" si="6"/>
        <v>-7.6923076923076927E-2</v>
      </c>
      <c r="V43" s="22">
        <v>42</v>
      </c>
      <c r="W43" s="22" t="s">
        <v>75</v>
      </c>
      <c r="X43" s="22" t="s">
        <v>72</v>
      </c>
      <c r="Y43" s="77">
        <v>1414</v>
      </c>
      <c r="Z43" s="40"/>
      <c r="AA43" s="1" t="s">
        <v>144</v>
      </c>
      <c r="AB43" s="27" t="s">
        <v>145</v>
      </c>
    </row>
    <row r="44" spans="1:28" x14ac:dyDescent="0.3">
      <c r="A44" s="1" t="s">
        <v>46</v>
      </c>
      <c r="B44" s="1" t="s">
        <v>139</v>
      </c>
      <c r="C44" s="26" t="s">
        <v>350</v>
      </c>
      <c r="D44" s="36">
        <v>10</v>
      </c>
      <c r="E44" s="1">
        <v>45</v>
      </c>
      <c r="F44" s="1">
        <v>12</v>
      </c>
      <c r="G44" s="1">
        <v>20</v>
      </c>
      <c r="H44" s="26"/>
      <c r="I44" s="26"/>
      <c r="J44" s="26">
        <v>0</v>
      </c>
      <c r="K44" s="26">
        <v>0</v>
      </c>
      <c r="L44" s="90"/>
      <c r="M44" s="1">
        <v>17</v>
      </c>
      <c r="N44" s="26">
        <f>SUM(L44:M44)</f>
        <v>17</v>
      </c>
      <c r="O44" s="1">
        <v>3</v>
      </c>
      <c r="P44" s="1">
        <v>3</v>
      </c>
      <c r="Q44" s="1">
        <v>4</v>
      </c>
      <c r="R44" s="1">
        <v>9</v>
      </c>
      <c r="S44" s="1">
        <v>1</v>
      </c>
      <c r="T44" s="26">
        <f t="shared" si="4"/>
        <v>24</v>
      </c>
      <c r="U44" s="38">
        <f t="shared" si="6"/>
        <v>0.93333333333333335</v>
      </c>
      <c r="V44" s="22">
        <v>42</v>
      </c>
      <c r="W44" s="22" t="s">
        <v>75</v>
      </c>
      <c r="X44" s="22" t="s">
        <v>72</v>
      </c>
      <c r="Y44" s="77">
        <v>1414</v>
      </c>
      <c r="Z44" s="40"/>
      <c r="AA44" s="1" t="s">
        <v>144</v>
      </c>
      <c r="AB44" s="27" t="s">
        <v>145</v>
      </c>
    </row>
    <row r="45" spans="1:28" x14ac:dyDescent="0.3">
      <c r="A45" s="1" t="s">
        <v>46</v>
      </c>
      <c r="B45" s="1" t="s">
        <v>139</v>
      </c>
      <c r="C45" s="26" t="s">
        <v>364</v>
      </c>
      <c r="D45" s="36">
        <v>14</v>
      </c>
      <c r="E45" s="1" t="s">
        <v>477</v>
      </c>
      <c r="F45" s="1"/>
      <c r="G45" s="1"/>
      <c r="H45" s="26"/>
      <c r="I45" s="26"/>
      <c r="J45" s="26"/>
      <c r="K45" s="26"/>
      <c r="L45" s="90"/>
      <c r="M45" s="1"/>
      <c r="N45" s="26"/>
      <c r="O45" s="1"/>
      <c r="P45" s="1"/>
      <c r="Q45" s="1"/>
      <c r="R45" s="1"/>
      <c r="S45" s="1"/>
      <c r="T45" s="26"/>
      <c r="U45" s="38"/>
      <c r="V45" s="22">
        <v>42</v>
      </c>
      <c r="W45" s="22" t="s">
        <v>75</v>
      </c>
      <c r="X45" s="22" t="s">
        <v>72</v>
      </c>
      <c r="Y45" s="77">
        <v>1414</v>
      </c>
      <c r="Z45" s="40"/>
      <c r="AA45" s="1" t="s">
        <v>144</v>
      </c>
      <c r="AB45" s="27" t="s">
        <v>145</v>
      </c>
    </row>
    <row r="46" spans="1:28" x14ac:dyDescent="0.3">
      <c r="A46" s="1" t="s">
        <v>46</v>
      </c>
      <c r="B46" s="1" t="s">
        <v>139</v>
      </c>
      <c r="C46" s="26" t="s">
        <v>351</v>
      </c>
      <c r="D46" s="36">
        <v>15</v>
      </c>
      <c r="E46" s="1">
        <v>7</v>
      </c>
      <c r="F46" s="1">
        <v>3</v>
      </c>
      <c r="G46" s="1">
        <v>4</v>
      </c>
      <c r="H46" s="26"/>
      <c r="I46" s="26"/>
      <c r="J46" s="26">
        <v>0</v>
      </c>
      <c r="K46" s="26">
        <v>0</v>
      </c>
      <c r="L46" s="90"/>
      <c r="M46" s="1">
        <v>1</v>
      </c>
      <c r="N46" s="26">
        <f>SUM(L46:M46)</f>
        <v>1</v>
      </c>
      <c r="O46" s="1">
        <v>0</v>
      </c>
      <c r="P46" s="1">
        <v>1</v>
      </c>
      <c r="Q46" s="1">
        <v>1</v>
      </c>
      <c r="R46" s="1">
        <v>6</v>
      </c>
      <c r="S46" s="1">
        <v>0</v>
      </c>
      <c r="T46" s="37">
        <f>(H46*3)+((F46-H46)*2)+J46</f>
        <v>6</v>
      </c>
      <c r="U46" s="38">
        <f>IFERROR(((T46+Q46+N46-R46)+(O46*2))/E46,"")</f>
        <v>0.2857142857142857</v>
      </c>
      <c r="V46" s="22">
        <v>42</v>
      </c>
      <c r="W46" s="22" t="s">
        <v>75</v>
      </c>
      <c r="X46" s="22" t="s">
        <v>72</v>
      </c>
      <c r="Y46" s="77">
        <v>1414</v>
      </c>
      <c r="Z46" s="40"/>
      <c r="AA46" s="1" t="s">
        <v>144</v>
      </c>
      <c r="AB46" s="27" t="s">
        <v>145</v>
      </c>
    </row>
    <row r="47" spans="1:28" x14ac:dyDescent="0.3">
      <c r="A47" s="47" t="s">
        <v>46</v>
      </c>
      <c r="B47" s="47" t="s">
        <v>139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43</v>
      </c>
      <c r="G47" s="43">
        <f t="shared" si="7"/>
        <v>87</v>
      </c>
      <c r="H47" s="43">
        <f t="shared" si="7"/>
        <v>0</v>
      </c>
      <c r="I47" s="43">
        <f t="shared" si="7"/>
        <v>0</v>
      </c>
      <c r="J47" s="43">
        <f t="shared" si="7"/>
        <v>19</v>
      </c>
      <c r="K47" s="43">
        <f t="shared" si="7"/>
        <v>24</v>
      </c>
      <c r="L47" s="43">
        <f t="shared" si="7"/>
        <v>0</v>
      </c>
      <c r="M47" s="43">
        <f t="shared" si="7"/>
        <v>55</v>
      </c>
      <c r="N47" s="43">
        <f t="shared" si="7"/>
        <v>55</v>
      </c>
      <c r="O47" s="43">
        <f t="shared" si="7"/>
        <v>23</v>
      </c>
      <c r="P47" s="43">
        <f t="shared" si="7"/>
        <v>12</v>
      </c>
      <c r="Q47" s="43">
        <f t="shared" si="7"/>
        <v>18</v>
      </c>
      <c r="R47" s="43">
        <f t="shared" si="7"/>
        <v>36</v>
      </c>
      <c r="S47" s="43">
        <f t="shared" si="7"/>
        <v>4</v>
      </c>
      <c r="T47" s="43">
        <f t="shared" si="7"/>
        <v>105</v>
      </c>
      <c r="U47" s="44">
        <f>((T47+Q47+N47-R47)+(O47*2))/E47</f>
        <v>0.78333333333333333</v>
      </c>
      <c r="V47" s="45">
        <v>42</v>
      </c>
      <c r="W47" s="45" t="s">
        <v>75</v>
      </c>
      <c r="X47" s="45" t="s">
        <v>72</v>
      </c>
      <c r="Y47" s="78">
        <v>1414</v>
      </c>
      <c r="Z47" s="46"/>
      <c r="AA47" s="47" t="s">
        <v>144</v>
      </c>
      <c r="AB47" s="87" t="s">
        <v>145</v>
      </c>
    </row>
    <row r="48" spans="1:28" x14ac:dyDescent="0.3">
      <c r="A48" s="1"/>
      <c r="B48" s="1"/>
      <c r="C48" s="1"/>
      <c r="D48" s="1"/>
      <c r="F48" s="48" t="s">
        <v>41</v>
      </c>
      <c r="G48" s="76">
        <f>F47/G47</f>
        <v>0.4942528735632184</v>
      </c>
      <c r="H48" s="48"/>
      <c r="I48" s="27"/>
      <c r="J48" s="48" t="s">
        <v>42</v>
      </c>
      <c r="K48" s="76">
        <f>J47/K47</f>
        <v>0.79166666666666663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993A-BCAA-44F0-84A0-CDB53F6D1B70}">
  <sheetPr>
    <tabColor rgb="FFFF0000"/>
    <pageSetUpPr fitToPage="1"/>
  </sheetPr>
  <dimension ref="A1:AB51"/>
  <sheetViews>
    <sheetView workbookViewId="0">
      <selection activeCell="P15" sqref="P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403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120</v>
      </c>
      <c r="D4" s="7" t="s">
        <v>5</v>
      </c>
      <c r="E4" s="8"/>
      <c r="F4" s="5"/>
      <c r="G4" s="1"/>
      <c r="J4" s="15" t="s">
        <v>122</v>
      </c>
      <c r="K4" s="16" t="s">
        <v>45</v>
      </c>
      <c r="L4" s="17"/>
      <c r="M4" s="18"/>
      <c r="N4" s="19">
        <v>20</v>
      </c>
      <c r="O4" s="19">
        <v>30</v>
      </c>
      <c r="P4" s="19">
        <v>20</v>
      </c>
      <c r="Q4" s="19">
        <v>24</v>
      </c>
      <c r="R4" s="20"/>
      <c r="S4" s="21">
        <f>SUM(N4:R4)</f>
        <v>94</v>
      </c>
      <c r="T4" s="22">
        <v>47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147</v>
      </c>
      <c r="K5" s="16" t="s">
        <v>131</v>
      </c>
      <c r="L5" s="17"/>
      <c r="M5" s="18"/>
      <c r="N5" s="19">
        <v>16</v>
      </c>
      <c r="O5" s="19">
        <v>19</v>
      </c>
      <c r="P5" s="19">
        <v>24</v>
      </c>
      <c r="Q5" s="19">
        <v>21</v>
      </c>
      <c r="R5" s="20"/>
      <c r="S5" s="21">
        <f>SUM(N5:R5)</f>
        <v>80</v>
      </c>
      <c r="T5" s="22">
        <v>47</v>
      </c>
      <c r="U5" s="1"/>
      <c r="V5" s="1"/>
      <c r="W5" s="1"/>
    </row>
    <row r="6" spans="1:28" x14ac:dyDescent="0.3">
      <c r="C6" s="23">
        <v>3582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47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9.8611111111111108E-2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11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130</v>
      </c>
      <c r="B13" s="1" t="s">
        <v>46</v>
      </c>
      <c r="C13" s="26" t="s">
        <v>83</v>
      </c>
      <c r="D13" s="36">
        <v>42</v>
      </c>
      <c r="E13" s="90"/>
      <c r="F13" s="26">
        <v>1</v>
      </c>
      <c r="G13" s="90"/>
      <c r="H13" s="90"/>
      <c r="I13" s="90"/>
      <c r="J13" s="26">
        <v>0</v>
      </c>
      <c r="K13" s="26">
        <v>0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2</v>
      </c>
      <c r="U13" s="38" t="str">
        <f>IFERROR(((T13+Q13+N13-R13)+(O13*2))/E13,"")</f>
        <v/>
      </c>
      <c r="V13" s="22">
        <v>47</v>
      </c>
      <c r="W13" s="22" t="s">
        <v>75</v>
      </c>
      <c r="X13" s="22" t="s">
        <v>72</v>
      </c>
      <c r="Y13" s="77">
        <v>3582</v>
      </c>
      <c r="Z13" s="40"/>
      <c r="AA13" s="1" t="s">
        <v>73</v>
      </c>
      <c r="AB13" s="27" t="s">
        <v>124</v>
      </c>
    </row>
    <row r="14" spans="1:28" x14ac:dyDescent="0.3">
      <c r="A14" s="1" t="s">
        <v>130</v>
      </c>
      <c r="B14" s="1" t="s">
        <v>46</v>
      </c>
      <c r="C14" s="26" t="s">
        <v>47</v>
      </c>
      <c r="D14" s="36">
        <v>30</v>
      </c>
      <c r="E14" s="90"/>
      <c r="F14" s="26">
        <v>4</v>
      </c>
      <c r="G14" s="90"/>
      <c r="H14" s="90"/>
      <c r="I14" s="90"/>
      <c r="J14" s="26">
        <v>2</v>
      </c>
      <c r="K14" s="26">
        <v>2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10</v>
      </c>
      <c r="U14" s="38" t="str">
        <f t="shared" ref="U14:U24" si="2">IFERROR(((T14+Q14+N14-R14)+(O14*2))/E14,"")</f>
        <v/>
      </c>
      <c r="V14" s="22">
        <v>47</v>
      </c>
      <c r="W14" s="22" t="s">
        <v>75</v>
      </c>
      <c r="X14" s="22" t="s">
        <v>72</v>
      </c>
      <c r="Y14" s="77">
        <v>3582</v>
      </c>
      <c r="Z14" s="40"/>
      <c r="AA14" s="1" t="s">
        <v>73</v>
      </c>
      <c r="AB14" s="27" t="s">
        <v>124</v>
      </c>
    </row>
    <row r="15" spans="1:28" x14ac:dyDescent="0.3">
      <c r="A15" s="1" t="s">
        <v>130</v>
      </c>
      <c r="B15" s="1" t="s">
        <v>46</v>
      </c>
      <c r="C15" s="26" t="s">
        <v>48</v>
      </c>
      <c r="D15" s="36">
        <v>50</v>
      </c>
      <c r="E15" s="90"/>
      <c r="F15" s="26">
        <v>9</v>
      </c>
      <c r="G15" s="90"/>
      <c r="H15" s="90"/>
      <c r="I15" s="90"/>
      <c r="J15" s="26">
        <v>3</v>
      </c>
      <c r="K15" s="26">
        <v>4</v>
      </c>
      <c r="L15" s="90"/>
      <c r="M15" s="90"/>
      <c r="N15" s="26">
        <f t="shared" si="0"/>
        <v>0</v>
      </c>
      <c r="O15" s="100"/>
      <c r="P15" s="61">
        <v>6</v>
      </c>
      <c r="Q15" s="100"/>
      <c r="R15" s="100"/>
      <c r="S15" s="100"/>
      <c r="T15" s="37">
        <f t="shared" si="1"/>
        <v>21</v>
      </c>
      <c r="U15" s="38" t="str">
        <f t="shared" si="2"/>
        <v/>
      </c>
      <c r="V15" s="22">
        <v>47</v>
      </c>
      <c r="W15" s="22" t="s">
        <v>75</v>
      </c>
      <c r="X15" s="22" t="s">
        <v>72</v>
      </c>
      <c r="Y15" s="77">
        <v>3582</v>
      </c>
      <c r="Z15" s="40"/>
      <c r="AA15" s="1" t="s">
        <v>73</v>
      </c>
      <c r="AB15" s="27" t="s">
        <v>124</v>
      </c>
    </row>
    <row r="16" spans="1:28" x14ac:dyDescent="0.3">
      <c r="A16" s="1" t="s">
        <v>130</v>
      </c>
      <c r="B16" s="1" t="s">
        <v>46</v>
      </c>
      <c r="C16" s="26" t="s">
        <v>49</v>
      </c>
      <c r="D16" s="36">
        <v>12</v>
      </c>
      <c r="E16" s="90"/>
      <c r="F16" s="26">
        <v>0</v>
      </c>
      <c r="G16" s="90"/>
      <c r="H16" s="90"/>
      <c r="I16" s="90"/>
      <c r="J16" s="26">
        <v>2</v>
      </c>
      <c r="K16" s="26">
        <v>3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2</v>
      </c>
      <c r="U16" s="38" t="str">
        <f t="shared" si="2"/>
        <v/>
      </c>
      <c r="V16" s="22">
        <v>47</v>
      </c>
      <c r="W16" s="22" t="s">
        <v>75</v>
      </c>
      <c r="X16" s="22" t="s">
        <v>72</v>
      </c>
      <c r="Y16" s="77">
        <v>3582</v>
      </c>
      <c r="Z16" s="40"/>
      <c r="AA16" s="1" t="s">
        <v>73</v>
      </c>
      <c r="AB16" s="27" t="s">
        <v>124</v>
      </c>
    </row>
    <row r="17" spans="1:28" x14ac:dyDescent="0.3">
      <c r="A17" s="1" t="s">
        <v>130</v>
      </c>
      <c r="B17" s="1" t="s">
        <v>46</v>
      </c>
      <c r="C17" s="26" t="s">
        <v>84</v>
      </c>
      <c r="D17" s="36">
        <v>14</v>
      </c>
      <c r="E17" s="90" t="s">
        <v>402</v>
      </c>
      <c r="F17" s="26"/>
      <c r="G17" s="90"/>
      <c r="H17" s="90"/>
      <c r="I17" s="90"/>
      <c r="J17" s="26"/>
      <c r="K17" s="26"/>
      <c r="L17" s="90"/>
      <c r="M17" s="90"/>
      <c r="N17" s="26"/>
      <c r="O17" s="100"/>
      <c r="P17" s="100"/>
      <c r="Q17" s="100"/>
      <c r="R17" s="100"/>
      <c r="S17" s="100"/>
      <c r="T17" s="37"/>
      <c r="U17" s="38" t="str">
        <f t="shared" si="2"/>
        <v/>
      </c>
      <c r="V17" s="22">
        <v>47</v>
      </c>
      <c r="W17" s="22" t="s">
        <v>75</v>
      </c>
      <c r="X17" s="22" t="s">
        <v>72</v>
      </c>
      <c r="Y17" s="77">
        <v>3582</v>
      </c>
      <c r="Z17" s="40"/>
      <c r="AA17" s="1" t="s">
        <v>73</v>
      </c>
      <c r="AB17" s="27" t="s">
        <v>124</v>
      </c>
    </row>
    <row r="18" spans="1:28" x14ac:dyDescent="0.3">
      <c r="A18" s="1" t="s">
        <v>130</v>
      </c>
      <c r="B18" s="1" t="s">
        <v>46</v>
      </c>
      <c r="C18" s="26" t="s">
        <v>50</v>
      </c>
      <c r="D18" s="36">
        <v>44</v>
      </c>
      <c r="E18" s="90"/>
      <c r="F18" s="26">
        <v>4</v>
      </c>
      <c r="G18" s="90"/>
      <c r="H18" s="90"/>
      <c r="I18" s="90"/>
      <c r="J18" s="26">
        <v>2</v>
      </c>
      <c r="K18" s="26">
        <v>2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10</v>
      </c>
      <c r="U18" s="38" t="str">
        <f t="shared" si="2"/>
        <v/>
      </c>
      <c r="V18" s="22">
        <v>47</v>
      </c>
      <c r="W18" s="22" t="s">
        <v>75</v>
      </c>
      <c r="X18" s="22" t="s">
        <v>72</v>
      </c>
      <c r="Y18" s="77">
        <v>3582</v>
      </c>
      <c r="Z18" s="40"/>
      <c r="AA18" s="1" t="s">
        <v>73</v>
      </c>
      <c r="AB18" s="27" t="s">
        <v>124</v>
      </c>
    </row>
    <row r="19" spans="1:28" x14ac:dyDescent="0.3">
      <c r="A19" s="1" t="s">
        <v>130</v>
      </c>
      <c r="B19" s="1" t="s">
        <v>46</v>
      </c>
      <c r="C19" s="26" t="s">
        <v>51</v>
      </c>
      <c r="D19" s="36">
        <v>32</v>
      </c>
      <c r="E19" s="90"/>
      <c r="F19" s="26">
        <v>1</v>
      </c>
      <c r="G19" s="90"/>
      <c r="H19" s="90"/>
      <c r="I19" s="90"/>
      <c r="J19" s="26">
        <v>0</v>
      </c>
      <c r="K19" s="26">
        <v>2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2</v>
      </c>
      <c r="U19" s="38" t="str">
        <f t="shared" si="2"/>
        <v/>
      </c>
      <c r="V19" s="22">
        <v>47</v>
      </c>
      <c r="W19" s="22" t="s">
        <v>75</v>
      </c>
      <c r="X19" s="22" t="s">
        <v>72</v>
      </c>
      <c r="Y19" s="77">
        <v>3582</v>
      </c>
      <c r="Z19" s="40"/>
      <c r="AA19" s="1" t="s">
        <v>73</v>
      </c>
      <c r="AB19" s="27" t="s">
        <v>124</v>
      </c>
    </row>
    <row r="20" spans="1:28" x14ac:dyDescent="0.3">
      <c r="A20" s="1" t="s">
        <v>130</v>
      </c>
      <c r="B20" s="1" t="s">
        <v>46</v>
      </c>
      <c r="C20" s="26" t="s">
        <v>52</v>
      </c>
      <c r="D20" s="36">
        <v>34</v>
      </c>
      <c r="E20" s="90"/>
      <c r="F20" s="26">
        <v>0</v>
      </c>
      <c r="G20" s="90"/>
      <c r="H20" s="90"/>
      <c r="I20" s="90"/>
      <c r="J20" s="26">
        <v>2</v>
      </c>
      <c r="K20" s="26">
        <v>4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2</v>
      </c>
      <c r="U20" s="38" t="str">
        <f t="shared" si="2"/>
        <v/>
      </c>
      <c r="V20" s="22">
        <v>47</v>
      </c>
      <c r="W20" s="22" t="s">
        <v>75</v>
      </c>
      <c r="X20" s="22" t="s">
        <v>72</v>
      </c>
      <c r="Y20" s="77">
        <v>3582</v>
      </c>
      <c r="Z20" s="40"/>
      <c r="AA20" s="1" t="s">
        <v>73</v>
      </c>
      <c r="AB20" s="27" t="s">
        <v>124</v>
      </c>
    </row>
    <row r="21" spans="1:28" x14ac:dyDescent="0.3">
      <c r="A21" s="1" t="s">
        <v>130</v>
      </c>
      <c r="B21" s="1" t="s">
        <v>46</v>
      </c>
      <c r="C21" s="26" t="s">
        <v>53</v>
      </c>
      <c r="D21" s="36">
        <v>20</v>
      </c>
      <c r="E21" s="90"/>
      <c r="F21" s="26">
        <v>3</v>
      </c>
      <c r="G21" s="90"/>
      <c r="H21" s="90"/>
      <c r="I21" s="90"/>
      <c r="J21" s="26">
        <v>2</v>
      </c>
      <c r="K21" s="26">
        <v>2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8</v>
      </c>
      <c r="U21" s="38" t="str">
        <f t="shared" si="2"/>
        <v/>
      </c>
      <c r="V21" s="22">
        <v>47</v>
      </c>
      <c r="W21" s="22" t="s">
        <v>75</v>
      </c>
      <c r="X21" s="22" t="s">
        <v>72</v>
      </c>
      <c r="Y21" s="77">
        <v>3582</v>
      </c>
      <c r="Z21" s="40"/>
      <c r="AA21" s="1" t="s">
        <v>73</v>
      </c>
      <c r="AB21" s="27" t="s">
        <v>124</v>
      </c>
    </row>
    <row r="22" spans="1:28" x14ac:dyDescent="0.3">
      <c r="A22" s="1" t="s">
        <v>130</v>
      </c>
      <c r="B22" s="1" t="s">
        <v>46</v>
      </c>
      <c r="C22" s="26" t="s">
        <v>54</v>
      </c>
      <c r="D22" s="36">
        <v>40</v>
      </c>
      <c r="E22" s="90"/>
      <c r="F22" s="26">
        <v>9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18</v>
      </c>
      <c r="U22" s="38" t="str">
        <f t="shared" si="2"/>
        <v/>
      </c>
      <c r="V22" s="22">
        <v>47</v>
      </c>
      <c r="W22" s="22" t="s">
        <v>75</v>
      </c>
      <c r="X22" s="22" t="s">
        <v>72</v>
      </c>
      <c r="Y22" s="77">
        <v>3582</v>
      </c>
      <c r="Z22" s="40"/>
      <c r="AA22" s="1" t="s">
        <v>73</v>
      </c>
      <c r="AB22" s="27" t="s">
        <v>124</v>
      </c>
    </row>
    <row r="23" spans="1:28" x14ac:dyDescent="0.3">
      <c r="A23" s="1" t="s">
        <v>130</v>
      </c>
      <c r="B23" s="1" t="s">
        <v>46</v>
      </c>
      <c r="C23" s="26" t="s">
        <v>55</v>
      </c>
      <c r="D23" s="36">
        <v>10</v>
      </c>
      <c r="E23" s="90"/>
      <c r="F23" s="26">
        <v>2</v>
      </c>
      <c r="G23" s="90"/>
      <c r="H23" s="90"/>
      <c r="I23" s="90"/>
      <c r="J23" s="26">
        <v>2</v>
      </c>
      <c r="K23" s="26">
        <v>2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6</v>
      </c>
      <c r="U23" s="38" t="str">
        <f t="shared" si="2"/>
        <v/>
      </c>
      <c r="V23" s="22">
        <v>47</v>
      </c>
      <c r="W23" s="22" t="s">
        <v>75</v>
      </c>
      <c r="X23" s="22" t="s">
        <v>72</v>
      </c>
      <c r="Y23" s="77">
        <v>3582</v>
      </c>
      <c r="Z23" s="40"/>
      <c r="AA23" s="1" t="s">
        <v>73</v>
      </c>
      <c r="AB23" s="27" t="s">
        <v>124</v>
      </c>
    </row>
    <row r="24" spans="1:28" x14ac:dyDescent="0.3">
      <c r="A24" s="1" t="s">
        <v>130</v>
      </c>
      <c r="B24" s="1" t="s">
        <v>46</v>
      </c>
      <c r="C24" s="26" t="s">
        <v>56</v>
      </c>
      <c r="D24" s="36">
        <v>22</v>
      </c>
      <c r="E24" s="90"/>
      <c r="F24" s="26">
        <v>5</v>
      </c>
      <c r="G24" s="90"/>
      <c r="H24" s="90"/>
      <c r="I24" s="90"/>
      <c r="J24" s="26">
        <v>3</v>
      </c>
      <c r="K24" s="26">
        <v>4</v>
      </c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13</v>
      </c>
      <c r="U24" s="38" t="str">
        <f t="shared" si="2"/>
        <v/>
      </c>
      <c r="V24" s="22">
        <v>47</v>
      </c>
      <c r="W24" s="22" t="s">
        <v>75</v>
      </c>
      <c r="X24" s="22" t="s">
        <v>72</v>
      </c>
      <c r="Y24" s="77">
        <v>3582</v>
      </c>
      <c r="Z24" s="40"/>
      <c r="AA24" s="1" t="s">
        <v>73</v>
      </c>
      <c r="AB24" s="27" t="s">
        <v>124</v>
      </c>
    </row>
    <row r="25" spans="1:28" x14ac:dyDescent="0.3">
      <c r="A25" s="1" t="s">
        <v>130</v>
      </c>
      <c r="B25" s="1" t="s">
        <v>46</v>
      </c>
      <c r="C25" s="61" t="s">
        <v>39</v>
      </c>
      <c r="D25" s="1"/>
      <c r="E25" s="61">
        <v>240</v>
      </c>
      <c r="F25" s="61"/>
      <c r="G25" s="61">
        <v>90</v>
      </c>
      <c r="H25" s="42"/>
      <c r="I25" s="42"/>
      <c r="J25" s="42"/>
      <c r="K25" s="42"/>
      <c r="L25" s="42"/>
      <c r="M25" s="42"/>
      <c r="N25" s="42"/>
      <c r="O25" s="42"/>
      <c r="P25" s="61">
        <v>23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47</v>
      </c>
      <c r="W25" s="22" t="s">
        <v>75</v>
      </c>
      <c r="X25" s="22" t="s">
        <v>72</v>
      </c>
      <c r="Y25" s="77">
        <v>3582</v>
      </c>
      <c r="Z25" s="40"/>
      <c r="AA25" s="1" t="s">
        <v>73</v>
      </c>
      <c r="AB25" s="27" t="s">
        <v>124</v>
      </c>
    </row>
    <row r="26" spans="1:28" x14ac:dyDescent="0.3">
      <c r="A26" s="47" t="s">
        <v>130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38</v>
      </c>
      <c r="G26" s="43">
        <f t="shared" si="4"/>
        <v>90</v>
      </c>
      <c r="H26" s="43">
        <f t="shared" si="4"/>
        <v>0</v>
      </c>
      <c r="I26" s="43">
        <f t="shared" si="4"/>
        <v>0</v>
      </c>
      <c r="J26" s="43">
        <f t="shared" si="4"/>
        <v>18</v>
      </c>
      <c r="K26" s="43">
        <f t="shared" si="4"/>
        <v>25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43">
        <f t="shared" si="4"/>
        <v>29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94</v>
      </c>
      <c r="U26" s="44">
        <f>((T26+Q26+N26-R26)+(O26*2))/E26</f>
        <v>0.39166666666666666</v>
      </c>
      <c r="V26" s="45">
        <v>47</v>
      </c>
      <c r="W26" s="45" t="s">
        <v>75</v>
      </c>
      <c r="X26" s="45" t="s">
        <v>72</v>
      </c>
      <c r="Y26" s="78">
        <v>3582</v>
      </c>
      <c r="Z26" s="46"/>
      <c r="AA26" s="47" t="s">
        <v>73</v>
      </c>
      <c r="AB26" s="87" t="s">
        <v>124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0.42222222222222222</v>
      </c>
      <c r="H27" s="48"/>
      <c r="I27" s="27"/>
      <c r="J27" s="48" t="s">
        <v>42</v>
      </c>
      <c r="K27" s="76">
        <f>J26/K26</f>
        <v>0.72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131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130</v>
      </c>
      <c r="C35" s="26" t="s">
        <v>327</v>
      </c>
      <c r="D35" s="36">
        <v>3</v>
      </c>
      <c r="E35" s="90" t="s">
        <v>402</v>
      </c>
      <c r="F35" s="26"/>
      <c r="G35" s="90"/>
      <c r="H35" s="90"/>
      <c r="I35" s="90"/>
      <c r="J35" s="26"/>
      <c r="K35" s="26"/>
      <c r="L35" s="90"/>
      <c r="M35" s="90"/>
      <c r="N35" s="26"/>
      <c r="O35" s="90"/>
      <c r="P35" s="100"/>
      <c r="Q35" s="90"/>
      <c r="R35" s="90"/>
      <c r="S35" s="90"/>
      <c r="T35" s="26"/>
      <c r="U35" s="38" t="str">
        <f>IFERROR(((T35+Q35+N35-R35)+(O35*2))/E35,"")</f>
        <v/>
      </c>
      <c r="V35" s="22">
        <v>47</v>
      </c>
      <c r="W35" s="22" t="s">
        <v>71</v>
      </c>
      <c r="X35" s="22" t="s">
        <v>76</v>
      </c>
      <c r="Y35" s="77">
        <v>3582</v>
      </c>
      <c r="Z35" s="40"/>
      <c r="AA35" s="1" t="s">
        <v>135</v>
      </c>
      <c r="AB35" s="27" t="s">
        <v>148</v>
      </c>
    </row>
    <row r="36" spans="1:28" x14ac:dyDescent="0.3">
      <c r="A36" s="1" t="s">
        <v>46</v>
      </c>
      <c r="B36" s="1" t="s">
        <v>130</v>
      </c>
      <c r="C36" s="26" t="s">
        <v>353</v>
      </c>
      <c r="D36" s="36">
        <v>22</v>
      </c>
      <c r="E36" s="90"/>
      <c r="F36" s="26">
        <v>2</v>
      </c>
      <c r="G36" s="90"/>
      <c r="H36" s="90"/>
      <c r="I36" s="90"/>
      <c r="J36" s="26">
        <v>1</v>
      </c>
      <c r="K36" s="26">
        <v>2</v>
      </c>
      <c r="L36" s="90"/>
      <c r="M36" s="90"/>
      <c r="N36" s="26">
        <f>SUM(L36:M36)</f>
        <v>0</v>
      </c>
      <c r="O36" s="90"/>
      <c r="P36" s="100"/>
      <c r="Q36" s="90"/>
      <c r="R36" s="90"/>
      <c r="S36" s="90"/>
      <c r="T36" s="26">
        <f>+(F36*2)+J36</f>
        <v>5</v>
      </c>
      <c r="U36" s="38" t="str">
        <f>IFERROR(((T36+Q36+N36-R36)+(O36*2))/E36,"")</f>
        <v/>
      </c>
      <c r="V36" s="22">
        <v>47</v>
      </c>
      <c r="W36" s="22" t="s">
        <v>71</v>
      </c>
      <c r="X36" s="22" t="s">
        <v>76</v>
      </c>
      <c r="Y36" s="77">
        <v>3582</v>
      </c>
      <c r="Z36" s="40"/>
      <c r="AA36" s="1" t="s">
        <v>135</v>
      </c>
      <c r="AB36" s="27" t="s">
        <v>148</v>
      </c>
    </row>
    <row r="37" spans="1:28" x14ac:dyDescent="0.3">
      <c r="A37" s="1" t="s">
        <v>46</v>
      </c>
      <c r="B37" s="1" t="s">
        <v>130</v>
      </c>
      <c r="C37" s="26" t="s">
        <v>328</v>
      </c>
      <c r="D37" s="36">
        <v>21</v>
      </c>
      <c r="E37" s="90"/>
      <c r="F37" s="26">
        <v>5</v>
      </c>
      <c r="G37" s="90"/>
      <c r="H37" s="90"/>
      <c r="I37" s="90"/>
      <c r="J37" s="26">
        <v>2</v>
      </c>
      <c r="K37" s="26">
        <v>2</v>
      </c>
      <c r="L37" s="90"/>
      <c r="M37" s="90"/>
      <c r="N37" s="26">
        <f t="shared" ref="N37:N45" si="5">SUM(L37:M37)</f>
        <v>0</v>
      </c>
      <c r="O37" s="90"/>
      <c r="P37" s="100"/>
      <c r="Q37" s="90"/>
      <c r="R37" s="90"/>
      <c r="S37" s="90"/>
      <c r="T37" s="26">
        <f t="shared" ref="T37:T45" si="6">+(F37*2)+J37</f>
        <v>12</v>
      </c>
      <c r="U37" s="38" t="str">
        <f t="shared" ref="U37:U45" si="7">IFERROR(((T37+Q37+N37-R37)+(O37*2))/E37,"")</f>
        <v/>
      </c>
      <c r="V37" s="22">
        <v>47</v>
      </c>
      <c r="W37" s="22" t="s">
        <v>71</v>
      </c>
      <c r="X37" s="22" t="s">
        <v>76</v>
      </c>
      <c r="Y37" s="77">
        <v>3582</v>
      </c>
      <c r="Z37" s="40"/>
      <c r="AA37" s="1" t="s">
        <v>135</v>
      </c>
      <c r="AB37" s="27" t="s">
        <v>148</v>
      </c>
    </row>
    <row r="38" spans="1:28" x14ac:dyDescent="0.3">
      <c r="A38" s="1" t="s">
        <v>46</v>
      </c>
      <c r="B38" s="1" t="s">
        <v>130</v>
      </c>
      <c r="C38" s="26" t="s">
        <v>336</v>
      </c>
      <c r="D38" s="36">
        <v>4</v>
      </c>
      <c r="E38" s="90" t="s">
        <v>402</v>
      </c>
      <c r="F38" s="26"/>
      <c r="G38" s="90"/>
      <c r="H38" s="90"/>
      <c r="I38" s="90"/>
      <c r="J38" s="26"/>
      <c r="K38" s="26"/>
      <c r="L38" s="90"/>
      <c r="M38" s="90"/>
      <c r="N38" s="26"/>
      <c r="O38" s="90"/>
      <c r="P38" s="100"/>
      <c r="Q38" s="90"/>
      <c r="R38" s="90"/>
      <c r="S38" s="90"/>
      <c r="T38" s="26"/>
      <c r="U38" s="38" t="str">
        <f t="shared" si="7"/>
        <v/>
      </c>
      <c r="V38" s="22">
        <v>47</v>
      </c>
      <c r="W38" s="22" t="s">
        <v>71</v>
      </c>
      <c r="X38" s="22" t="s">
        <v>76</v>
      </c>
      <c r="Y38" s="77">
        <v>3582</v>
      </c>
      <c r="Z38" s="40"/>
      <c r="AA38" s="1" t="s">
        <v>135</v>
      </c>
      <c r="AB38" s="27" t="s">
        <v>148</v>
      </c>
    </row>
    <row r="39" spans="1:28" x14ac:dyDescent="0.3">
      <c r="A39" s="1" t="s">
        <v>46</v>
      </c>
      <c r="B39" s="1" t="s">
        <v>130</v>
      </c>
      <c r="C39" s="26" t="s">
        <v>331</v>
      </c>
      <c r="D39" s="36">
        <v>13</v>
      </c>
      <c r="E39" s="90"/>
      <c r="F39" s="26">
        <v>6</v>
      </c>
      <c r="G39" s="90"/>
      <c r="H39" s="90"/>
      <c r="I39" s="90"/>
      <c r="J39" s="26">
        <v>2</v>
      </c>
      <c r="K39" s="26">
        <v>4</v>
      </c>
      <c r="L39" s="90"/>
      <c r="M39" s="90"/>
      <c r="N39" s="26">
        <f t="shared" si="5"/>
        <v>0</v>
      </c>
      <c r="O39" s="90"/>
      <c r="P39" s="100"/>
      <c r="Q39" s="90"/>
      <c r="R39" s="90"/>
      <c r="S39" s="90"/>
      <c r="T39" s="26">
        <f t="shared" si="6"/>
        <v>14</v>
      </c>
      <c r="U39" s="38" t="str">
        <f t="shared" si="7"/>
        <v/>
      </c>
      <c r="V39" s="22">
        <v>47</v>
      </c>
      <c r="W39" s="22" t="s">
        <v>71</v>
      </c>
      <c r="X39" s="22" t="s">
        <v>76</v>
      </c>
      <c r="Y39" s="77">
        <v>3582</v>
      </c>
      <c r="Z39" s="40"/>
      <c r="AA39" s="1" t="s">
        <v>135</v>
      </c>
      <c r="AB39" s="27" t="s">
        <v>148</v>
      </c>
    </row>
    <row r="40" spans="1:28" x14ac:dyDescent="0.3">
      <c r="A40" s="1" t="s">
        <v>46</v>
      </c>
      <c r="B40" s="1" t="s">
        <v>130</v>
      </c>
      <c r="C40" s="26" t="s">
        <v>332</v>
      </c>
      <c r="D40" s="36">
        <v>11</v>
      </c>
      <c r="E40" s="90"/>
      <c r="F40" s="26">
        <v>2</v>
      </c>
      <c r="G40" s="90"/>
      <c r="H40" s="90"/>
      <c r="I40" s="90"/>
      <c r="J40" s="26">
        <v>13</v>
      </c>
      <c r="K40" s="26">
        <v>16</v>
      </c>
      <c r="L40" s="90"/>
      <c r="M40" s="90"/>
      <c r="N40" s="26">
        <f t="shared" si="5"/>
        <v>0</v>
      </c>
      <c r="O40" s="90"/>
      <c r="P40" s="100"/>
      <c r="Q40" s="90"/>
      <c r="R40" s="90"/>
      <c r="S40" s="90"/>
      <c r="T40" s="26">
        <f t="shared" si="6"/>
        <v>17</v>
      </c>
      <c r="U40" s="38" t="str">
        <f t="shared" si="7"/>
        <v/>
      </c>
      <c r="V40" s="22">
        <v>47</v>
      </c>
      <c r="W40" s="22" t="s">
        <v>71</v>
      </c>
      <c r="X40" s="22" t="s">
        <v>76</v>
      </c>
      <c r="Y40" s="77">
        <v>3582</v>
      </c>
      <c r="Z40" s="40"/>
      <c r="AA40" s="1" t="s">
        <v>135</v>
      </c>
      <c r="AB40" s="27" t="s">
        <v>148</v>
      </c>
    </row>
    <row r="41" spans="1:28" x14ac:dyDescent="0.3">
      <c r="A41" s="1" t="s">
        <v>46</v>
      </c>
      <c r="B41" s="1" t="s">
        <v>130</v>
      </c>
      <c r="C41" s="26" t="s">
        <v>352</v>
      </c>
      <c r="D41" s="36">
        <v>15</v>
      </c>
      <c r="E41" s="90" t="s">
        <v>402</v>
      </c>
      <c r="F41" s="26"/>
      <c r="G41" s="90"/>
      <c r="H41" s="90"/>
      <c r="I41" s="90"/>
      <c r="J41" s="26"/>
      <c r="K41" s="26"/>
      <c r="L41" s="90"/>
      <c r="M41" s="90"/>
      <c r="N41" s="26"/>
      <c r="O41" s="90"/>
      <c r="P41" s="100"/>
      <c r="Q41" s="90"/>
      <c r="R41" s="90"/>
      <c r="S41" s="90"/>
      <c r="T41" s="26"/>
      <c r="U41" s="38" t="str">
        <f t="shared" si="7"/>
        <v/>
      </c>
      <c r="V41" s="22">
        <v>47</v>
      </c>
      <c r="W41" s="22" t="s">
        <v>71</v>
      </c>
      <c r="X41" s="22" t="s">
        <v>76</v>
      </c>
      <c r="Y41" s="77">
        <v>3582</v>
      </c>
      <c r="Z41" s="40"/>
      <c r="AA41" s="1" t="s">
        <v>135</v>
      </c>
      <c r="AB41" s="27" t="s">
        <v>148</v>
      </c>
    </row>
    <row r="42" spans="1:28" x14ac:dyDescent="0.3">
      <c r="A42" s="1" t="s">
        <v>46</v>
      </c>
      <c r="B42" s="1" t="s">
        <v>130</v>
      </c>
      <c r="C42" s="26" t="s">
        <v>333</v>
      </c>
      <c r="D42" s="36">
        <v>20</v>
      </c>
      <c r="E42" s="90"/>
      <c r="F42" s="26">
        <v>7</v>
      </c>
      <c r="G42" s="90"/>
      <c r="H42" s="90"/>
      <c r="I42" s="90"/>
      <c r="J42" s="26">
        <v>3</v>
      </c>
      <c r="K42" s="26">
        <v>5</v>
      </c>
      <c r="L42" s="90"/>
      <c r="M42" s="90"/>
      <c r="N42" s="26">
        <f t="shared" si="5"/>
        <v>0</v>
      </c>
      <c r="O42" s="90"/>
      <c r="P42" s="100"/>
      <c r="Q42" s="90"/>
      <c r="R42" s="90"/>
      <c r="S42" s="90"/>
      <c r="T42" s="26">
        <f t="shared" si="6"/>
        <v>17</v>
      </c>
      <c r="U42" s="38" t="str">
        <f t="shared" si="7"/>
        <v/>
      </c>
      <c r="V42" s="22">
        <v>47</v>
      </c>
      <c r="W42" s="22" t="s">
        <v>71</v>
      </c>
      <c r="X42" s="22" t="s">
        <v>76</v>
      </c>
      <c r="Y42" s="77">
        <v>3582</v>
      </c>
      <c r="Z42" s="40"/>
      <c r="AA42" s="1" t="s">
        <v>135</v>
      </c>
      <c r="AB42" s="27" t="s">
        <v>148</v>
      </c>
    </row>
    <row r="43" spans="1:28" x14ac:dyDescent="0.3">
      <c r="A43" s="1" t="s">
        <v>46</v>
      </c>
      <c r="B43" s="1" t="s">
        <v>130</v>
      </c>
      <c r="C43" s="26" t="s">
        <v>334</v>
      </c>
      <c r="D43" s="36">
        <v>23</v>
      </c>
      <c r="E43" s="90" t="s">
        <v>481</v>
      </c>
      <c r="F43" s="26"/>
      <c r="G43" s="90"/>
      <c r="H43" s="90"/>
      <c r="I43" s="90"/>
      <c r="J43" s="26"/>
      <c r="K43" s="26"/>
      <c r="L43" s="90"/>
      <c r="M43" s="90"/>
      <c r="N43" s="26"/>
      <c r="O43" s="90"/>
      <c r="P43" s="100"/>
      <c r="Q43" s="90"/>
      <c r="R43" s="90"/>
      <c r="S43" s="90"/>
      <c r="T43" s="26"/>
      <c r="U43" s="38" t="str">
        <f t="shared" si="7"/>
        <v/>
      </c>
      <c r="V43" s="22">
        <v>47</v>
      </c>
      <c r="W43" s="22" t="s">
        <v>71</v>
      </c>
      <c r="X43" s="22" t="s">
        <v>76</v>
      </c>
      <c r="Y43" s="77">
        <v>3582</v>
      </c>
      <c r="Z43" s="40"/>
      <c r="AA43" s="1" t="s">
        <v>135</v>
      </c>
      <c r="AB43" s="27" t="s">
        <v>148</v>
      </c>
    </row>
    <row r="44" spans="1:28" x14ac:dyDescent="0.3">
      <c r="A44" s="1" t="s">
        <v>46</v>
      </c>
      <c r="B44" s="1" t="s">
        <v>130</v>
      </c>
      <c r="C44" s="26" t="s">
        <v>335</v>
      </c>
      <c r="D44" s="36">
        <v>33</v>
      </c>
      <c r="E44" s="90"/>
      <c r="F44" s="26">
        <v>5</v>
      </c>
      <c r="G44" s="90"/>
      <c r="H44" s="90"/>
      <c r="I44" s="90"/>
      <c r="J44" s="26">
        <v>4</v>
      </c>
      <c r="K44" s="26">
        <v>6</v>
      </c>
      <c r="L44" s="90"/>
      <c r="M44" s="90"/>
      <c r="N44" s="26">
        <f t="shared" si="5"/>
        <v>0</v>
      </c>
      <c r="O44" s="90"/>
      <c r="P44" s="100"/>
      <c r="Q44" s="90"/>
      <c r="R44" s="90"/>
      <c r="S44" s="90"/>
      <c r="T44" s="26">
        <f t="shared" si="6"/>
        <v>14</v>
      </c>
      <c r="U44" s="38" t="str">
        <f t="shared" si="7"/>
        <v/>
      </c>
      <c r="V44" s="22">
        <v>47</v>
      </c>
      <c r="W44" s="22" t="s">
        <v>71</v>
      </c>
      <c r="X44" s="22" t="s">
        <v>76</v>
      </c>
      <c r="Y44" s="77">
        <v>3582</v>
      </c>
      <c r="Z44" s="40"/>
      <c r="AA44" s="1" t="s">
        <v>135</v>
      </c>
      <c r="AB44" s="27" t="s">
        <v>148</v>
      </c>
    </row>
    <row r="45" spans="1:28" x14ac:dyDescent="0.3">
      <c r="A45" s="1" t="s">
        <v>46</v>
      </c>
      <c r="B45" s="1" t="s">
        <v>130</v>
      </c>
      <c r="C45" s="26" t="s">
        <v>355</v>
      </c>
      <c r="D45" s="104"/>
      <c r="E45" s="90"/>
      <c r="F45" s="26">
        <v>0</v>
      </c>
      <c r="G45" s="90"/>
      <c r="H45" s="90"/>
      <c r="I45" s="90"/>
      <c r="J45" s="26">
        <v>1</v>
      </c>
      <c r="K45" s="26">
        <v>2</v>
      </c>
      <c r="L45" s="90"/>
      <c r="M45" s="90"/>
      <c r="N45" s="26">
        <f t="shared" si="5"/>
        <v>0</v>
      </c>
      <c r="O45" s="90"/>
      <c r="P45" s="100"/>
      <c r="Q45" s="90"/>
      <c r="R45" s="90"/>
      <c r="S45" s="90"/>
      <c r="T45" s="26">
        <f t="shared" si="6"/>
        <v>1</v>
      </c>
      <c r="U45" s="38" t="str">
        <f t="shared" si="7"/>
        <v/>
      </c>
      <c r="V45" s="22">
        <v>47</v>
      </c>
      <c r="W45" s="22" t="s">
        <v>71</v>
      </c>
      <c r="X45" s="22" t="s">
        <v>76</v>
      </c>
      <c r="Y45" s="77">
        <v>3582</v>
      </c>
      <c r="Z45" s="40"/>
      <c r="AA45" s="1" t="s">
        <v>135</v>
      </c>
      <c r="AB45" s="27" t="s">
        <v>148</v>
      </c>
    </row>
    <row r="46" spans="1:28" x14ac:dyDescent="0.3">
      <c r="A46" s="1" t="s">
        <v>46</v>
      </c>
      <c r="B46" s="1" t="s">
        <v>130</v>
      </c>
      <c r="C46" s="61" t="s">
        <v>39</v>
      </c>
      <c r="D46" s="1"/>
      <c r="E46" s="61">
        <v>240</v>
      </c>
      <c r="F46" s="61"/>
      <c r="G46" s="61">
        <v>87</v>
      </c>
      <c r="H46" s="61"/>
      <c r="I46" s="61"/>
      <c r="J46" s="61"/>
      <c r="K46" s="61"/>
      <c r="L46" s="61"/>
      <c r="M46" s="61"/>
      <c r="N46" s="5"/>
      <c r="O46" s="61"/>
      <c r="P46" s="61">
        <v>20</v>
      </c>
      <c r="Q46" s="42"/>
      <c r="R46" s="42"/>
      <c r="S46" s="42"/>
      <c r="T46" s="26"/>
      <c r="U46" s="38" t="str">
        <f t="shared" ref="U46" si="8">_xlfn.IFNA("",((T46+Q46+N46-R46)+(O46*2))/E46)</f>
        <v/>
      </c>
      <c r="V46" s="22">
        <v>47</v>
      </c>
      <c r="W46" s="22" t="s">
        <v>71</v>
      </c>
      <c r="X46" s="58" t="s">
        <v>76</v>
      </c>
      <c r="Y46" s="77">
        <v>3582</v>
      </c>
      <c r="Z46" s="40"/>
      <c r="AA46" s="1" t="s">
        <v>135</v>
      </c>
      <c r="AB46" s="27" t="s">
        <v>148</v>
      </c>
    </row>
    <row r="47" spans="1:28" x14ac:dyDescent="0.3">
      <c r="A47" s="47" t="s">
        <v>46</v>
      </c>
      <c r="B47" s="47" t="s">
        <v>130</v>
      </c>
      <c r="C47" s="43" t="s">
        <v>40</v>
      </c>
      <c r="D47" s="47"/>
      <c r="E47" s="43">
        <f t="shared" ref="E47:T47" si="9">SUM(E35:E46)</f>
        <v>240</v>
      </c>
      <c r="F47" s="43">
        <f t="shared" si="9"/>
        <v>27</v>
      </c>
      <c r="G47" s="43">
        <f t="shared" si="9"/>
        <v>87</v>
      </c>
      <c r="H47" s="43">
        <f t="shared" si="9"/>
        <v>0</v>
      </c>
      <c r="I47" s="43">
        <f t="shared" si="9"/>
        <v>0</v>
      </c>
      <c r="J47" s="43">
        <f t="shared" si="9"/>
        <v>26</v>
      </c>
      <c r="K47" s="43">
        <f t="shared" si="9"/>
        <v>37</v>
      </c>
      <c r="L47" s="43">
        <f t="shared" si="9"/>
        <v>0</v>
      </c>
      <c r="M47" s="43">
        <f t="shared" si="9"/>
        <v>0</v>
      </c>
      <c r="N47" s="43">
        <f t="shared" si="9"/>
        <v>0</v>
      </c>
      <c r="O47" s="43">
        <f t="shared" si="9"/>
        <v>0</v>
      </c>
      <c r="P47" s="43">
        <f t="shared" si="9"/>
        <v>20</v>
      </c>
      <c r="Q47" s="43">
        <f t="shared" si="9"/>
        <v>0</v>
      </c>
      <c r="R47" s="43">
        <f t="shared" si="9"/>
        <v>0</v>
      </c>
      <c r="S47" s="43">
        <f t="shared" si="9"/>
        <v>0</v>
      </c>
      <c r="T47" s="43">
        <f t="shared" si="9"/>
        <v>80</v>
      </c>
      <c r="U47" s="44">
        <f>((T47+Q47+N47-R47)+(O47*2))/E47</f>
        <v>0.33333333333333331</v>
      </c>
      <c r="V47" s="45">
        <v>47</v>
      </c>
      <c r="W47" s="45" t="s">
        <v>71</v>
      </c>
      <c r="X47" s="57" t="s">
        <v>76</v>
      </c>
      <c r="Y47" s="78">
        <v>3582</v>
      </c>
      <c r="Z47" s="46"/>
      <c r="AA47" s="47" t="s">
        <v>135</v>
      </c>
      <c r="AB47" s="87" t="s">
        <v>148</v>
      </c>
    </row>
    <row r="48" spans="1:28" x14ac:dyDescent="0.3">
      <c r="A48" s="1"/>
      <c r="B48" s="1"/>
      <c r="C48" s="1"/>
      <c r="D48" s="1"/>
      <c r="F48" s="48" t="s">
        <v>41</v>
      </c>
      <c r="G48" s="76">
        <f>F47/G47</f>
        <v>0.31034482758620691</v>
      </c>
      <c r="H48" s="48"/>
      <c r="I48" s="27"/>
      <c r="J48" s="48" t="s">
        <v>42</v>
      </c>
      <c r="K48" s="76">
        <f>J47/K47</f>
        <v>0.70270270270270274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 t="s">
        <v>354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53D0-5DC6-4C5F-BBAD-8DE71E39BA88}">
  <sheetPr>
    <tabColor rgb="FF92D050"/>
    <pageSetUpPr fitToPage="1"/>
  </sheetPr>
  <dimension ref="A1:AB55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4" t="s">
        <v>458</v>
      </c>
    </row>
    <row r="3" spans="1:28" x14ac:dyDescent="0.3">
      <c r="B3" s="1"/>
      <c r="C3" s="6">
        <v>28883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149</v>
      </c>
      <c r="K4" s="16" t="s">
        <v>45</v>
      </c>
      <c r="L4" s="17"/>
      <c r="M4" s="18"/>
      <c r="N4" s="19">
        <v>23</v>
      </c>
      <c r="O4" s="19">
        <v>22</v>
      </c>
      <c r="P4" s="19">
        <v>35</v>
      </c>
      <c r="Q4" s="19">
        <v>36</v>
      </c>
      <c r="R4" s="20"/>
      <c r="S4" s="21">
        <f>SUM(N4:R4)</f>
        <v>116</v>
      </c>
      <c r="T4" s="22">
        <v>48</v>
      </c>
    </row>
    <row r="5" spans="1:28" x14ac:dyDescent="0.3">
      <c r="B5" s="1"/>
      <c r="C5" s="6" t="s">
        <v>461</v>
      </c>
      <c r="D5" s="7" t="s">
        <v>6</v>
      </c>
      <c r="E5" s="1"/>
      <c r="F5" s="1"/>
      <c r="G5" s="1"/>
      <c r="J5" s="15" t="s">
        <v>150</v>
      </c>
      <c r="K5" s="16" t="s">
        <v>106</v>
      </c>
      <c r="L5" s="17"/>
      <c r="M5" s="18"/>
      <c r="N5" s="19">
        <v>27</v>
      </c>
      <c r="O5" s="19">
        <v>18</v>
      </c>
      <c r="P5" s="19">
        <v>28</v>
      </c>
      <c r="Q5" s="19">
        <v>32</v>
      </c>
      <c r="R5" s="20"/>
      <c r="S5" s="21">
        <f>SUM(N5:R5)</f>
        <v>105</v>
      </c>
      <c r="T5" s="22">
        <v>48</v>
      </c>
      <c r="U5" s="1"/>
      <c r="V5" s="1"/>
      <c r="W5" s="1"/>
    </row>
    <row r="6" spans="1:28" x14ac:dyDescent="0.3">
      <c r="C6" s="23">
        <v>1032</v>
      </c>
      <c r="D6" s="7" t="s">
        <v>7</v>
      </c>
      <c r="F6" s="1"/>
      <c r="G6" t="s">
        <v>444</v>
      </c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3">
        <v>48</v>
      </c>
      <c r="W7" s="1"/>
    </row>
    <row r="8" spans="1:28" x14ac:dyDescent="0.3">
      <c r="B8" s="1"/>
      <c r="C8" s="24" t="s">
        <v>462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12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83</v>
      </c>
      <c r="D13" s="36">
        <v>42</v>
      </c>
      <c r="E13" s="26">
        <v>4</v>
      </c>
      <c r="F13" s="26">
        <v>0</v>
      </c>
      <c r="G13" s="26">
        <v>0</v>
      </c>
      <c r="H13" s="26"/>
      <c r="I13" s="26"/>
      <c r="J13" s="26">
        <v>0</v>
      </c>
      <c r="K13" s="26">
        <v>0</v>
      </c>
      <c r="L13" s="90"/>
      <c r="M13" s="26">
        <v>0</v>
      </c>
      <c r="N13" s="26">
        <f>SUM(L13:M13)</f>
        <v>0</v>
      </c>
      <c r="O13" s="26">
        <v>0</v>
      </c>
      <c r="P13" s="37">
        <v>1</v>
      </c>
      <c r="Q13" s="26">
        <v>0</v>
      </c>
      <c r="R13" s="26">
        <v>0</v>
      </c>
      <c r="S13" s="26"/>
      <c r="T13" s="26">
        <f>(H13*3)+((F13-H13)*2)+J13</f>
        <v>0</v>
      </c>
      <c r="U13" s="38">
        <f>IFERROR(((T13+Q13+N13-R13)+(O13*2))/E13,"")</f>
        <v>0</v>
      </c>
      <c r="V13" s="22">
        <v>48</v>
      </c>
      <c r="W13" s="22" t="s">
        <v>75</v>
      </c>
      <c r="X13" s="22" t="s">
        <v>72</v>
      </c>
      <c r="Y13" s="77">
        <v>1032</v>
      </c>
      <c r="Z13" s="40" t="s">
        <v>445</v>
      </c>
      <c r="AA13" s="1" t="s">
        <v>73</v>
      </c>
      <c r="AB13" s="27" t="s">
        <v>151</v>
      </c>
    </row>
    <row r="14" spans="1:28" x14ac:dyDescent="0.3">
      <c r="A14" s="1" t="s">
        <v>105</v>
      </c>
      <c r="B14" s="1" t="s">
        <v>46</v>
      </c>
      <c r="C14" s="26" t="s">
        <v>47</v>
      </c>
      <c r="D14" s="36">
        <v>30</v>
      </c>
      <c r="E14" s="26">
        <v>30</v>
      </c>
      <c r="F14" s="26">
        <v>13</v>
      </c>
      <c r="G14" s="26">
        <v>19</v>
      </c>
      <c r="H14" s="26"/>
      <c r="I14" s="26"/>
      <c r="J14" s="26">
        <v>14</v>
      </c>
      <c r="K14" s="26">
        <v>14</v>
      </c>
      <c r="L14" s="90"/>
      <c r="M14" s="26">
        <v>3</v>
      </c>
      <c r="N14" s="26">
        <f t="shared" ref="N14:N19" si="0">SUM(L14:M14)</f>
        <v>3</v>
      </c>
      <c r="O14" s="37">
        <v>2</v>
      </c>
      <c r="P14" s="37">
        <v>3</v>
      </c>
      <c r="Q14" s="37">
        <v>4</v>
      </c>
      <c r="R14" s="37">
        <v>0</v>
      </c>
      <c r="S14" s="37"/>
      <c r="T14" s="37">
        <f t="shared" ref="T14:T19" si="1">(H14*3)+((F14-H14)*2)+J14</f>
        <v>40</v>
      </c>
      <c r="U14" s="38">
        <f t="shared" ref="U14:U24" si="2">IFERROR(((T14+Q14+N14-R14)+(O14*2))/E14,"")</f>
        <v>1.7</v>
      </c>
      <c r="V14" s="22">
        <v>48</v>
      </c>
      <c r="W14" s="22" t="s">
        <v>75</v>
      </c>
      <c r="X14" s="22" t="s">
        <v>72</v>
      </c>
      <c r="Y14" s="77">
        <v>1032</v>
      </c>
      <c r="Z14" s="40" t="s">
        <v>445</v>
      </c>
      <c r="AA14" s="1" t="s">
        <v>73</v>
      </c>
      <c r="AB14" s="27" t="s">
        <v>151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26">
        <v>41</v>
      </c>
      <c r="F15" s="26">
        <v>6</v>
      </c>
      <c r="G15" s="26">
        <v>17</v>
      </c>
      <c r="H15" s="26"/>
      <c r="I15" s="26"/>
      <c r="J15" s="26">
        <v>5</v>
      </c>
      <c r="K15" s="26">
        <v>10</v>
      </c>
      <c r="L15" s="90"/>
      <c r="M15" s="26">
        <v>9</v>
      </c>
      <c r="N15" s="26">
        <f t="shared" si="0"/>
        <v>9</v>
      </c>
      <c r="O15" s="37">
        <v>0</v>
      </c>
      <c r="P15" s="37">
        <v>5</v>
      </c>
      <c r="Q15" s="37">
        <v>1</v>
      </c>
      <c r="R15" s="37">
        <v>0</v>
      </c>
      <c r="S15" s="37">
        <v>2</v>
      </c>
      <c r="T15" s="37">
        <f t="shared" si="1"/>
        <v>17</v>
      </c>
      <c r="U15" s="38">
        <f t="shared" si="2"/>
        <v>0.65853658536585369</v>
      </c>
      <c r="V15" s="22">
        <v>48</v>
      </c>
      <c r="W15" s="22" t="s">
        <v>75</v>
      </c>
      <c r="X15" s="22" t="s">
        <v>72</v>
      </c>
      <c r="Y15" s="77">
        <v>1032</v>
      </c>
      <c r="Z15" s="40" t="s">
        <v>445</v>
      </c>
      <c r="AA15" s="1" t="s">
        <v>73</v>
      </c>
      <c r="AB15" s="27" t="s">
        <v>151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26">
        <v>21</v>
      </c>
      <c r="F16" s="26">
        <v>3</v>
      </c>
      <c r="G16" s="26">
        <v>7</v>
      </c>
      <c r="H16" s="26"/>
      <c r="I16" s="26"/>
      <c r="J16" s="26">
        <v>3</v>
      </c>
      <c r="K16" s="26">
        <v>6</v>
      </c>
      <c r="L16" s="90"/>
      <c r="M16" s="26">
        <v>2</v>
      </c>
      <c r="N16" s="26">
        <f t="shared" si="0"/>
        <v>2</v>
      </c>
      <c r="O16" s="37">
        <v>1</v>
      </c>
      <c r="P16" s="37">
        <v>4</v>
      </c>
      <c r="Q16" s="37">
        <v>2</v>
      </c>
      <c r="R16" s="37">
        <v>4</v>
      </c>
      <c r="S16" s="37"/>
      <c r="T16" s="37">
        <f t="shared" si="1"/>
        <v>9</v>
      </c>
      <c r="U16" s="38">
        <f t="shared" si="2"/>
        <v>0.52380952380952384</v>
      </c>
      <c r="V16" s="22">
        <v>48</v>
      </c>
      <c r="W16" s="22" t="s">
        <v>75</v>
      </c>
      <c r="X16" s="22" t="s">
        <v>72</v>
      </c>
      <c r="Y16" s="77">
        <v>1032</v>
      </c>
      <c r="Z16" s="40" t="s">
        <v>445</v>
      </c>
      <c r="AA16" s="1" t="s">
        <v>73</v>
      </c>
      <c r="AB16" s="27" t="s">
        <v>151</v>
      </c>
    </row>
    <row r="17" spans="1:28" x14ac:dyDescent="0.3">
      <c r="A17" s="1" t="s">
        <v>105</v>
      </c>
      <c r="B17" s="1" t="s">
        <v>46</v>
      </c>
      <c r="C17" s="26" t="s">
        <v>84</v>
      </c>
      <c r="D17" s="36">
        <v>14</v>
      </c>
      <c r="E17" s="26">
        <v>10</v>
      </c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90"/>
      <c r="M17" s="26">
        <v>1</v>
      </c>
      <c r="N17" s="26">
        <f t="shared" si="0"/>
        <v>1</v>
      </c>
      <c r="O17" s="37">
        <v>0</v>
      </c>
      <c r="P17" s="37">
        <v>2</v>
      </c>
      <c r="Q17" s="37">
        <v>0</v>
      </c>
      <c r="R17" s="37">
        <v>3</v>
      </c>
      <c r="S17" s="37"/>
      <c r="T17" s="37">
        <f t="shared" si="1"/>
        <v>0</v>
      </c>
      <c r="U17" s="101">
        <f t="shared" si="2"/>
        <v>-0.2</v>
      </c>
      <c r="V17" s="22">
        <v>48</v>
      </c>
      <c r="W17" s="22" t="s">
        <v>75</v>
      </c>
      <c r="X17" s="22" t="s">
        <v>72</v>
      </c>
      <c r="Y17" s="77">
        <v>1032</v>
      </c>
      <c r="Z17" s="40" t="s">
        <v>445</v>
      </c>
      <c r="AA17" s="1" t="s">
        <v>73</v>
      </c>
      <c r="AB17" s="27" t="s">
        <v>151</v>
      </c>
    </row>
    <row r="18" spans="1:28" x14ac:dyDescent="0.3">
      <c r="A18" s="1" t="s">
        <v>105</v>
      </c>
      <c r="B18" s="1" t="s">
        <v>46</v>
      </c>
      <c r="C18" s="26" t="s">
        <v>50</v>
      </c>
      <c r="D18" s="36">
        <v>44</v>
      </c>
      <c r="E18" s="26">
        <v>7</v>
      </c>
      <c r="F18" s="26">
        <v>2</v>
      </c>
      <c r="G18" s="26">
        <v>3</v>
      </c>
      <c r="H18" s="26"/>
      <c r="I18" s="26"/>
      <c r="J18" s="26">
        <v>2</v>
      </c>
      <c r="K18" s="26">
        <v>3</v>
      </c>
      <c r="L18" s="90"/>
      <c r="M18" s="26">
        <v>3</v>
      </c>
      <c r="N18" s="26">
        <f t="shared" si="0"/>
        <v>3</v>
      </c>
      <c r="O18" s="37">
        <v>1</v>
      </c>
      <c r="P18" s="37">
        <v>1</v>
      </c>
      <c r="Q18" s="37">
        <v>0</v>
      </c>
      <c r="R18" s="37">
        <v>0</v>
      </c>
      <c r="S18" s="37">
        <v>1</v>
      </c>
      <c r="T18" s="37">
        <f t="shared" si="1"/>
        <v>6</v>
      </c>
      <c r="U18" s="38">
        <f t="shared" si="2"/>
        <v>1.5714285714285714</v>
      </c>
      <c r="V18" s="22">
        <v>48</v>
      </c>
      <c r="W18" s="22" t="s">
        <v>75</v>
      </c>
      <c r="X18" s="22" t="s">
        <v>72</v>
      </c>
      <c r="Y18" s="77">
        <v>1032</v>
      </c>
      <c r="Z18" s="40" t="s">
        <v>445</v>
      </c>
      <c r="AA18" s="1" t="s">
        <v>73</v>
      </c>
      <c r="AB18" s="27" t="s">
        <v>151</v>
      </c>
    </row>
    <row r="19" spans="1:28" x14ac:dyDescent="0.3">
      <c r="A19" s="1" t="s">
        <v>105</v>
      </c>
      <c r="B19" s="1" t="s">
        <v>46</v>
      </c>
      <c r="C19" s="26" t="s">
        <v>51</v>
      </c>
      <c r="D19" s="36">
        <v>32</v>
      </c>
      <c r="E19" s="26">
        <v>4</v>
      </c>
      <c r="F19" s="26">
        <v>0</v>
      </c>
      <c r="G19" s="26">
        <v>3</v>
      </c>
      <c r="H19" s="26"/>
      <c r="I19" s="26"/>
      <c r="J19" s="26">
        <v>0</v>
      </c>
      <c r="K19" s="26">
        <v>0</v>
      </c>
      <c r="L19" s="90"/>
      <c r="M19" s="26">
        <v>0</v>
      </c>
      <c r="N19" s="26">
        <f t="shared" si="0"/>
        <v>0</v>
      </c>
      <c r="O19" s="37">
        <v>0</v>
      </c>
      <c r="P19" s="37">
        <v>3</v>
      </c>
      <c r="Q19" s="37">
        <v>0</v>
      </c>
      <c r="R19" s="37">
        <v>0</v>
      </c>
      <c r="S19" s="37"/>
      <c r="T19" s="37">
        <f t="shared" si="1"/>
        <v>0</v>
      </c>
      <c r="U19" s="38">
        <f t="shared" si="2"/>
        <v>0</v>
      </c>
      <c r="V19" s="22">
        <v>48</v>
      </c>
      <c r="W19" s="22" t="s">
        <v>75</v>
      </c>
      <c r="X19" s="22" t="s">
        <v>72</v>
      </c>
      <c r="Y19" s="77">
        <v>1032</v>
      </c>
      <c r="Z19" s="40" t="s">
        <v>445</v>
      </c>
      <c r="AA19" s="1" t="s">
        <v>73</v>
      </c>
      <c r="AB19" s="27" t="s">
        <v>151</v>
      </c>
    </row>
    <row r="20" spans="1:28" x14ac:dyDescent="0.3">
      <c r="A20" s="1" t="s">
        <v>105</v>
      </c>
      <c r="B20" s="1" t="s">
        <v>46</v>
      </c>
      <c r="C20" s="26" t="s">
        <v>52</v>
      </c>
      <c r="D20" s="36">
        <v>34</v>
      </c>
      <c r="E20" s="26">
        <v>11</v>
      </c>
      <c r="F20" s="26">
        <v>2</v>
      </c>
      <c r="G20" s="26">
        <v>3</v>
      </c>
      <c r="H20" s="26"/>
      <c r="I20" s="26"/>
      <c r="J20" s="26">
        <v>2</v>
      </c>
      <c r="K20" s="26">
        <v>2</v>
      </c>
      <c r="L20" s="90"/>
      <c r="M20" s="26">
        <v>2</v>
      </c>
      <c r="N20" s="26">
        <f>SUM(L20:M20)</f>
        <v>2</v>
      </c>
      <c r="O20" s="37">
        <v>1</v>
      </c>
      <c r="P20" s="37">
        <v>1</v>
      </c>
      <c r="Q20" s="37">
        <v>0</v>
      </c>
      <c r="R20" s="37">
        <v>1</v>
      </c>
      <c r="S20" s="37">
        <v>1</v>
      </c>
      <c r="T20" s="37">
        <f>(H20*3)+((F20-H20)*2)+J20</f>
        <v>6</v>
      </c>
      <c r="U20" s="38">
        <f t="shared" si="2"/>
        <v>0.81818181818181823</v>
      </c>
      <c r="V20" s="22">
        <v>48</v>
      </c>
      <c r="W20" s="22" t="s">
        <v>75</v>
      </c>
      <c r="X20" s="22" t="s">
        <v>72</v>
      </c>
      <c r="Y20" s="77">
        <v>1032</v>
      </c>
      <c r="Z20" s="40" t="s">
        <v>445</v>
      </c>
      <c r="AA20" s="1" t="s">
        <v>73</v>
      </c>
      <c r="AB20" s="27" t="s">
        <v>151</v>
      </c>
    </row>
    <row r="21" spans="1:28" x14ac:dyDescent="0.3">
      <c r="A21" s="1" t="s">
        <v>105</v>
      </c>
      <c r="B21" s="1" t="s">
        <v>46</v>
      </c>
      <c r="C21" s="26" t="s">
        <v>53</v>
      </c>
      <c r="D21" s="36">
        <v>20</v>
      </c>
      <c r="E21" s="26">
        <v>15</v>
      </c>
      <c r="F21" s="26">
        <v>1</v>
      </c>
      <c r="G21" s="26">
        <v>3</v>
      </c>
      <c r="H21" s="26"/>
      <c r="I21" s="26"/>
      <c r="J21" s="26">
        <v>0</v>
      </c>
      <c r="K21" s="26">
        <v>0</v>
      </c>
      <c r="L21" s="90"/>
      <c r="M21" s="26">
        <v>4</v>
      </c>
      <c r="N21" s="26">
        <f>SUM(L21:M21)</f>
        <v>4</v>
      </c>
      <c r="O21" s="37">
        <v>2</v>
      </c>
      <c r="P21" s="37">
        <v>3</v>
      </c>
      <c r="Q21" s="37">
        <v>2</v>
      </c>
      <c r="R21" s="37">
        <v>1</v>
      </c>
      <c r="S21" s="37">
        <v>1</v>
      </c>
      <c r="T21" s="37">
        <f>(H21*3)+((F21-H21)*2)+J21</f>
        <v>2</v>
      </c>
      <c r="U21" s="38">
        <f t="shared" si="2"/>
        <v>0.73333333333333328</v>
      </c>
      <c r="V21" s="22">
        <v>48</v>
      </c>
      <c r="W21" s="22" t="s">
        <v>75</v>
      </c>
      <c r="X21" s="22" t="s">
        <v>72</v>
      </c>
      <c r="Y21" s="77">
        <v>1032</v>
      </c>
      <c r="Z21" s="40" t="s">
        <v>445</v>
      </c>
      <c r="AA21" s="1" t="s">
        <v>73</v>
      </c>
      <c r="AB21" s="27" t="s">
        <v>151</v>
      </c>
    </row>
    <row r="22" spans="1:28" x14ac:dyDescent="0.3">
      <c r="A22" s="1" t="s">
        <v>105</v>
      </c>
      <c r="B22" s="1" t="s">
        <v>46</v>
      </c>
      <c r="C22" s="26" t="s">
        <v>54</v>
      </c>
      <c r="D22" s="36">
        <v>40</v>
      </c>
      <c r="E22" s="26">
        <v>30</v>
      </c>
      <c r="F22" s="26">
        <v>2</v>
      </c>
      <c r="G22" s="26">
        <v>8</v>
      </c>
      <c r="H22" s="26"/>
      <c r="I22" s="26"/>
      <c r="J22" s="26">
        <v>2</v>
      </c>
      <c r="K22" s="26">
        <v>4</v>
      </c>
      <c r="L22" s="90"/>
      <c r="M22" s="26">
        <v>4</v>
      </c>
      <c r="N22" s="26">
        <f>SUM(L22:M22)</f>
        <v>4</v>
      </c>
      <c r="O22" s="37">
        <v>0</v>
      </c>
      <c r="P22" s="61">
        <v>6</v>
      </c>
      <c r="Q22" s="37">
        <v>1</v>
      </c>
      <c r="R22" s="37">
        <v>2</v>
      </c>
      <c r="S22" s="37"/>
      <c r="T22" s="37">
        <f>(H22*3)+((F22-H22)*2)+J22</f>
        <v>6</v>
      </c>
      <c r="U22" s="38">
        <f t="shared" si="2"/>
        <v>0.3</v>
      </c>
      <c r="V22" s="22">
        <v>48</v>
      </c>
      <c r="W22" s="22" t="s">
        <v>75</v>
      </c>
      <c r="X22" s="22" t="s">
        <v>72</v>
      </c>
      <c r="Y22" s="77">
        <v>1032</v>
      </c>
      <c r="Z22" s="40" t="s">
        <v>445</v>
      </c>
      <c r="AA22" s="1" t="s">
        <v>73</v>
      </c>
      <c r="AB22" s="27" t="s">
        <v>151</v>
      </c>
    </row>
    <row r="23" spans="1:28" x14ac:dyDescent="0.3">
      <c r="A23" s="1" t="s">
        <v>105</v>
      </c>
      <c r="B23" s="1" t="s">
        <v>46</v>
      </c>
      <c r="C23" s="26" t="s">
        <v>55</v>
      </c>
      <c r="D23" s="36">
        <v>10</v>
      </c>
      <c r="E23" s="26">
        <v>34</v>
      </c>
      <c r="F23" s="26">
        <v>6</v>
      </c>
      <c r="G23" s="26">
        <v>12</v>
      </c>
      <c r="H23" s="26"/>
      <c r="I23" s="26"/>
      <c r="J23" s="26">
        <v>4</v>
      </c>
      <c r="K23" s="26">
        <v>7</v>
      </c>
      <c r="L23" s="90"/>
      <c r="M23" s="26">
        <v>2</v>
      </c>
      <c r="N23" s="26">
        <f>SUM(L23:M23)</f>
        <v>2</v>
      </c>
      <c r="O23" s="37">
        <v>4</v>
      </c>
      <c r="P23" s="37">
        <v>3</v>
      </c>
      <c r="Q23" s="37">
        <v>1</v>
      </c>
      <c r="R23" s="37">
        <v>5</v>
      </c>
      <c r="S23" s="37"/>
      <c r="T23" s="37">
        <f>(H23*3)+((F23-H23)*2)+J23</f>
        <v>16</v>
      </c>
      <c r="U23" s="38">
        <f t="shared" si="2"/>
        <v>0.6470588235294118</v>
      </c>
      <c r="V23" s="22">
        <v>48</v>
      </c>
      <c r="W23" s="22" t="s">
        <v>75</v>
      </c>
      <c r="X23" s="22" t="s">
        <v>72</v>
      </c>
      <c r="Y23" s="77">
        <v>1032</v>
      </c>
      <c r="Z23" s="40" t="s">
        <v>445</v>
      </c>
      <c r="AA23" s="1" t="s">
        <v>73</v>
      </c>
      <c r="AB23" s="27" t="s">
        <v>151</v>
      </c>
    </row>
    <row r="24" spans="1:28" x14ac:dyDescent="0.3">
      <c r="A24" s="1" t="s">
        <v>105</v>
      </c>
      <c r="B24" s="1" t="s">
        <v>46</v>
      </c>
      <c r="C24" s="26" t="s">
        <v>56</v>
      </c>
      <c r="D24" s="36">
        <v>22</v>
      </c>
      <c r="E24" s="26">
        <v>33</v>
      </c>
      <c r="F24" s="26">
        <v>5</v>
      </c>
      <c r="G24" s="26">
        <v>13</v>
      </c>
      <c r="H24" s="26"/>
      <c r="I24" s="26"/>
      <c r="J24" s="26">
        <v>4</v>
      </c>
      <c r="K24" s="26">
        <v>7</v>
      </c>
      <c r="L24" s="90"/>
      <c r="M24" s="26">
        <v>10</v>
      </c>
      <c r="N24" s="26">
        <f>SUM(L24:M24)</f>
        <v>10</v>
      </c>
      <c r="O24" s="37">
        <v>1</v>
      </c>
      <c r="P24" s="37">
        <v>3</v>
      </c>
      <c r="Q24" s="37">
        <v>3</v>
      </c>
      <c r="R24" s="37">
        <v>3</v>
      </c>
      <c r="S24" s="37">
        <v>2</v>
      </c>
      <c r="T24" s="37">
        <f>(H24*3)+((F24-H24)*2)+J24</f>
        <v>14</v>
      </c>
      <c r="U24" s="38">
        <f t="shared" si="2"/>
        <v>0.78787878787878785</v>
      </c>
      <c r="V24" s="22">
        <v>48</v>
      </c>
      <c r="W24" s="22" t="s">
        <v>75</v>
      </c>
      <c r="X24" s="22" t="s">
        <v>72</v>
      </c>
      <c r="Y24" s="77">
        <v>1032</v>
      </c>
      <c r="Z24" s="40" t="s">
        <v>445</v>
      </c>
      <c r="AA24" s="1" t="s">
        <v>73</v>
      </c>
      <c r="AB24" s="27" t="s">
        <v>151</v>
      </c>
    </row>
    <row r="25" spans="1:28" x14ac:dyDescent="0.3">
      <c r="A25" s="1" t="s">
        <v>105</v>
      </c>
      <c r="B25" s="1" t="s">
        <v>46</v>
      </c>
      <c r="C25" s="61" t="s">
        <v>39</v>
      </c>
      <c r="D25" s="1"/>
      <c r="E25" s="61"/>
      <c r="F25" s="61"/>
      <c r="G25" s="61"/>
      <c r="H25" s="61"/>
      <c r="I25" s="61"/>
      <c r="J25" s="61"/>
      <c r="K25" s="61"/>
      <c r="L25" s="61">
        <v>11</v>
      </c>
      <c r="M25" s="61">
        <v>-11</v>
      </c>
      <c r="N25" s="61"/>
      <c r="O25" s="61"/>
      <c r="P25" s="61"/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48</v>
      </c>
      <c r="W25" s="22" t="s">
        <v>75</v>
      </c>
      <c r="X25" s="22" t="s">
        <v>72</v>
      </c>
      <c r="Y25" s="77">
        <v>1032</v>
      </c>
      <c r="Z25" s="40" t="s">
        <v>445</v>
      </c>
      <c r="AA25" s="1" t="s">
        <v>73</v>
      </c>
      <c r="AB25" s="27" t="s">
        <v>151</v>
      </c>
    </row>
    <row r="26" spans="1:28" x14ac:dyDescent="0.3">
      <c r="A26" s="47" t="s">
        <v>105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40</v>
      </c>
      <c r="G26" s="43">
        <f t="shared" si="4"/>
        <v>89</v>
      </c>
      <c r="H26" s="43">
        <f t="shared" si="4"/>
        <v>0</v>
      </c>
      <c r="I26" s="43">
        <f t="shared" si="4"/>
        <v>0</v>
      </c>
      <c r="J26" s="43">
        <f t="shared" si="4"/>
        <v>36</v>
      </c>
      <c r="K26" s="43">
        <f t="shared" si="4"/>
        <v>53</v>
      </c>
      <c r="L26" s="43">
        <f t="shared" si="4"/>
        <v>11</v>
      </c>
      <c r="M26" s="43">
        <f t="shared" si="4"/>
        <v>29</v>
      </c>
      <c r="N26" s="43">
        <f t="shared" si="4"/>
        <v>40</v>
      </c>
      <c r="O26" s="43">
        <f t="shared" si="4"/>
        <v>12</v>
      </c>
      <c r="P26" s="43">
        <f t="shared" si="4"/>
        <v>35</v>
      </c>
      <c r="Q26" s="43">
        <f t="shared" si="4"/>
        <v>14</v>
      </c>
      <c r="R26" s="43">
        <f t="shared" si="4"/>
        <v>19</v>
      </c>
      <c r="S26" s="43">
        <f t="shared" si="4"/>
        <v>7</v>
      </c>
      <c r="T26" s="43">
        <f t="shared" si="4"/>
        <v>116</v>
      </c>
      <c r="U26" s="44">
        <f>((T26+Q26+N26-R26)+(O26*2))/E26</f>
        <v>0.72916666666666663</v>
      </c>
      <c r="V26" s="45">
        <v>48</v>
      </c>
      <c r="W26" s="45" t="s">
        <v>75</v>
      </c>
      <c r="X26" s="45" t="s">
        <v>72</v>
      </c>
      <c r="Y26" s="78">
        <v>1032</v>
      </c>
      <c r="Z26" s="46" t="s">
        <v>445</v>
      </c>
      <c r="AA26" s="47" t="s">
        <v>73</v>
      </c>
      <c r="AB26" s="87" t="s">
        <v>151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0.449438202247191</v>
      </c>
      <c r="H27" s="48"/>
      <c r="I27" s="27"/>
      <c r="J27" s="48" t="s">
        <v>42</v>
      </c>
      <c r="K27" s="76">
        <f>J26/K26</f>
        <v>0.67924528301886788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 t="s">
        <v>359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26">
        <v>31</v>
      </c>
      <c r="F35" s="26">
        <v>2</v>
      </c>
      <c r="G35" s="26">
        <v>8</v>
      </c>
      <c r="H35" s="26"/>
      <c r="I35" s="26"/>
      <c r="J35" s="26">
        <v>5</v>
      </c>
      <c r="K35" s="26">
        <v>6</v>
      </c>
      <c r="L35" s="90"/>
      <c r="M35" s="26">
        <v>20</v>
      </c>
      <c r="N35" s="26">
        <f>SUM(L35:M35)</f>
        <v>20</v>
      </c>
      <c r="O35" s="26">
        <v>3</v>
      </c>
      <c r="P35" s="37">
        <v>1</v>
      </c>
      <c r="Q35" s="26">
        <v>2</v>
      </c>
      <c r="R35" s="26">
        <v>0</v>
      </c>
      <c r="S35" s="26">
        <v>1</v>
      </c>
      <c r="T35" s="26">
        <f>+(F35*2)+J35</f>
        <v>9</v>
      </c>
      <c r="U35" s="38">
        <f>IFERROR(((T35+Q35+N35-R35)+(O35*2))/E35,"")</f>
        <v>1.1935483870967742</v>
      </c>
      <c r="V35" s="22">
        <v>48</v>
      </c>
      <c r="W35" s="22" t="s">
        <v>71</v>
      </c>
      <c r="X35" s="22" t="s">
        <v>76</v>
      </c>
      <c r="Y35" s="77">
        <v>1032</v>
      </c>
      <c r="Z35" s="40" t="s">
        <v>445</v>
      </c>
      <c r="AA35" s="1" t="s">
        <v>495</v>
      </c>
      <c r="AB35" s="27" t="s">
        <v>440</v>
      </c>
    </row>
    <row r="36" spans="1:28" x14ac:dyDescent="0.3">
      <c r="A36" s="1" t="s">
        <v>46</v>
      </c>
      <c r="B36" s="1" t="s">
        <v>105</v>
      </c>
      <c r="C36" s="26" t="s">
        <v>356</v>
      </c>
      <c r="D36" s="36">
        <v>13</v>
      </c>
      <c r="E36" s="26">
        <v>27</v>
      </c>
      <c r="F36" s="26">
        <v>4</v>
      </c>
      <c r="G36" s="26">
        <v>8</v>
      </c>
      <c r="H36" s="26"/>
      <c r="I36" s="26"/>
      <c r="J36" s="26">
        <v>3</v>
      </c>
      <c r="K36" s="26">
        <v>5</v>
      </c>
      <c r="L36" s="90"/>
      <c r="M36" s="26">
        <v>9</v>
      </c>
      <c r="N36" s="26">
        <f t="shared" ref="N36:N46" si="5">SUM(L36:M36)</f>
        <v>9</v>
      </c>
      <c r="O36" s="26">
        <v>1</v>
      </c>
      <c r="P36" s="61">
        <v>6</v>
      </c>
      <c r="Q36" s="26">
        <v>1</v>
      </c>
      <c r="R36" s="26">
        <v>3</v>
      </c>
      <c r="S36" s="26"/>
      <c r="T36" s="26">
        <f t="shared" ref="T36:T46" si="6">+(F36*2)+J36</f>
        <v>11</v>
      </c>
      <c r="U36" s="38">
        <f t="shared" ref="U36:U46" si="7">IFERROR(((T36+Q36+N36-R36)+(O36*2))/E36,"")</f>
        <v>0.7407407407407407</v>
      </c>
      <c r="V36" s="22">
        <v>48</v>
      </c>
      <c r="W36" s="22" t="s">
        <v>71</v>
      </c>
      <c r="X36" s="22" t="s">
        <v>76</v>
      </c>
      <c r="Y36" s="77">
        <v>1032</v>
      </c>
      <c r="Z36" s="40" t="s">
        <v>445</v>
      </c>
      <c r="AA36" s="1" t="s">
        <v>495</v>
      </c>
      <c r="AB36" s="27" t="s">
        <v>440</v>
      </c>
    </row>
    <row r="37" spans="1:28" x14ac:dyDescent="0.3">
      <c r="A37" s="1" t="s">
        <v>46</v>
      </c>
      <c r="B37" s="1" t="s">
        <v>105</v>
      </c>
      <c r="C37" s="26" t="s">
        <v>257</v>
      </c>
      <c r="D37" s="36">
        <v>44</v>
      </c>
      <c r="E37" s="26">
        <v>7</v>
      </c>
      <c r="F37" s="26">
        <v>1</v>
      </c>
      <c r="G37" s="26">
        <v>1</v>
      </c>
      <c r="H37" s="26"/>
      <c r="I37" s="26"/>
      <c r="J37" s="26">
        <v>2</v>
      </c>
      <c r="K37" s="26">
        <v>2</v>
      </c>
      <c r="L37" s="90"/>
      <c r="M37" s="26">
        <v>1</v>
      </c>
      <c r="N37" s="26">
        <f t="shared" ref="N37" si="8">SUM(L37:M37)</f>
        <v>1</v>
      </c>
      <c r="O37" s="26">
        <v>0</v>
      </c>
      <c r="P37" s="37">
        <v>2</v>
      </c>
      <c r="Q37" s="26">
        <v>0</v>
      </c>
      <c r="R37" s="26">
        <v>0</v>
      </c>
      <c r="S37" s="26"/>
      <c r="T37" s="26">
        <f t="shared" si="6"/>
        <v>4</v>
      </c>
      <c r="U37" s="38">
        <f t="shared" si="7"/>
        <v>0.7142857142857143</v>
      </c>
      <c r="V37" s="22">
        <v>48</v>
      </c>
      <c r="W37" s="22" t="s">
        <v>71</v>
      </c>
      <c r="X37" s="22" t="s">
        <v>76</v>
      </c>
      <c r="Y37" s="77">
        <v>1032</v>
      </c>
      <c r="Z37" s="40" t="s">
        <v>445</v>
      </c>
      <c r="AA37" s="1" t="s">
        <v>495</v>
      </c>
      <c r="AB37" s="27" t="s">
        <v>440</v>
      </c>
    </row>
    <row r="38" spans="1:28" x14ac:dyDescent="0.3">
      <c r="A38" s="1" t="s">
        <v>46</v>
      </c>
      <c r="B38" s="1" t="s">
        <v>105</v>
      </c>
      <c r="C38" s="26" t="s">
        <v>258</v>
      </c>
      <c r="D38" s="36">
        <v>10</v>
      </c>
      <c r="E38" s="26">
        <v>31</v>
      </c>
      <c r="F38" s="26">
        <v>7</v>
      </c>
      <c r="G38" s="26">
        <v>11</v>
      </c>
      <c r="H38" s="26"/>
      <c r="I38" s="26"/>
      <c r="J38" s="26">
        <v>4</v>
      </c>
      <c r="K38" s="26">
        <v>6</v>
      </c>
      <c r="L38" s="90"/>
      <c r="M38" s="26">
        <v>4</v>
      </c>
      <c r="N38" s="26">
        <f t="shared" si="5"/>
        <v>4</v>
      </c>
      <c r="O38" s="26">
        <v>4</v>
      </c>
      <c r="P38" s="61">
        <v>6</v>
      </c>
      <c r="Q38" s="26">
        <v>2</v>
      </c>
      <c r="R38" s="26">
        <v>3</v>
      </c>
      <c r="S38" s="26"/>
      <c r="T38" s="26">
        <f t="shared" si="6"/>
        <v>18</v>
      </c>
      <c r="U38" s="38">
        <f t="shared" si="7"/>
        <v>0.93548387096774188</v>
      </c>
      <c r="V38" s="22">
        <v>48</v>
      </c>
      <c r="W38" s="22" t="s">
        <v>71</v>
      </c>
      <c r="X38" s="22" t="s">
        <v>76</v>
      </c>
      <c r="Y38" s="77">
        <v>1032</v>
      </c>
      <c r="Z38" s="40" t="s">
        <v>445</v>
      </c>
      <c r="AA38" s="1" t="s">
        <v>495</v>
      </c>
      <c r="AB38" s="27" t="s">
        <v>440</v>
      </c>
    </row>
    <row r="39" spans="1:28" x14ac:dyDescent="0.3">
      <c r="A39" s="1" t="s">
        <v>46</v>
      </c>
      <c r="B39" s="1" t="s">
        <v>105</v>
      </c>
      <c r="C39" s="26" t="s">
        <v>259</v>
      </c>
      <c r="D39" s="36">
        <v>25</v>
      </c>
      <c r="E39" s="26">
        <v>5</v>
      </c>
      <c r="F39" s="26">
        <v>0</v>
      </c>
      <c r="G39" s="26">
        <v>2</v>
      </c>
      <c r="H39" s="26"/>
      <c r="I39" s="26"/>
      <c r="J39" s="26">
        <v>2</v>
      </c>
      <c r="K39" s="26">
        <v>2</v>
      </c>
      <c r="L39" s="90"/>
      <c r="M39" s="26">
        <v>0</v>
      </c>
      <c r="N39" s="26">
        <f t="shared" si="5"/>
        <v>0</v>
      </c>
      <c r="O39" s="26">
        <v>0</v>
      </c>
      <c r="P39" s="37">
        <v>1</v>
      </c>
      <c r="Q39" s="26">
        <v>0</v>
      </c>
      <c r="R39" s="26">
        <v>2</v>
      </c>
      <c r="S39" s="26"/>
      <c r="T39" s="26">
        <f t="shared" si="6"/>
        <v>2</v>
      </c>
      <c r="U39" s="38">
        <f t="shared" si="7"/>
        <v>0</v>
      </c>
      <c r="V39" s="22">
        <v>48</v>
      </c>
      <c r="W39" s="22" t="s">
        <v>71</v>
      </c>
      <c r="X39" s="22" t="s">
        <v>76</v>
      </c>
      <c r="Y39" s="77">
        <v>1032</v>
      </c>
      <c r="Z39" s="40" t="s">
        <v>445</v>
      </c>
      <c r="AA39" s="1" t="s">
        <v>495</v>
      </c>
      <c r="AB39" s="27" t="s">
        <v>440</v>
      </c>
    </row>
    <row r="40" spans="1:28" x14ac:dyDescent="0.3">
      <c r="A40" s="1" t="s">
        <v>46</v>
      </c>
      <c r="B40" s="1" t="s">
        <v>105</v>
      </c>
      <c r="C40" s="26" t="s">
        <v>260</v>
      </c>
      <c r="D40" s="36">
        <v>28</v>
      </c>
      <c r="E40" s="26">
        <v>12</v>
      </c>
      <c r="F40" s="26">
        <v>1</v>
      </c>
      <c r="G40" s="26">
        <v>5</v>
      </c>
      <c r="H40" s="26"/>
      <c r="I40" s="26"/>
      <c r="J40" s="26">
        <v>0</v>
      </c>
      <c r="K40" s="26">
        <v>0</v>
      </c>
      <c r="L40" s="90"/>
      <c r="M40" s="26">
        <v>1</v>
      </c>
      <c r="N40" s="26">
        <f t="shared" si="5"/>
        <v>1</v>
      </c>
      <c r="O40" s="26">
        <v>0</v>
      </c>
      <c r="P40" s="37">
        <v>2</v>
      </c>
      <c r="Q40" s="26">
        <v>1</v>
      </c>
      <c r="R40" s="26">
        <v>0</v>
      </c>
      <c r="S40" s="26"/>
      <c r="T40" s="26">
        <f t="shared" si="6"/>
        <v>2</v>
      </c>
      <c r="U40" s="38">
        <f t="shared" si="7"/>
        <v>0.33333333333333331</v>
      </c>
      <c r="V40" s="22">
        <v>48</v>
      </c>
      <c r="W40" s="22" t="s">
        <v>71</v>
      </c>
      <c r="X40" s="22" t="s">
        <v>76</v>
      </c>
      <c r="Y40" s="77">
        <v>1032</v>
      </c>
      <c r="Z40" s="40" t="s">
        <v>445</v>
      </c>
      <c r="AA40" s="1" t="s">
        <v>495</v>
      </c>
      <c r="AB40" s="27" t="s">
        <v>440</v>
      </c>
    </row>
    <row r="41" spans="1:28" x14ac:dyDescent="0.3">
      <c r="A41" s="1" t="s">
        <v>46</v>
      </c>
      <c r="B41" s="1" t="s">
        <v>105</v>
      </c>
      <c r="C41" s="26" t="s">
        <v>357</v>
      </c>
      <c r="D41" s="36">
        <v>33</v>
      </c>
      <c r="E41" s="26">
        <v>25</v>
      </c>
      <c r="F41" s="26">
        <v>3</v>
      </c>
      <c r="G41" s="26">
        <v>10</v>
      </c>
      <c r="H41" s="26"/>
      <c r="I41" s="26"/>
      <c r="J41" s="26">
        <v>7</v>
      </c>
      <c r="K41" s="26">
        <v>9</v>
      </c>
      <c r="L41" s="90"/>
      <c r="M41" s="26">
        <v>11</v>
      </c>
      <c r="N41" s="26">
        <f t="shared" si="5"/>
        <v>11</v>
      </c>
      <c r="O41" s="26">
        <v>0</v>
      </c>
      <c r="P41" s="37">
        <v>3</v>
      </c>
      <c r="Q41" s="26">
        <v>1</v>
      </c>
      <c r="R41" s="26">
        <v>1</v>
      </c>
      <c r="S41" s="26">
        <v>1</v>
      </c>
      <c r="T41" s="26">
        <f t="shared" si="6"/>
        <v>13</v>
      </c>
      <c r="U41" s="38">
        <f t="shared" si="7"/>
        <v>0.96</v>
      </c>
      <c r="V41" s="22">
        <v>48</v>
      </c>
      <c r="W41" s="22" t="s">
        <v>71</v>
      </c>
      <c r="X41" s="22" t="s">
        <v>76</v>
      </c>
      <c r="Y41" s="77">
        <v>1032</v>
      </c>
      <c r="Z41" s="40" t="s">
        <v>445</v>
      </c>
      <c r="AA41" s="1" t="s">
        <v>495</v>
      </c>
      <c r="AB41" s="27" t="s">
        <v>440</v>
      </c>
    </row>
    <row r="42" spans="1:28" x14ac:dyDescent="0.3">
      <c r="A42" s="1" t="s">
        <v>46</v>
      </c>
      <c r="B42" s="1" t="s">
        <v>105</v>
      </c>
      <c r="C42" s="26" t="s">
        <v>262</v>
      </c>
      <c r="D42" s="36">
        <v>6</v>
      </c>
      <c r="E42" s="26">
        <v>1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90"/>
      <c r="M42" s="26">
        <v>0</v>
      </c>
      <c r="N42" s="26">
        <f t="shared" si="5"/>
        <v>0</v>
      </c>
      <c r="O42" s="26">
        <v>0</v>
      </c>
      <c r="P42" s="37">
        <v>0</v>
      </c>
      <c r="Q42" s="26">
        <v>0</v>
      </c>
      <c r="R42" s="26">
        <v>1</v>
      </c>
      <c r="S42" s="26"/>
      <c r="T42" s="26">
        <f t="shared" si="6"/>
        <v>0</v>
      </c>
      <c r="U42" s="101">
        <f t="shared" si="7"/>
        <v>-1</v>
      </c>
      <c r="V42" s="22">
        <v>48</v>
      </c>
      <c r="W42" s="22" t="s">
        <v>71</v>
      </c>
      <c r="X42" s="22" t="s">
        <v>76</v>
      </c>
      <c r="Y42" s="77">
        <v>1032</v>
      </c>
      <c r="Z42" s="40" t="s">
        <v>445</v>
      </c>
      <c r="AA42" s="1" t="s">
        <v>495</v>
      </c>
      <c r="AB42" s="27" t="s">
        <v>440</v>
      </c>
    </row>
    <row r="43" spans="1:28" x14ac:dyDescent="0.3">
      <c r="A43" s="1" t="s">
        <v>46</v>
      </c>
      <c r="B43" s="1" t="s">
        <v>105</v>
      </c>
      <c r="C43" s="26" t="s">
        <v>263</v>
      </c>
      <c r="D43" s="36">
        <v>31</v>
      </c>
      <c r="E43" s="26">
        <v>25</v>
      </c>
      <c r="F43" s="26">
        <v>4</v>
      </c>
      <c r="G43" s="26">
        <v>12</v>
      </c>
      <c r="H43" s="26"/>
      <c r="I43" s="26"/>
      <c r="J43" s="26">
        <v>3</v>
      </c>
      <c r="K43" s="26">
        <v>5</v>
      </c>
      <c r="L43" s="90"/>
      <c r="M43" s="26">
        <v>9</v>
      </c>
      <c r="N43" s="26">
        <f t="shared" si="5"/>
        <v>9</v>
      </c>
      <c r="O43" s="26">
        <v>1</v>
      </c>
      <c r="P43" s="37">
        <v>4</v>
      </c>
      <c r="Q43" s="26">
        <v>1</v>
      </c>
      <c r="R43" s="26">
        <v>3</v>
      </c>
      <c r="S43" s="26"/>
      <c r="T43" s="26">
        <f t="shared" si="6"/>
        <v>11</v>
      </c>
      <c r="U43" s="38">
        <f t="shared" si="7"/>
        <v>0.8</v>
      </c>
      <c r="V43" s="22">
        <v>48</v>
      </c>
      <c r="W43" s="22" t="s">
        <v>71</v>
      </c>
      <c r="X43" s="22" t="s">
        <v>76</v>
      </c>
      <c r="Y43" s="77">
        <v>1032</v>
      </c>
      <c r="Z43" s="40" t="s">
        <v>445</v>
      </c>
      <c r="AA43" s="1" t="s">
        <v>495</v>
      </c>
      <c r="AB43" s="27" t="s">
        <v>440</v>
      </c>
    </row>
    <row r="44" spans="1:28" x14ac:dyDescent="0.3">
      <c r="A44" s="1" t="s">
        <v>46</v>
      </c>
      <c r="B44" s="1" t="s">
        <v>105</v>
      </c>
      <c r="C44" s="26" t="s">
        <v>358</v>
      </c>
      <c r="D44" s="36">
        <v>32</v>
      </c>
      <c r="E44" s="26">
        <v>39</v>
      </c>
      <c r="F44" s="26">
        <v>9</v>
      </c>
      <c r="G44" s="26">
        <v>13</v>
      </c>
      <c r="H44" s="26"/>
      <c r="I44" s="26"/>
      <c r="J44" s="26">
        <v>3</v>
      </c>
      <c r="K44" s="26">
        <v>10</v>
      </c>
      <c r="L44" s="90"/>
      <c r="M44" s="26">
        <v>11</v>
      </c>
      <c r="N44" s="26">
        <f t="shared" si="5"/>
        <v>11</v>
      </c>
      <c r="O44" s="26">
        <v>3</v>
      </c>
      <c r="P44" s="37">
        <v>5</v>
      </c>
      <c r="Q44" s="26">
        <v>0</v>
      </c>
      <c r="R44" s="26">
        <v>7</v>
      </c>
      <c r="S44" s="26">
        <v>1</v>
      </c>
      <c r="T44" s="26">
        <f t="shared" si="6"/>
        <v>21</v>
      </c>
      <c r="U44" s="38">
        <f t="shared" si="7"/>
        <v>0.79487179487179482</v>
      </c>
      <c r="V44" s="22">
        <v>48</v>
      </c>
      <c r="W44" s="22" t="s">
        <v>71</v>
      </c>
      <c r="X44" s="22" t="s">
        <v>76</v>
      </c>
      <c r="Y44" s="77">
        <v>1032</v>
      </c>
      <c r="Z44" s="40" t="s">
        <v>445</v>
      </c>
      <c r="AA44" s="1" t="s">
        <v>495</v>
      </c>
      <c r="AB44" s="27" t="s">
        <v>440</v>
      </c>
    </row>
    <row r="45" spans="1:28" x14ac:dyDescent="0.3">
      <c r="A45" s="1" t="s">
        <v>46</v>
      </c>
      <c r="B45" s="1" t="s">
        <v>105</v>
      </c>
      <c r="C45" s="26" t="s">
        <v>265</v>
      </c>
      <c r="D45" s="36">
        <v>1</v>
      </c>
      <c r="E45" s="26">
        <v>35</v>
      </c>
      <c r="F45" s="26">
        <v>4</v>
      </c>
      <c r="G45" s="26">
        <v>15</v>
      </c>
      <c r="H45" s="26"/>
      <c r="I45" s="26"/>
      <c r="J45" s="26">
        <v>6</v>
      </c>
      <c r="K45" s="26">
        <v>9</v>
      </c>
      <c r="L45" s="90"/>
      <c r="M45" s="26">
        <v>4</v>
      </c>
      <c r="N45" s="26">
        <f t="shared" si="5"/>
        <v>4</v>
      </c>
      <c r="O45" s="26">
        <v>5</v>
      </c>
      <c r="P45" s="37">
        <v>2</v>
      </c>
      <c r="Q45" s="26">
        <v>1</v>
      </c>
      <c r="R45" s="26">
        <v>7</v>
      </c>
      <c r="S45" s="26"/>
      <c r="T45" s="26">
        <f t="shared" si="6"/>
        <v>14</v>
      </c>
      <c r="U45" s="38">
        <f t="shared" si="7"/>
        <v>0.62857142857142856</v>
      </c>
      <c r="V45" s="22">
        <v>48</v>
      </c>
      <c r="W45" s="22" t="s">
        <v>71</v>
      </c>
      <c r="X45" s="22" t="s">
        <v>76</v>
      </c>
      <c r="Y45" s="77">
        <v>1032</v>
      </c>
      <c r="Z45" s="40" t="s">
        <v>445</v>
      </c>
      <c r="AA45" s="1" t="s">
        <v>495</v>
      </c>
      <c r="AB45" s="27" t="s">
        <v>440</v>
      </c>
    </row>
    <row r="46" spans="1:28" x14ac:dyDescent="0.3">
      <c r="A46" s="1" t="s">
        <v>46</v>
      </c>
      <c r="B46" s="1" t="s">
        <v>105</v>
      </c>
      <c r="C46" s="26" t="s">
        <v>304</v>
      </c>
      <c r="D46" s="36">
        <v>15</v>
      </c>
      <c r="E46" s="26">
        <v>2</v>
      </c>
      <c r="F46" s="26">
        <v>0</v>
      </c>
      <c r="G46" s="26">
        <v>0</v>
      </c>
      <c r="H46" s="26"/>
      <c r="I46" s="26"/>
      <c r="J46" s="26">
        <v>0</v>
      </c>
      <c r="K46" s="26">
        <v>0</v>
      </c>
      <c r="L46" s="90"/>
      <c r="M46" s="26">
        <v>0</v>
      </c>
      <c r="N46" s="26">
        <f t="shared" si="5"/>
        <v>0</v>
      </c>
      <c r="O46" s="26">
        <v>0</v>
      </c>
      <c r="P46" s="37">
        <v>0</v>
      </c>
      <c r="Q46" s="26">
        <v>0</v>
      </c>
      <c r="R46" s="26">
        <v>0</v>
      </c>
      <c r="S46" s="26"/>
      <c r="T46" s="26">
        <f t="shared" si="6"/>
        <v>0</v>
      </c>
      <c r="U46" s="38">
        <f t="shared" si="7"/>
        <v>0</v>
      </c>
      <c r="V46" s="22">
        <v>48</v>
      </c>
      <c r="W46" s="22" t="s">
        <v>71</v>
      </c>
      <c r="X46" s="22" t="s">
        <v>76</v>
      </c>
      <c r="Y46" s="77">
        <v>1032</v>
      </c>
      <c r="Z46" s="40" t="s">
        <v>445</v>
      </c>
      <c r="AA46" s="1" t="s">
        <v>495</v>
      </c>
      <c r="AB46" s="27" t="s">
        <v>440</v>
      </c>
    </row>
    <row r="47" spans="1:28" x14ac:dyDescent="0.3">
      <c r="A47" s="1" t="s">
        <v>46</v>
      </c>
      <c r="B47" s="1" t="s">
        <v>105</v>
      </c>
      <c r="C47" s="61" t="s">
        <v>39</v>
      </c>
      <c r="D47" s="1"/>
      <c r="E47" s="61"/>
      <c r="F47" s="61"/>
      <c r="G47" s="61"/>
      <c r="H47" s="61"/>
      <c r="I47" s="61"/>
      <c r="J47" s="61"/>
      <c r="K47" s="61"/>
      <c r="L47" s="61">
        <v>24</v>
      </c>
      <c r="M47" s="61">
        <v>-24</v>
      </c>
      <c r="N47" s="5"/>
      <c r="O47" s="61"/>
      <c r="P47" s="61"/>
      <c r="Q47" s="42"/>
      <c r="R47" s="42"/>
      <c r="S47" s="42"/>
      <c r="T47" s="61"/>
      <c r="U47" s="38" t="str">
        <f t="shared" ref="U47" si="9">_xlfn.IFNA("",((T47+Q47+N47-R47)+(O47*2))/E47)</f>
        <v/>
      </c>
      <c r="V47" s="22">
        <v>48</v>
      </c>
      <c r="W47" s="22" t="s">
        <v>71</v>
      </c>
      <c r="X47" s="22" t="s">
        <v>76</v>
      </c>
      <c r="Y47" s="77">
        <v>1032</v>
      </c>
      <c r="Z47" s="40" t="s">
        <v>445</v>
      </c>
      <c r="AA47" s="1" t="s">
        <v>495</v>
      </c>
      <c r="AB47" s="27" t="s">
        <v>440</v>
      </c>
    </row>
    <row r="48" spans="1:28" x14ac:dyDescent="0.3">
      <c r="A48" s="47" t="s">
        <v>46</v>
      </c>
      <c r="B48" s="47" t="s">
        <v>105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35</v>
      </c>
      <c r="G48" s="43">
        <f t="shared" si="10"/>
        <v>85</v>
      </c>
      <c r="H48" s="43">
        <f t="shared" si="10"/>
        <v>0</v>
      </c>
      <c r="I48" s="43">
        <f t="shared" si="10"/>
        <v>0</v>
      </c>
      <c r="J48" s="43">
        <f t="shared" si="10"/>
        <v>35</v>
      </c>
      <c r="K48" s="43">
        <f t="shared" si="10"/>
        <v>54</v>
      </c>
      <c r="L48" s="43">
        <f t="shared" si="10"/>
        <v>24</v>
      </c>
      <c r="M48" s="43">
        <f t="shared" si="10"/>
        <v>46</v>
      </c>
      <c r="N48" s="43">
        <f t="shared" si="10"/>
        <v>70</v>
      </c>
      <c r="O48" s="43">
        <f t="shared" si="10"/>
        <v>17</v>
      </c>
      <c r="P48" s="43">
        <f t="shared" si="10"/>
        <v>32</v>
      </c>
      <c r="Q48" s="43">
        <f t="shared" si="10"/>
        <v>9</v>
      </c>
      <c r="R48" s="43">
        <f t="shared" si="10"/>
        <v>27</v>
      </c>
      <c r="S48" s="43">
        <f t="shared" si="10"/>
        <v>3</v>
      </c>
      <c r="T48" s="43">
        <f t="shared" si="10"/>
        <v>105</v>
      </c>
      <c r="U48" s="44">
        <f>((T48+Q48+N48-R48)+(O48*2))/E48</f>
        <v>0.79583333333333328</v>
      </c>
      <c r="V48" s="45">
        <v>48</v>
      </c>
      <c r="W48" s="45" t="s">
        <v>71</v>
      </c>
      <c r="X48" s="45" t="s">
        <v>76</v>
      </c>
      <c r="Y48" s="78">
        <v>1032</v>
      </c>
      <c r="Z48" s="102" t="s">
        <v>463</v>
      </c>
      <c r="AA48" s="47" t="s">
        <v>495</v>
      </c>
      <c r="AB48" s="87" t="s">
        <v>440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0.41176470588235292</v>
      </c>
      <c r="H49" s="48"/>
      <c r="I49" s="27"/>
      <c r="J49" s="48" t="s">
        <v>42</v>
      </c>
      <c r="K49" s="76">
        <f>J48/K48</f>
        <v>0.64814814814814814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t="s">
        <v>464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AB52" s="86"/>
    </row>
    <row r="53" spans="1:28" x14ac:dyDescent="0.3">
      <c r="AB53" s="86"/>
    </row>
    <row r="54" spans="1:28" x14ac:dyDescent="0.3">
      <c r="AB54" s="86"/>
    </row>
    <row r="55" spans="1:28" x14ac:dyDescent="0.3">
      <c r="AB55" s="86"/>
    </row>
  </sheetData>
  <pageMargins left="0.25" right="0.25" top="0.75" bottom="0.75" header="0.3" footer="0.3"/>
  <pageSetup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6772-F709-48E8-A112-BF9CF29E0CD8}">
  <sheetPr>
    <tabColor theme="2" tint="-0.249977111117893"/>
    <pageSetUpPr fitToPage="1"/>
  </sheetPr>
  <dimension ref="A1:AB52"/>
  <sheetViews>
    <sheetView workbookViewId="0">
      <selection activeCell="AA13" sqref="AA13:AB1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4" t="s">
        <v>438</v>
      </c>
    </row>
    <row r="3" spans="1:28" x14ac:dyDescent="0.3">
      <c r="B3" s="1"/>
      <c r="C3" s="6">
        <v>28888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152</v>
      </c>
      <c r="K4" s="16" t="s">
        <v>45</v>
      </c>
      <c r="L4" s="17"/>
      <c r="M4" s="18"/>
      <c r="N4" s="19">
        <v>17</v>
      </c>
      <c r="O4" s="19">
        <v>25</v>
      </c>
      <c r="P4" s="19">
        <v>22</v>
      </c>
      <c r="Q4" s="19">
        <v>29</v>
      </c>
      <c r="R4" s="13">
        <v>13</v>
      </c>
      <c r="S4" s="21">
        <f>SUM(N4:R4)</f>
        <v>106</v>
      </c>
      <c r="T4" s="22">
        <v>54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153</v>
      </c>
      <c r="K5" s="16" t="s">
        <v>90</v>
      </c>
      <c r="L5" s="17"/>
      <c r="M5" s="18"/>
      <c r="N5" s="19">
        <v>23</v>
      </c>
      <c r="O5" s="19">
        <v>24</v>
      </c>
      <c r="P5" s="19">
        <v>25</v>
      </c>
      <c r="Q5" s="19">
        <v>21</v>
      </c>
      <c r="R5" s="13">
        <v>16</v>
      </c>
      <c r="S5" s="21">
        <f>SUM(N5:R5)</f>
        <v>109</v>
      </c>
      <c r="T5" s="22">
        <v>54</v>
      </c>
      <c r="U5" s="1"/>
      <c r="V5" s="1"/>
      <c r="W5" s="1"/>
    </row>
    <row r="6" spans="1:28" x14ac:dyDescent="0.3">
      <c r="C6" s="84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54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13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83</v>
      </c>
      <c r="D13" s="36">
        <v>42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0</v>
      </c>
      <c r="U13" s="38" t="str">
        <f>IFERROR(((T13+Q13+N13-R13)+(O13*2))/E13,"")</f>
        <v/>
      </c>
      <c r="V13" s="22">
        <v>54</v>
      </c>
      <c r="W13" s="22" t="s">
        <v>71</v>
      </c>
      <c r="X13" s="22" t="s">
        <v>76</v>
      </c>
      <c r="Y13" s="77" t="s">
        <v>435</v>
      </c>
      <c r="Z13" s="64" t="s">
        <v>2</v>
      </c>
      <c r="AA13" s="1" t="s">
        <v>73</v>
      </c>
      <c r="AB13" s="27" t="s">
        <v>154</v>
      </c>
    </row>
    <row r="14" spans="1:28" x14ac:dyDescent="0.3">
      <c r="A14" s="1" t="s">
        <v>89</v>
      </c>
      <c r="B14" s="1" t="s">
        <v>46</v>
      </c>
      <c r="C14" s="26" t="s">
        <v>47</v>
      </c>
      <c r="D14" s="36">
        <v>30</v>
      </c>
      <c r="E14" s="90"/>
      <c r="F14" s="90"/>
      <c r="G14" s="90"/>
      <c r="H14" s="90"/>
      <c r="I14" s="90"/>
      <c r="J14" s="90"/>
      <c r="K14" s="90"/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v>20</v>
      </c>
      <c r="U14" s="38" t="str">
        <f t="shared" ref="U14:U24" si="1">IFERROR(((T14+Q14+N14-R14)+(O14*2))/E14,"")</f>
        <v/>
      </c>
      <c r="V14" s="22">
        <v>54</v>
      </c>
      <c r="W14" s="22" t="s">
        <v>71</v>
      </c>
      <c r="X14" s="22" t="s">
        <v>76</v>
      </c>
      <c r="Y14" s="77" t="s">
        <v>435</v>
      </c>
      <c r="Z14" s="64" t="s">
        <v>2</v>
      </c>
      <c r="AA14" s="1" t="s">
        <v>73</v>
      </c>
      <c r="AB14" s="27" t="s">
        <v>154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ref="T15:T19" si="2">(H15*3)+((F15-H15)*2)+J15</f>
        <v>0</v>
      </c>
      <c r="U15" s="38" t="str">
        <f t="shared" si="1"/>
        <v/>
      </c>
      <c r="V15" s="22">
        <v>54</v>
      </c>
      <c r="W15" s="22" t="s">
        <v>71</v>
      </c>
      <c r="X15" s="22" t="s">
        <v>76</v>
      </c>
      <c r="Y15" s="77" t="s">
        <v>435</v>
      </c>
      <c r="Z15" s="64" t="s">
        <v>2</v>
      </c>
      <c r="AA15" s="1" t="s">
        <v>73</v>
      </c>
      <c r="AB15" s="27" t="s">
        <v>154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12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2"/>
        <v>0</v>
      </c>
      <c r="U16" s="38" t="str">
        <f t="shared" si="1"/>
        <v/>
      </c>
      <c r="V16" s="22">
        <v>54</v>
      </c>
      <c r="W16" s="22" t="s">
        <v>71</v>
      </c>
      <c r="X16" s="22" t="s">
        <v>76</v>
      </c>
      <c r="Y16" s="77" t="s">
        <v>435</v>
      </c>
      <c r="Z16" s="64" t="s">
        <v>2</v>
      </c>
      <c r="AA16" s="1" t="s">
        <v>73</v>
      </c>
      <c r="AB16" s="27" t="s">
        <v>154</v>
      </c>
    </row>
    <row r="17" spans="1:28" x14ac:dyDescent="0.3">
      <c r="A17" s="1" t="s">
        <v>89</v>
      </c>
      <c r="B17" s="1" t="s">
        <v>46</v>
      </c>
      <c r="C17" s="26" t="s">
        <v>84</v>
      </c>
      <c r="D17" s="36">
        <v>14</v>
      </c>
      <c r="E17" s="90"/>
      <c r="F17" s="90"/>
      <c r="G17" s="90"/>
      <c r="H17" s="90"/>
      <c r="I17" s="90"/>
      <c r="J17" s="90"/>
      <c r="K17" s="90"/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2"/>
        <v>0</v>
      </c>
      <c r="U17" s="38" t="str">
        <f t="shared" si="1"/>
        <v/>
      </c>
      <c r="V17" s="22">
        <v>54</v>
      </c>
      <c r="W17" s="22" t="s">
        <v>71</v>
      </c>
      <c r="X17" s="22" t="s">
        <v>76</v>
      </c>
      <c r="Y17" s="77" t="s">
        <v>435</v>
      </c>
      <c r="Z17" s="64" t="s">
        <v>2</v>
      </c>
      <c r="AA17" s="1" t="s">
        <v>73</v>
      </c>
      <c r="AB17" s="27" t="s">
        <v>154</v>
      </c>
    </row>
    <row r="18" spans="1:28" x14ac:dyDescent="0.3">
      <c r="A18" s="1" t="s">
        <v>89</v>
      </c>
      <c r="B18" s="1" t="s">
        <v>46</v>
      </c>
      <c r="C18" s="26" t="s">
        <v>50</v>
      </c>
      <c r="D18" s="36">
        <v>44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2"/>
        <v>0</v>
      </c>
      <c r="U18" s="38" t="str">
        <f t="shared" si="1"/>
        <v/>
      </c>
      <c r="V18" s="22">
        <v>54</v>
      </c>
      <c r="W18" s="22" t="s">
        <v>71</v>
      </c>
      <c r="X18" s="22" t="s">
        <v>76</v>
      </c>
      <c r="Y18" s="77" t="s">
        <v>435</v>
      </c>
      <c r="Z18" s="64" t="s">
        <v>2</v>
      </c>
      <c r="AA18" s="1" t="s">
        <v>73</v>
      </c>
      <c r="AB18" s="27" t="s">
        <v>154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32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2"/>
        <v>0</v>
      </c>
      <c r="U19" s="38" t="str">
        <f t="shared" si="1"/>
        <v/>
      </c>
      <c r="V19" s="22">
        <v>54</v>
      </c>
      <c r="W19" s="22" t="s">
        <v>71</v>
      </c>
      <c r="X19" s="22" t="s">
        <v>76</v>
      </c>
      <c r="Y19" s="77" t="s">
        <v>435</v>
      </c>
      <c r="Z19" s="64" t="s">
        <v>2</v>
      </c>
      <c r="AA19" s="1" t="s">
        <v>73</v>
      </c>
      <c r="AB19" s="27" t="s">
        <v>154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34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0</v>
      </c>
      <c r="U20" s="38" t="str">
        <f t="shared" si="1"/>
        <v/>
      </c>
      <c r="V20" s="22">
        <v>54</v>
      </c>
      <c r="W20" s="22" t="s">
        <v>71</v>
      </c>
      <c r="X20" s="22" t="s">
        <v>76</v>
      </c>
      <c r="Y20" s="77" t="s">
        <v>435</v>
      </c>
      <c r="Z20" s="64" t="s">
        <v>2</v>
      </c>
      <c r="AA20" s="1" t="s">
        <v>73</v>
      </c>
      <c r="AB20" s="27" t="s">
        <v>154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20</v>
      </c>
      <c r="E21" s="90"/>
      <c r="F21" s="90"/>
      <c r="G21" s="90"/>
      <c r="H21" s="90"/>
      <c r="I21" s="90"/>
      <c r="J21" s="90"/>
      <c r="K21" s="90"/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v>23</v>
      </c>
      <c r="U21" s="38" t="str">
        <f t="shared" si="1"/>
        <v/>
      </c>
      <c r="V21" s="22">
        <v>54</v>
      </c>
      <c r="W21" s="22" t="s">
        <v>71</v>
      </c>
      <c r="X21" s="22" t="s">
        <v>76</v>
      </c>
      <c r="Y21" s="77" t="s">
        <v>435</v>
      </c>
      <c r="Z21" s="64" t="s">
        <v>2</v>
      </c>
      <c r="AA21" s="1" t="s">
        <v>73</v>
      </c>
      <c r="AB21" s="27" t="s">
        <v>154</v>
      </c>
    </row>
    <row r="22" spans="1:28" x14ac:dyDescent="0.3">
      <c r="A22" s="1" t="s">
        <v>89</v>
      </c>
      <c r="B22" s="1" t="s">
        <v>46</v>
      </c>
      <c r="C22" s="26" t="s">
        <v>54</v>
      </c>
      <c r="D22" s="36">
        <v>40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0</v>
      </c>
      <c r="U22" s="38" t="str">
        <f t="shared" si="1"/>
        <v/>
      </c>
      <c r="V22" s="22">
        <v>54</v>
      </c>
      <c r="W22" s="22" t="s">
        <v>71</v>
      </c>
      <c r="X22" s="22" t="s">
        <v>76</v>
      </c>
      <c r="Y22" s="77" t="s">
        <v>435</v>
      </c>
      <c r="Z22" s="64" t="s">
        <v>2</v>
      </c>
      <c r="AA22" s="1" t="s">
        <v>73</v>
      </c>
      <c r="AB22" s="27" t="s">
        <v>154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10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0</v>
      </c>
      <c r="U23" s="38" t="str">
        <f t="shared" si="1"/>
        <v/>
      </c>
      <c r="V23" s="22">
        <v>54</v>
      </c>
      <c r="W23" s="22" t="s">
        <v>71</v>
      </c>
      <c r="X23" s="22" t="s">
        <v>76</v>
      </c>
      <c r="Y23" s="77" t="s">
        <v>435</v>
      </c>
      <c r="Z23" s="64" t="s">
        <v>2</v>
      </c>
      <c r="AA23" s="1" t="s">
        <v>73</v>
      </c>
      <c r="AB23" s="27" t="s">
        <v>154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22</v>
      </c>
      <c r="E24" s="90"/>
      <c r="F24" s="90"/>
      <c r="G24" s="90"/>
      <c r="H24" s="90"/>
      <c r="I24" s="90"/>
      <c r="J24" s="90"/>
      <c r="K24" s="90"/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0</v>
      </c>
      <c r="U24" s="38" t="str">
        <f t="shared" si="1"/>
        <v/>
      </c>
      <c r="V24" s="22">
        <v>54</v>
      </c>
      <c r="W24" s="22" t="s">
        <v>71</v>
      </c>
      <c r="X24" s="22" t="s">
        <v>76</v>
      </c>
      <c r="Y24" s="77" t="s">
        <v>435</v>
      </c>
      <c r="Z24" s="64" t="s">
        <v>2</v>
      </c>
      <c r="AA24" s="1" t="s">
        <v>73</v>
      </c>
      <c r="AB24" s="27" t="s">
        <v>154</v>
      </c>
    </row>
    <row r="25" spans="1:28" x14ac:dyDescent="0.3">
      <c r="A25" s="1" t="s">
        <v>89</v>
      </c>
      <c r="B25" s="1" t="s">
        <v>46</v>
      </c>
      <c r="C25" s="61" t="s">
        <v>39</v>
      </c>
      <c r="D25" s="1"/>
      <c r="E25" s="61">
        <v>265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61">
        <v>63</v>
      </c>
      <c r="U25" s="38" t="str">
        <f t="shared" ref="U25" si="3">_xlfn.IFNA("",((T25+Q25+N25-R25)+(O25*2))/E25)</f>
        <v/>
      </c>
      <c r="V25" s="22">
        <v>54</v>
      </c>
      <c r="W25" s="22" t="s">
        <v>71</v>
      </c>
      <c r="X25" s="22" t="s">
        <v>76</v>
      </c>
      <c r="Y25" s="77" t="s">
        <v>435</v>
      </c>
      <c r="Z25" s="64" t="s">
        <v>2</v>
      </c>
      <c r="AA25" s="1" t="s">
        <v>73</v>
      </c>
      <c r="AB25" s="27" t="s">
        <v>154</v>
      </c>
    </row>
    <row r="26" spans="1:28" x14ac:dyDescent="0.3">
      <c r="A26" s="47" t="s">
        <v>89</v>
      </c>
      <c r="B26" s="47" t="s">
        <v>46</v>
      </c>
      <c r="C26" s="43" t="s">
        <v>40</v>
      </c>
      <c r="D26" s="47"/>
      <c r="E26" s="43">
        <f t="shared" ref="E26:T26" si="4">SUM(E13:E25)</f>
        <v>265</v>
      </c>
      <c r="F26" s="43">
        <f t="shared" si="4"/>
        <v>0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0</v>
      </c>
      <c r="K26" s="43">
        <f t="shared" si="4"/>
        <v>0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43">
        <f t="shared" si="4"/>
        <v>0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106</v>
      </c>
      <c r="U26" s="44">
        <f>((T26+Q26+N26-R26)+(O26*2))/E26</f>
        <v>0.4</v>
      </c>
      <c r="V26" s="45">
        <v>54</v>
      </c>
      <c r="W26" s="45" t="s">
        <v>71</v>
      </c>
      <c r="X26" s="45" t="s">
        <v>76</v>
      </c>
      <c r="Y26" s="78" t="s">
        <v>435</v>
      </c>
      <c r="Z26" s="65" t="s">
        <v>2</v>
      </c>
      <c r="AA26" s="47" t="s">
        <v>73</v>
      </c>
      <c r="AB26" s="87" t="s">
        <v>154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14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244</v>
      </c>
      <c r="D35" s="36">
        <v>15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v>29</v>
      </c>
      <c r="U35" s="38" t="str">
        <f>IFERROR(((T35+Q35+N35-R35)+(O35*2))/E35,"")</f>
        <v/>
      </c>
      <c r="V35" s="22">
        <v>54</v>
      </c>
      <c r="W35" s="22" t="s">
        <v>75</v>
      </c>
      <c r="X35" s="22" t="s">
        <v>72</v>
      </c>
      <c r="Y35" s="77" t="s">
        <v>435</v>
      </c>
      <c r="Z35" s="64"/>
      <c r="AA35" s="1" t="s">
        <v>96</v>
      </c>
      <c r="AB35" s="27" t="s">
        <v>155</v>
      </c>
    </row>
    <row r="36" spans="1:28" x14ac:dyDescent="0.3">
      <c r="A36" s="1" t="s">
        <v>46</v>
      </c>
      <c r="B36" s="1" t="s">
        <v>89</v>
      </c>
      <c r="C36" s="26" t="s">
        <v>245</v>
      </c>
      <c r="D36" s="36">
        <v>33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5">SUM(L36:M36)</f>
        <v>0</v>
      </c>
      <c r="O36" s="100"/>
      <c r="P36" s="100"/>
      <c r="Q36" s="100"/>
      <c r="R36" s="100"/>
      <c r="S36" s="100"/>
      <c r="T36" s="37">
        <f t="shared" ref="T36:T41" si="6">(H36*3)+((F36-H36)*2)+J36</f>
        <v>0</v>
      </c>
      <c r="U36" s="38" t="str">
        <f t="shared" ref="U36:U46" si="7">IFERROR(((T36+Q36+N36-R36)+(O36*2))/E36,"")</f>
        <v/>
      </c>
      <c r="V36" s="22">
        <v>54</v>
      </c>
      <c r="W36" s="22" t="s">
        <v>75</v>
      </c>
      <c r="X36" s="22" t="s">
        <v>72</v>
      </c>
      <c r="Y36" s="77" t="s">
        <v>435</v>
      </c>
      <c r="Z36" s="64"/>
      <c r="AA36" s="1" t="s">
        <v>96</v>
      </c>
      <c r="AB36" s="27" t="s">
        <v>155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32</v>
      </c>
      <c r="E37" s="90"/>
      <c r="F37" s="90"/>
      <c r="G37" s="90"/>
      <c r="H37" s="90"/>
      <c r="I37" s="90"/>
      <c r="J37" s="90"/>
      <c r="K37" s="90"/>
      <c r="L37" s="90"/>
      <c r="M37" s="90"/>
      <c r="N37" s="26">
        <f t="shared" si="5"/>
        <v>0</v>
      </c>
      <c r="O37" s="100"/>
      <c r="P37" s="100"/>
      <c r="Q37" s="100"/>
      <c r="R37" s="100"/>
      <c r="S37" s="100"/>
      <c r="T37" s="37">
        <f t="shared" si="6"/>
        <v>0</v>
      </c>
      <c r="U37" s="38" t="str">
        <f t="shared" si="7"/>
        <v/>
      </c>
      <c r="V37" s="22">
        <v>54</v>
      </c>
      <c r="W37" s="22" t="s">
        <v>75</v>
      </c>
      <c r="X37" s="22" t="s">
        <v>72</v>
      </c>
      <c r="Y37" s="77" t="s">
        <v>435</v>
      </c>
      <c r="Z37" s="64"/>
      <c r="AA37" s="1" t="s">
        <v>96</v>
      </c>
      <c r="AB37" s="27" t="s">
        <v>155</v>
      </c>
    </row>
    <row r="38" spans="1:28" x14ac:dyDescent="0.3">
      <c r="A38" s="1" t="s">
        <v>46</v>
      </c>
      <c r="B38" s="1" t="s">
        <v>89</v>
      </c>
      <c r="C38" s="26" t="s">
        <v>247</v>
      </c>
      <c r="D38" s="36">
        <v>24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37">
        <f t="shared" si="6"/>
        <v>0</v>
      </c>
      <c r="U38" s="38" t="str">
        <f t="shared" si="7"/>
        <v/>
      </c>
      <c r="V38" s="22">
        <v>54</v>
      </c>
      <c r="W38" s="22" t="s">
        <v>75</v>
      </c>
      <c r="X38" s="22" t="s">
        <v>72</v>
      </c>
      <c r="Y38" s="77" t="s">
        <v>435</v>
      </c>
      <c r="Z38" s="64"/>
      <c r="AA38" s="1" t="s">
        <v>96</v>
      </c>
      <c r="AB38" s="27" t="s">
        <v>155</v>
      </c>
    </row>
    <row r="39" spans="1:28" x14ac:dyDescent="0.3">
      <c r="A39" s="1" t="s">
        <v>46</v>
      </c>
      <c r="B39" s="1" t="s">
        <v>89</v>
      </c>
      <c r="C39" s="26" t="s">
        <v>248</v>
      </c>
      <c r="D39" s="36">
        <v>12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5"/>
        <v>0</v>
      </c>
      <c r="O39" s="100"/>
      <c r="P39" s="100"/>
      <c r="Q39" s="100"/>
      <c r="R39" s="100"/>
      <c r="S39" s="100"/>
      <c r="T39" s="37">
        <f t="shared" si="6"/>
        <v>0</v>
      </c>
      <c r="U39" s="38" t="str">
        <f t="shared" si="7"/>
        <v/>
      </c>
      <c r="V39" s="22">
        <v>54</v>
      </c>
      <c r="W39" s="22" t="s">
        <v>75</v>
      </c>
      <c r="X39" s="22" t="s">
        <v>72</v>
      </c>
      <c r="Y39" s="77" t="s">
        <v>435</v>
      </c>
      <c r="Z39" s="64"/>
      <c r="AA39" s="1" t="s">
        <v>96</v>
      </c>
      <c r="AB39" s="27" t="s">
        <v>155</v>
      </c>
    </row>
    <row r="40" spans="1:28" x14ac:dyDescent="0.3">
      <c r="A40" s="1" t="s">
        <v>46</v>
      </c>
      <c r="B40" s="1" t="s">
        <v>89</v>
      </c>
      <c r="C40" s="26" t="s">
        <v>249</v>
      </c>
      <c r="D40" s="36">
        <v>42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5"/>
        <v>0</v>
      </c>
      <c r="O40" s="100"/>
      <c r="P40" s="100"/>
      <c r="Q40" s="100"/>
      <c r="R40" s="100"/>
      <c r="S40" s="100"/>
      <c r="T40" s="37">
        <f t="shared" si="6"/>
        <v>0</v>
      </c>
      <c r="U40" s="38" t="str">
        <f t="shared" si="7"/>
        <v/>
      </c>
      <c r="V40" s="22">
        <v>54</v>
      </c>
      <c r="W40" s="22" t="s">
        <v>75</v>
      </c>
      <c r="X40" s="22" t="s">
        <v>72</v>
      </c>
      <c r="Y40" s="77" t="s">
        <v>435</v>
      </c>
      <c r="Z40" s="64"/>
      <c r="AA40" s="1" t="s">
        <v>96</v>
      </c>
      <c r="AB40" s="27" t="s">
        <v>155</v>
      </c>
    </row>
    <row r="41" spans="1:28" x14ac:dyDescent="0.3">
      <c r="A41" s="1" t="s">
        <v>46</v>
      </c>
      <c r="B41" s="1" t="s">
        <v>89</v>
      </c>
      <c r="C41" s="26" t="s">
        <v>250</v>
      </c>
      <c r="D41" s="36">
        <v>25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5"/>
        <v>0</v>
      </c>
      <c r="O41" s="100"/>
      <c r="P41" s="100"/>
      <c r="Q41" s="100"/>
      <c r="R41" s="100"/>
      <c r="S41" s="100"/>
      <c r="T41" s="37">
        <f t="shared" si="6"/>
        <v>0</v>
      </c>
      <c r="U41" s="38" t="str">
        <f t="shared" si="7"/>
        <v/>
      </c>
      <c r="V41" s="22">
        <v>54</v>
      </c>
      <c r="W41" s="22" t="s">
        <v>75</v>
      </c>
      <c r="X41" s="22" t="s">
        <v>72</v>
      </c>
      <c r="Y41" s="77" t="s">
        <v>435</v>
      </c>
      <c r="Z41" s="64"/>
      <c r="AA41" s="1" t="s">
        <v>96</v>
      </c>
      <c r="AB41" s="27" t="s">
        <v>155</v>
      </c>
    </row>
    <row r="42" spans="1:28" x14ac:dyDescent="0.3">
      <c r="A42" s="1" t="s">
        <v>46</v>
      </c>
      <c r="B42" s="1" t="s">
        <v>89</v>
      </c>
      <c r="C42" s="26" t="s">
        <v>437</v>
      </c>
      <c r="D42" s="36">
        <v>10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100"/>
      <c r="P42" s="100"/>
      <c r="Q42" s="100"/>
      <c r="R42" s="100"/>
      <c r="S42" s="100"/>
      <c r="T42" s="37">
        <f>(H42*3)+((F42-H42)*2)+J42</f>
        <v>0</v>
      </c>
      <c r="U42" s="38" t="str">
        <f t="shared" si="7"/>
        <v/>
      </c>
      <c r="V42" s="22">
        <v>54</v>
      </c>
      <c r="W42" s="22" t="s">
        <v>75</v>
      </c>
      <c r="X42" s="22" t="s">
        <v>72</v>
      </c>
      <c r="Y42" s="77" t="s">
        <v>435</v>
      </c>
      <c r="Z42" s="64"/>
      <c r="AA42" s="1" t="s">
        <v>96</v>
      </c>
      <c r="AB42" s="27" t="s">
        <v>155</v>
      </c>
    </row>
    <row r="43" spans="1:28" x14ac:dyDescent="0.3">
      <c r="A43" s="1" t="s">
        <v>46</v>
      </c>
      <c r="B43" s="1" t="s">
        <v>89</v>
      </c>
      <c r="C43" s="26" t="s">
        <v>255</v>
      </c>
      <c r="D43" s="36">
        <v>44</v>
      </c>
      <c r="E43" s="26">
        <v>23</v>
      </c>
      <c r="F43" s="26">
        <v>6</v>
      </c>
      <c r="G43" s="26">
        <v>12</v>
      </c>
      <c r="H43" s="26"/>
      <c r="I43" s="26"/>
      <c r="J43" s="26">
        <v>7</v>
      </c>
      <c r="K43" s="26">
        <v>7</v>
      </c>
      <c r="L43" s="26">
        <v>2</v>
      </c>
      <c r="M43" s="26">
        <v>3</v>
      </c>
      <c r="N43" s="26">
        <f>SUM(L43:M43)</f>
        <v>5</v>
      </c>
      <c r="O43" s="37">
        <v>1</v>
      </c>
      <c r="P43" s="37">
        <v>2</v>
      </c>
      <c r="Q43" s="37">
        <v>0</v>
      </c>
      <c r="R43" s="37">
        <v>4</v>
      </c>
      <c r="S43" s="37">
        <v>0</v>
      </c>
      <c r="T43" s="37">
        <v>19</v>
      </c>
      <c r="U43" s="38">
        <f t="shared" si="7"/>
        <v>0.95652173913043481</v>
      </c>
      <c r="V43" s="22">
        <v>54</v>
      </c>
      <c r="W43" s="22" t="s">
        <v>75</v>
      </c>
      <c r="X43" s="22" t="s">
        <v>72</v>
      </c>
      <c r="Y43" s="77" t="s">
        <v>435</v>
      </c>
      <c r="Z43" s="40" t="s">
        <v>482</v>
      </c>
      <c r="AA43" s="1" t="s">
        <v>96</v>
      </c>
      <c r="AB43" s="27" t="s">
        <v>155</v>
      </c>
    </row>
    <row r="44" spans="1:28" x14ac:dyDescent="0.3">
      <c r="A44" s="1" t="s">
        <v>46</v>
      </c>
      <c r="B44" s="1" t="s">
        <v>89</v>
      </c>
      <c r="C44" s="26" t="s">
        <v>252</v>
      </c>
      <c r="D44" s="36">
        <v>55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37">
        <f>(H44*3)+((F44-H44)*2)+J44</f>
        <v>0</v>
      </c>
      <c r="U44" s="38" t="str">
        <f t="shared" si="7"/>
        <v/>
      </c>
      <c r="V44" s="22">
        <v>54</v>
      </c>
      <c r="W44" s="22" t="s">
        <v>75</v>
      </c>
      <c r="X44" s="22" t="s">
        <v>72</v>
      </c>
      <c r="Y44" s="77" t="s">
        <v>435</v>
      </c>
      <c r="Z44" s="64"/>
      <c r="AA44" s="1" t="s">
        <v>96</v>
      </c>
      <c r="AB44" s="27" t="s">
        <v>155</v>
      </c>
    </row>
    <row r="45" spans="1:28" x14ac:dyDescent="0.3">
      <c r="A45" s="1" t="s">
        <v>46</v>
      </c>
      <c r="B45" s="1" t="s">
        <v>89</v>
      </c>
      <c r="C45" s="26" t="s">
        <v>253</v>
      </c>
      <c r="D45" s="36">
        <v>11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37">
        <f>(H45*3)+((F45-H45)*2)+J45</f>
        <v>0</v>
      </c>
      <c r="U45" s="38" t="str">
        <f t="shared" si="7"/>
        <v/>
      </c>
      <c r="V45" s="22">
        <v>54</v>
      </c>
      <c r="W45" s="22" t="s">
        <v>75</v>
      </c>
      <c r="X45" s="22" t="s">
        <v>72</v>
      </c>
      <c r="Y45" s="77" t="s">
        <v>435</v>
      </c>
      <c r="Z45" s="64"/>
      <c r="AA45" s="1" t="s">
        <v>96</v>
      </c>
      <c r="AB45" s="27" t="s">
        <v>155</v>
      </c>
    </row>
    <row r="46" spans="1:28" x14ac:dyDescent="0.3">
      <c r="A46" s="1" t="s">
        <v>46</v>
      </c>
      <c r="B46" s="1" t="s">
        <v>89</v>
      </c>
      <c r="C46" s="26" t="s">
        <v>254</v>
      </c>
      <c r="D46" s="36">
        <v>13</v>
      </c>
      <c r="E46" s="90"/>
      <c r="F46" s="90"/>
      <c r="G46" s="90"/>
      <c r="H46" s="90"/>
      <c r="I46" s="90"/>
      <c r="J46" s="90"/>
      <c r="K46" s="90"/>
      <c r="L46" s="90"/>
      <c r="M46" s="90"/>
      <c r="N46" s="26">
        <f>SUM(L46:M46)</f>
        <v>0</v>
      </c>
      <c r="O46" s="100"/>
      <c r="P46" s="100"/>
      <c r="Q46" s="100"/>
      <c r="R46" s="100"/>
      <c r="S46" s="100"/>
      <c r="T46" s="37">
        <f>(H46*3)+((F46-H46)*2)+J46</f>
        <v>0</v>
      </c>
      <c r="U46" s="38" t="str">
        <f t="shared" si="7"/>
        <v/>
      </c>
      <c r="V46" s="22">
        <v>54</v>
      </c>
      <c r="W46" s="22" t="s">
        <v>75</v>
      </c>
      <c r="X46" s="22" t="s">
        <v>72</v>
      </c>
      <c r="Y46" s="77" t="s">
        <v>435</v>
      </c>
      <c r="AA46" s="1" t="s">
        <v>96</v>
      </c>
      <c r="AB46" s="27" t="s">
        <v>155</v>
      </c>
    </row>
    <row r="47" spans="1:28" x14ac:dyDescent="0.3">
      <c r="A47" s="1" t="s">
        <v>46</v>
      </c>
      <c r="B47" s="1" t="s">
        <v>89</v>
      </c>
      <c r="C47" s="61" t="s">
        <v>39</v>
      </c>
      <c r="D47" s="1"/>
      <c r="E47" s="61">
        <v>265</v>
      </c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42"/>
      <c r="Q47" s="42"/>
      <c r="R47" s="42"/>
      <c r="S47" s="42"/>
      <c r="T47" s="61">
        <v>61</v>
      </c>
      <c r="U47" s="38" t="str">
        <f t="shared" ref="U47" si="8">_xlfn.IFNA("",((T47+Q47+N47-R47)+(O47*2))/E47)</f>
        <v/>
      </c>
      <c r="V47" s="22">
        <v>54</v>
      </c>
      <c r="W47" s="22" t="s">
        <v>75</v>
      </c>
      <c r="X47" s="22" t="s">
        <v>72</v>
      </c>
      <c r="Y47" s="77" t="s">
        <v>435</v>
      </c>
      <c r="Z47" s="64"/>
      <c r="AA47" s="1" t="s">
        <v>96</v>
      </c>
      <c r="AB47" s="27" t="s">
        <v>155</v>
      </c>
    </row>
    <row r="48" spans="1:28" x14ac:dyDescent="0.3">
      <c r="A48" s="47" t="s">
        <v>46</v>
      </c>
      <c r="B48" s="47" t="s">
        <v>89</v>
      </c>
      <c r="C48" s="43" t="s">
        <v>40</v>
      </c>
      <c r="D48" s="47"/>
      <c r="E48" s="43">
        <f t="shared" ref="E48:T48" si="9">SUM(E35:E47)</f>
        <v>288</v>
      </c>
      <c r="F48" s="43">
        <f t="shared" si="9"/>
        <v>6</v>
      </c>
      <c r="G48" s="43">
        <f t="shared" si="9"/>
        <v>12</v>
      </c>
      <c r="H48" s="43">
        <f t="shared" si="9"/>
        <v>0</v>
      </c>
      <c r="I48" s="43">
        <f t="shared" si="9"/>
        <v>0</v>
      </c>
      <c r="J48" s="43">
        <f t="shared" si="9"/>
        <v>7</v>
      </c>
      <c r="K48" s="43">
        <f t="shared" si="9"/>
        <v>7</v>
      </c>
      <c r="L48" s="43">
        <f t="shared" si="9"/>
        <v>2</v>
      </c>
      <c r="M48" s="43">
        <f t="shared" si="9"/>
        <v>3</v>
      </c>
      <c r="N48" s="43">
        <f t="shared" si="9"/>
        <v>5</v>
      </c>
      <c r="O48" s="43">
        <f t="shared" si="9"/>
        <v>1</v>
      </c>
      <c r="P48" s="43">
        <f t="shared" si="9"/>
        <v>2</v>
      </c>
      <c r="Q48" s="43">
        <f t="shared" si="9"/>
        <v>0</v>
      </c>
      <c r="R48" s="43">
        <f t="shared" si="9"/>
        <v>4</v>
      </c>
      <c r="S48" s="43">
        <f t="shared" si="9"/>
        <v>0</v>
      </c>
      <c r="T48" s="43">
        <f t="shared" si="9"/>
        <v>109</v>
      </c>
      <c r="U48" s="44">
        <f>((T48+Q48+N48-R48)+(O48*2))/E48</f>
        <v>0.3888888888888889</v>
      </c>
      <c r="V48" s="45">
        <v>54</v>
      </c>
      <c r="W48" s="45" t="s">
        <v>75</v>
      </c>
      <c r="X48" s="45" t="s">
        <v>72</v>
      </c>
      <c r="Y48" s="78" t="s">
        <v>435</v>
      </c>
      <c r="Z48" s="65"/>
      <c r="AA48" s="47" t="s">
        <v>96</v>
      </c>
      <c r="AB48" s="87" t="s">
        <v>155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0.5</v>
      </c>
      <c r="H49" s="48"/>
      <c r="I49" s="27"/>
      <c r="J49" s="48" t="s">
        <v>42</v>
      </c>
      <c r="K49" s="76">
        <f>J48/K48</f>
        <v>1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F244-C773-43BA-BA02-A2A39DF71ABE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417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159</v>
      </c>
      <c r="K4" s="16" t="s">
        <v>45</v>
      </c>
      <c r="L4" s="17"/>
      <c r="M4" s="18"/>
      <c r="N4" s="19">
        <v>23</v>
      </c>
      <c r="O4" s="19">
        <v>31</v>
      </c>
      <c r="P4" s="19">
        <v>25</v>
      </c>
      <c r="Q4" s="19">
        <v>28</v>
      </c>
      <c r="R4" s="13">
        <v>6</v>
      </c>
      <c r="S4" s="21">
        <f>SUM(N4:R4)</f>
        <v>113</v>
      </c>
      <c r="T4" s="22">
        <v>59</v>
      </c>
    </row>
    <row r="5" spans="1:28" x14ac:dyDescent="0.3">
      <c r="B5" s="1"/>
      <c r="C5" s="6" t="s">
        <v>156</v>
      </c>
      <c r="D5" s="7" t="s">
        <v>6</v>
      </c>
      <c r="E5" s="1"/>
      <c r="F5" s="1"/>
      <c r="G5" s="1"/>
      <c r="J5" s="15" t="s">
        <v>160</v>
      </c>
      <c r="K5" s="16" t="s">
        <v>158</v>
      </c>
      <c r="L5" s="17"/>
      <c r="M5" s="18"/>
      <c r="N5" s="19">
        <v>23</v>
      </c>
      <c r="O5" s="19">
        <v>25</v>
      </c>
      <c r="P5" s="19">
        <v>31</v>
      </c>
      <c r="Q5" s="19">
        <v>28</v>
      </c>
      <c r="R5" s="13">
        <v>13</v>
      </c>
      <c r="S5" s="21">
        <f>SUM(N5:R5)</f>
        <v>120</v>
      </c>
      <c r="T5" s="22">
        <v>59</v>
      </c>
      <c r="U5" s="1"/>
      <c r="V5" s="1"/>
      <c r="W5" s="1"/>
    </row>
    <row r="6" spans="1:28" x14ac:dyDescent="0.3">
      <c r="C6" s="23">
        <v>317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279</v>
      </c>
      <c r="D7" s="7" t="s">
        <v>8</v>
      </c>
      <c r="G7" s="1"/>
      <c r="S7" s="1"/>
      <c r="T7" s="25" t="s">
        <v>9</v>
      </c>
      <c r="U7" s="1"/>
      <c r="V7" s="53">
        <v>59</v>
      </c>
      <c r="W7" s="1"/>
    </row>
    <row r="8" spans="1:28" x14ac:dyDescent="0.3">
      <c r="B8" s="1"/>
      <c r="C8" s="24" t="s">
        <v>280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14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157</v>
      </c>
      <c r="B13" s="1" t="s">
        <v>46</v>
      </c>
      <c r="C13" s="26" t="s">
        <v>83</v>
      </c>
      <c r="D13" s="36">
        <v>42</v>
      </c>
      <c r="E13" s="90"/>
      <c r="F13" s="26">
        <v>1</v>
      </c>
      <c r="G13" s="26">
        <v>3</v>
      </c>
      <c r="H13" s="26"/>
      <c r="I13" s="26"/>
      <c r="J13" s="26">
        <v>0</v>
      </c>
      <c r="K13" s="26">
        <v>0</v>
      </c>
      <c r="L13" s="90"/>
      <c r="M13" s="26">
        <v>4</v>
      </c>
      <c r="N13" s="26">
        <f>SUM(L13:M13)</f>
        <v>4</v>
      </c>
      <c r="O13" s="90"/>
      <c r="P13" s="37">
        <v>1</v>
      </c>
      <c r="Q13" s="90"/>
      <c r="R13" s="90"/>
      <c r="S13" s="90"/>
      <c r="T13" s="26">
        <f>+(F13*2)+J13</f>
        <v>2</v>
      </c>
      <c r="U13" s="38" t="str">
        <f>IFERROR(((T13+Q13+N13-R13)+(O13*2))/E13,"")</f>
        <v/>
      </c>
      <c r="V13" s="22">
        <v>59</v>
      </c>
      <c r="W13" s="22" t="s">
        <v>71</v>
      </c>
      <c r="X13" s="22" t="s">
        <v>76</v>
      </c>
      <c r="Y13" s="77">
        <v>317</v>
      </c>
      <c r="Z13" s="40"/>
      <c r="AA13" s="1" t="s">
        <v>73</v>
      </c>
      <c r="AB13" s="27" t="s">
        <v>485</v>
      </c>
    </row>
    <row r="14" spans="1:28" x14ac:dyDescent="0.3">
      <c r="A14" s="1" t="s">
        <v>157</v>
      </c>
      <c r="B14" s="1" t="s">
        <v>46</v>
      </c>
      <c r="C14" s="26" t="s">
        <v>47</v>
      </c>
      <c r="D14" s="36">
        <v>30</v>
      </c>
      <c r="E14" s="90"/>
      <c r="F14" s="26">
        <v>6</v>
      </c>
      <c r="G14" s="26">
        <v>16</v>
      </c>
      <c r="H14" s="26"/>
      <c r="I14" s="26"/>
      <c r="J14" s="26">
        <v>3</v>
      </c>
      <c r="K14" s="26">
        <v>3</v>
      </c>
      <c r="L14" s="90"/>
      <c r="M14" s="26">
        <v>1</v>
      </c>
      <c r="N14" s="26">
        <f t="shared" ref="N14:N24" si="0">SUM(L14:M14)</f>
        <v>1</v>
      </c>
      <c r="O14" s="90"/>
      <c r="P14" s="37">
        <v>3</v>
      </c>
      <c r="Q14" s="90"/>
      <c r="R14" s="90"/>
      <c r="S14" s="90"/>
      <c r="T14" s="26">
        <f t="shared" ref="T14:T24" si="1">+(F14*2)+J14</f>
        <v>15</v>
      </c>
      <c r="U14" s="38" t="str">
        <f t="shared" ref="U14:U24" si="2">IFERROR(((T14+Q14+N14-R14)+(O14*2))/E14,"")</f>
        <v/>
      </c>
      <c r="V14" s="22">
        <v>59</v>
      </c>
      <c r="W14" s="22" t="s">
        <v>71</v>
      </c>
      <c r="X14" s="22" t="s">
        <v>76</v>
      </c>
      <c r="Y14" s="77">
        <v>317</v>
      </c>
      <c r="Z14" s="40"/>
      <c r="AA14" s="1" t="s">
        <v>73</v>
      </c>
      <c r="AB14" s="27" t="s">
        <v>485</v>
      </c>
    </row>
    <row r="15" spans="1:28" x14ac:dyDescent="0.3">
      <c r="A15" s="1" t="s">
        <v>157</v>
      </c>
      <c r="B15" s="1" t="s">
        <v>46</v>
      </c>
      <c r="C15" s="26" t="s">
        <v>48</v>
      </c>
      <c r="D15" s="36">
        <v>50</v>
      </c>
      <c r="E15" s="90"/>
      <c r="F15" s="26">
        <v>8</v>
      </c>
      <c r="G15" s="26">
        <v>18</v>
      </c>
      <c r="H15" s="26"/>
      <c r="I15" s="26"/>
      <c r="J15" s="26">
        <v>6</v>
      </c>
      <c r="K15" s="26">
        <v>6</v>
      </c>
      <c r="L15" s="90"/>
      <c r="M15" s="26">
        <v>12</v>
      </c>
      <c r="N15" s="26">
        <f t="shared" si="0"/>
        <v>12</v>
      </c>
      <c r="O15" s="90"/>
      <c r="P15" s="61">
        <v>6</v>
      </c>
      <c r="Q15" s="90"/>
      <c r="R15" s="90"/>
      <c r="S15" s="90"/>
      <c r="T15" s="26">
        <f t="shared" si="1"/>
        <v>22</v>
      </c>
      <c r="U15" s="38" t="str">
        <f t="shared" si="2"/>
        <v/>
      </c>
      <c r="V15" s="22">
        <v>59</v>
      </c>
      <c r="W15" s="22" t="s">
        <v>71</v>
      </c>
      <c r="X15" s="22" t="s">
        <v>76</v>
      </c>
      <c r="Y15" s="77">
        <v>317</v>
      </c>
      <c r="Z15" s="40"/>
      <c r="AA15" s="1" t="s">
        <v>73</v>
      </c>
      <c r="AB15" s="27" t="s">
        <v>485</v>
      </c>
    </row>
    <row r="16" spans="1:28" x14ac:dyDescent="0.3">
      <c r="A16" s="1" t="s">
        <v>157</v>
      </c>
      <c r="B16" s="1" t="s">
        <v>46</v>
      </c>
      <c r="C16" s="26" t="s">
        <v>49</v>
      </c>
      <c r="D16" s="36">
        <v>12</v>
      </c>
      <c r="E16" s="90"/>
      <c r="F16" s="26">
        <v>1</v>
      </c>
      <c r="G16" s="26">
        <v>5</v>
      </c>
      <c r="H16" s="26"/>
      <c r="I16" s="26"/>
      <c r="J16" s="26">
        <v>1</v>
      </c>
      <c r="K16" s="26">
        <v>2</v>
      </c>
      <c r="L16" s="90"/>
      <c r="M16" s="26">
        <v>0</v>
      </c>
      <c r="N16" s="26">
        <f t="shared" si="0"/>
        <v>0</v>
      </c>
      <c r="O16" s="90"/>
      <c r="P16" s="37">
        <v>2</v>
      </c>
      <c r="Q16" s="90"/>
      <c r="R16" s="90"/>
      <c r="S16" s="90"/>
      <c r="T16" s="26">
        <f t="shared" si="1"/>
        <v>3</v>
      </c>
      <c r="U16" s="38" t="str">
        <f t="shared" si="2"/>
        <v/>
      </c>
      <c r="V16" s="22">
        <v>59</v>
      </c>
      <c r="W16" s="22" t="s">
        <v>71</v>
      </c>
      <c r="X16" s="22" t="s">
        <v>76</v>
      </c>
      <c r="Y16" s="77">
        <v>317</v>
      </c>
      <c r="Z16" s="40"/>
      <c r="AA16" s="1" t="s">
        <v>73</v>
      </c>
      <c r="AB16" s="27" t="s">
        <v>485</v>
      </c>
    </row>
    <row r="17" spans="1:28" x14ac:dyDescent="0.3">
      <c r="A17" s="1" t="s">
        <v>157</v>
      </c>
      <c r="B17" s="1" t="s">
        <v>46</v>
      </c>
      <c r="C17" s="26" t="s">
        <v>84</v>
      </c>
      <c r="D17" s="36">
        <v>14</v>
      </c>
      <c r="E17" s="90" t="s">
        <v>402</v>
      </c>
      <c r="F17" s="26"/>
      <c r="G17" s="26"/>
      <c r="H17" s="26"/>
      <c r="I17" s="26"/>
      <c r="J17" s="26"/>
      <c r="K17" s="26"/>
      <c r="L17" s="90"/>
      <c r="M17" s="26"/>
      <c r="N17" s="26"/>
      <c r="O17" s="90"/>
      <c r="P17" s="37"/>
      <c r="Q17" s="90"/>
      <c r="R17" s="90"/>
      <c r="S17" s="90"/>
      <c r="T17" s="26"/>
      <c r="U17" s="38" t="str">
        <f t="shared" si="2"/>
        <v/>
      </c>
      <c r="V17" s="22">
        <v>59</v>
      </c>
      <c r="W17" s="22" t="s">
        <v>71</v>
      </c>
      <c r="X17" s="22" t="s">
        <v>76</v>
      </c>
      <c r="Y17" s="77">
        <v>317</v>
      </c>
      <c r="Z17" s="40"/>
      <c r="AA17" s="1" t="s">
        <v>73</v>
      </c>
      <c r="AB17" s="27" t="s">
        <v>485</v>
      </c>
    </row>
    <row r="18" spans="1:28" x14ac:dyDescent="0.3">
      <c r="A18" s="1" t="s">
        <v>157</v>
      </c>
      <c r="B18" s="1" t="s">
        <v>46</v>
      </c>
      <c r="C18" s="26" t="s">
        <v>50</v>
      </c>
      <c r="D18" s="36">
        <v>44</v>
      </c>
      <c r="E18" s="90"/>
      <c r="F18" s="26">
        <v>1</v>
      </c>
      <c r="G18" s="26">
        <v>2</v>
      </c>
      <c r="H18" s="26"/>
      <c r="I18" s="26"/>
      <c r="J18" s="26">
        <v>0</v>
      </c>
      <c r="K18" s="26">
        <v>1</v>
      </c>
      <c r="L18" s="90"/>
      <c r="M18" s="26">
        <v>1</v>
      </c>
      <c r="N18" s="26">
        <f t="shared" si="0"/>
        <v>1</v>
      </c>
      <c r="O18" s="90"/>
      <c r="P18" s="37">
        <v>0</v>
      </c>
      <c r="Q18" s="90"/>
      <c r="R18" s="90"/>
      <c r="S18" s="90"/>
      <c r="T18" s="26">
        <f t="shared" si="1"/>
        <v>2</v>
      </c>
      <c r="U18" s="38" t="str">
        <f t="shared" si="2"/>
        <v/>
      </c>
      <c r="V18" s="22">
        <v>59</v>
      </c>
      <c r="W18" s="22" t="s">
        <v>71</v>
      </c>
      <c r="X18" s="22" t="s">
        <v>76</v>
      </c>
      <c r="Y18" s="77">
        <v>317</v>
      </c>
      <c r="Z18" s="40"/>
      <c r="AA18" s="1" t="s">
        <v>73</v>
      </c>
      <c r="AB18" s="27" t="s">
        <v>485</v>
      </c>
    </row>
    <row r="19" spans="1:28" x14ac:dyDescent="0.3">
      <c r="A19" s="1" t="s">
        <v>157</v>
      </c>
      <c r="B19" s="1" t="s">
        <v>46</v>
      </c>
      <c r="C19" s="26" t="s">
        <v>51</v>
      </c>
      <c r="D19" s="36">
        <v>32</v>
      </c>
      <c r="E19" s="90"/>
      <c r="F19" s="26">
        <v>1</v>
      </c>
      <c r="G19" s="26">
        <v>2</v>
      </c>
      <c r="H19" s="26"/>
      <c r="I19" s="26"/>
      <c r="J19" s="26">
        <v>0</v>
      </c>
      <c r="K19" s="26">
        <v>0</v>
      </c>
      <c r="L19" s="90"/>
      <c r="M19" s="26">
        <v>1</v>
      </c>
      <c r="N19" s="26">
        <f t="shared" si="0"/>
        <v>1</v>
      </c>
      <c r="O19" s="90"/>
      <c r="P19" s="37">
        <v>3</v>
      </c>
      <c r="Q19" s="90"/>
      <c r="R19" s="90"/>
      <c r="S19" s="90"/>
      <c r="T19" s="26">
        <f t="shared" si="1"/>
        <v>2</v>
      </c>
      <c r="U19" s="38" t="str">
        <f t="shared" si="2"/>
        <v/>
      </c>
      <c r="V19" s="22">
        <v>59</v>
      </c>
      <c r="W19" s="22" t="s">
        <v>71</v>
      </c>
      <c r="X19" s="22" t="s">
        <v>76</v>
      </c>
      <c r="Y19" s="77">
        <v>317</v>
      </c>
      <c r="Z19" s="40"/>
      <c r="AA19" s="1" t="s">
        <v>73</v>
      </c>
      <c r="AB19" s="27" t="s">
        <v>485</v>
      </c>
    </row>
    <row r="20" spans="1:28" x14ac:dyDescent="0.3">
      <c r="A20" s="1" t="s">
        <v>157</v>
      </c>
      <c r="B20" s="1" t="s">
        <v>46</v>
      </c>
      <c r="C20" s="26" t="s">
        <v>52</v>
      </c>
      <c r="D20" s="36">
        <v>34</v>
      </c>
      <c r="E20" s="90"/>
      <c r="F20" s="26">
        <v>1</v>
      </c>
      <c r="G20" s="26">
        <v>4</v>
      </c>
      <c r="H20" s="26"/>
      <c r="I20" s="26"/>
      <c r="J20" s="26">
        <v>0</v>
      </c>
      <c r="K20" s="26">
        <v>2</v>
      </c>
      <c r="L20" s="90"/>
      <c r="M20" s="26">
        <v>5</v>
      </c>
      <c r="N20" s="26">
        <f t="shared" si="0"/>
        <v>5</v>
      </c>
      <c r="O20" s="90"/>
      <c r="P20" s="37">
        <v>5</v>
      </c>
      <c r="Q20" s="90"/>
      <c r="R20" s="90"/>
      <c r="S20" s="90"/>
      <c r="T20" s="26">
        <f t="shared" si="1"/>
        <v>2</v>
      </c>
      <c r="U20" s="38" t="str">
        <f t="shared" si="2"/>
        <v/>
      </c>
      <c r="V20" s="22">
        <v>59</v>
      </c>
      <c r="W20" s="22" t="s">
        <v>71</v>
      </c>
      <c r="X20" s="22" t="s">
        <v>76</v>
      </c>
      <c r="Y20" s="77">
        <v>317</v>
      </c>
      <c r="Z20" s="40"/>
      <c r="AA20" s="1" t="s">
        <v>73</v>
      </c>
      <c r="AB20" s="27" t="s">
        <v>485</v>
      </c>
    </row>
    <row r="21" spans="1:28" x14ac:dyDescent="0.3">
      <c r="A21" s="1" t="s">
        <v>157</v>
      </c>
      <c r="B21" s="1" t="s">
        <v>46</v>
      </c>
      <c r="C21" s="26" t="s">
        <v>53</v>
      </c>
      <c r="D21" s="36">
        <v>20</v>
      </c>
      <c r="E21" s="90"/>
      <c r="F21" s="26">
        <v>10</v>
      </c>
      <c r="G21" s="26">
        <v>21</v>
      </c>
      <c r="H21" s="26"/>
      <c r="I21" s="26"/>
      <c r="J21" s="26">
        <v>5</v>
      </c>
      <c r="K21" s="26">
        <v>6</v>
      </c>
      <c r="L21" s="90"/>
      <c r="M21" s="26">
        <v>7</v>
      </c>
      <c r="N21" s="26">
        <f t="shared" si="0"/>
        <v>7</v>
      </c>
      <c r="O21" s="90"/>
      <c r="P21" s="61">
        <v>6</v>
      </c>
      <c r="Q21" s="90"/>
      <c r="R21" s="90"/>
      <c r="S21" s="90"/>
      <c r="T21" s="26">
        <f t="shared" si="1"/>
        <v>25</v>
      </c>
      <c r="U21" s="38" t="str">
        <f t="shared" si="2"/>
        <v/>
      </c>
      <c r="V21" s="22">
        <v>59</v>
      </c>
      <c r="W21" s="22" t="s">
        <v>71</v>
      </c>
      <c r="X21" s="22" t="s">
        <v>76</v>
      </c>
      <c r="Y21" s="77">
        <v>317</v>
      </c>
      <c r="Z21" s="40"/>
      <c r="AA21" s="1" t="s">
        <v>73</v>
      </c>
      <c r="AB21" s="27" t="s">
        <v>485</v>
      </c>
    </row>
    <row r="22" spans="1:28" x14ac:dyDescent="0.3">
      <c r="A22" s="1" t="s">
        <v>157</v>
      </c>
      <c r="B22" s="1" t="s">
        <v>46</v>
      </c>
      <c r="C22" s="26" t="s">
        <v>54</v>
      </c>
      <c r="D22" s="36">
        <v>40</v>
      </c>
      <c r="E22" s="90"/>
      <c r="F22" s="26">
        <v>2</v>
      </c>
      <c r="G22" s="26">
        <v>3</v>
      </c>
      <c r="H22" s="26"/>
      <c r="I22" s="26"/>
      <c r="J22" s="26">
        <v>0</v>
      </c>
      <c r="K22" s="26">
        <v>0</v>
      </c>
      <c r="L22" s="90"/>
      <c r="M22" s="26">
        <v>1</v>
      </c>
      <c r="N22" s="26">
        <f t="shared" si="0"/>
        <v>1</v>
      </c>
      <c r="O22" s="90"/>
      <c r="P22" s="37">
        <v>1</v>
      </c>
      <c r="Q22" s="90"/>
      <c r="R22" s="90"/>
      <c r="S22" s="90"/>
      <c r="T22" s="26">
        <f t="shared" si="1"/>
        <v>4</v>
      </c>
      <c r="U22" s="38" t="str">
        <f t="shared" si="2"/>
        <v/>
      </c>
      <c r="V22" s="22">
        <v>59</v>
      </c>
      <c r="W22" s="22" t="s">
        <v>71</v>
      </c>
      <c r="X22" s="22" t="s">
        <v>76</v>
      </c>
      <c r="Y22" s="77">
        <v>317</v>
      </c>
      <c r="Z22" s="40"/>
      <c r="AA22" s="1" t="s">
        <v>73</v>
      </c>
      <c r="AB22" s="27" t="s">
        <v>485</v>
      </c>
    </row>
    <row r="23" spans="1:28" x14ac:dyDescent="0.3">
      <c r="A23" s="1" t="s">
        <v>157</v>
      </c>
      <c r="B23" s="1" t="s">
        <v>46</v>
      </c>
      <c r="C23" s="26" t="s">
        <v>55</v>
      </c>
      <c r="D23" s="36">
        <v>10</v>
      </c>
      <c r="E23" s="90"/>
      <c r="F23" s="26">
        <v>7</v>
      </c>
      <c r="G23" s="26">
        <v>13</v>
      </c>
      <c r="H23" s="26"/>
      <c r="I23" s="26"/>
      <c r="J23" s="26">
        <v>3</v>
      </c>
      <c r="K23" s="26">
        <v>4</v>
      </c>
      <c r="L23" s="90"/>
      <c r="M23" s="26">
        <v>3</v>
      </c>
      <c r="N23" s="26">
        <f t="shared" si="0"/>
        <v>3</v>
      </c>
      <c r="O23" s="90"/>
      <c r="P23" s="37">
        <v>2</v>
      </c>
      <c r="Q23" s="90"/>
      <c r="R23" s="90"/>
      <c r="S23" s="90"/>
      <c r="T23" s="26">
        <f t="shared" si="1"/>
        <v>17</v>
      </c>
      <c r="U23" s="38" t="str">
        <f t="shared" si="2"/>
        <v/>
      </c>
      <c r="V23" s="22">
        <v>59</v>
      </c>
      <c r="W23" s="22" t="s">
        <v>71</v>
      </c>
      <c r="X23" s="22" t="s">
        <v>76</v>
      </c>
      <c r="Y23" s="77">
        <v>317</v>
      </c>
      <c r="Z23" s="40"/>
      <c r="AA23" s="1" t="s">
        <v>73</v>
      </c>
      <c r="AB23" s="27" t="s">
        <v>485</v>
      </c>
    </row>
    <row r="24" spans="1:28" x14ac:dyDescent="0.3">
      <c r="A24" s="1" t="s">
        <v>157</v>
      </c>
      <c r="B24" s="1" t="s">
        <v>46</v>
      </c>
      <c r="C24" s="26" t="s">
        <v>56</v>
      </c>
      <c r="D24" s="36">
        <v>22</v>
      </c>
      <c r="E24" s="90"/>
      <c r="F24" s="26">
        <v>8</v>
      </c>
      <c r="G24" s="26">
        <v>9</v>
      </c>
      <c r="H24" s="26"/>
      <c r="I24" s="26"/>
      <c r="J24" s="26">
        <v>3</v>
      </c>
      <c r="K24" s="26">
        <v>4</v>
      </c>
      <c r="L24" s="90"/>
      <c r="M24" s="26">
        <v>8</v>
      </c>
      <c r="N24" s="26">
        <f t="shared" si="0"/>
        <v>8</v>
      </c>
      <c r="O24" s="90"/>
      <c r="P24" s="61">
        <v>6</v>
      </c>
      <c r="Q24" s="90"/>
      <c r="R24" s="90"/>
      <c r="S24" s="90"/>
      <c r="T24" s="26">
        <f t="shared" si="1"/>
        <v>19</v>
      </c>
      <c r="U24" s="38" t="str">
        <f t="shared" si="2"/>
        <v/>
      </c>
      <c r="V24" s="22">
        <v>59</v>
      </c>
      <c r="W24" s="22" t="s">
        <v>71</v>
      </c>
      <c r="X24" s="22" t="s">
        <v>76</v>
      </c>
      <c r="Y24" s="77">
        <v>317</v>
      </c>
      <c r="Z24" s="40"/>
      <c r="AA24" s="1" t="s">
        <v>73</v>
      </c>
      <c r="AB24" s="27" t="s">
        <v>485</v>
      </c>
    </row>
    <row r="25" spans="1:28" x14ac:dyDescent="0.3">
      <c r="A25" s="1" t="s">
        <v>157</v>
      </c>
      <c r="B25" s="1" t="s">
        <v>46</v>
      </c>
      <c r="C25" s="61" t="s">
        <v>39</v>
      </c>
      <c r="D25" s="1"/>
      <c r="E25" s="61">
        <v>265</v>
      </c>
      <c r="F25" s="61"/>
      <c r="G25" s="61"/>
      <c r="H25" s="61"/>
      <c r="I25" s="61"/>
      <c r="J25" s="61"/>
      <c r="K25" s="61"/>
      <c r="L25" s="61"/>
      <c r="M25" s="61"/>
      <c r="N25" s="5"/>
      <c r="O25" s="61"/>
      <c r="P25" s="61"/>
      <c r="Q25" s="61"/>
      <c r="R25" s="61">
        <v>42</v>
      </c>
      <c r="S25" s="42"/>
      <c r="T25" s="26"/>
      <c r="U25" s="38" t="str">
        <f t="shared" ref="U25" si="3">_xlfn.IFNA("",((T25+Q25+N25-R25)+(O25*2))/E25)</f>
        <v/>
      </c>
      <c r="V25" s="22">
        <v>59</v>
      </c>
      <c r="W25" s="22" t="s">
        <v>71</v>
      </c>
      <c r="X25" s="22" t="s">
        <v>76</v>
      </c>
      <c r="Y25" s="77">
        <v>317</v>
      </c>
      <c r="Z25" s="40"/>
      <c r="AA25" s="1" t="s">
        <v>73</v>
      </c>
      <c r="AB25" s="27" t="s">
        <v>485</v>
      </c>
    </row>
    <row r="26" spans="1:28" x14ac:dyDescent="0.3">
      <c r="A26" s="47" t="s">
        <v>157</v>
      </c>
      <c r="B26" s="47" t="s">
        <v>46</v>
      </c>
      <c r="C26" s="43" t="s">
        <v>40</v>
      </c>
      <c r="D26" s="47"/>
      <c r="E26" s="43">
        <f t="shared" ref="E26:T26" si="4">SUM(E13:E25)</f>
        <v>265</v>
      </c>
      <c r="F26" s="43">
        <f t="shared" si="4"/>
        <v>46</v>
      </c>
      <c r="G26" s="43">
        <f t="shared" si="4"/>
        <v>96</v>
      </c>
      <c r="H26" s="43">
        <f t="shared" si="4"/>
        <v>0</v>
      </c>
      <c r="I26" s="43">
        <f t="shared" si="4"/>
        <v>0</v>
      </c>
      <c r="J26" s="43">
        <f t="shared" si="4"/>
        <v>21</v>
      </c>
      <c r="K26" s="43">
        <f t="shared" si="4"/>
        <v>28</v>
      </c>
      <c r="L26" s="43">
        <f t="shared" si="4"/>
        <v>0</v>
      </c>
      <c r="M26" s="43">
        <f t="shared" si="4"/>
        <v>43</v>
      </c>
      <c r="N26" s="43">
        <f t="shared" si="4"/>
        <v>43</v>
      </c>
      <c r="O26" s="43">
        <f t="shared" si="4"/>
        <v>0</v>
      </c>
      <c r="P26" s="43">
        <f t="shared" si="4"/>
        <v>35</v>
      </c>
      <c r="Q26" s="43">
        <f t="shared" si="4"/>
        <v>0</v>
      </c>
      <c r="R26" s="43">
        <f t="shared" si="4"/>
        <v>42</v>
      </c>
      <c r="S26" s="43">
        <f t="shared" si="4"/>
        <v>0</v>
      </c>
      <c r="T26" s="43">
        <f t="shared" si="4"/>
        <v>113</v>
      </c>
      <c r="U26" s="44">
        <f>((T26+Q26+N26-R26)+(O26*2))/E26</f>
        <v>0.43018867924528303</v>
      </c>
      <c r="V26" s="45">
        <v>59</v>
      </c>
      <c r="W26" s="45" t="s">
        <v>71</v>
      </c>
      <c r="X26" s="45" t="s">
        <v>115</v>
      </c>
      <c r="Y26" s="78">
        <v>317</v>
      </c>
      <c r="Z26" s="46"/>
      <c r="AA26" s="47" t="s">
        <v>73</v>
      </c>
      <c r="AB26" s="87" t="s">
        <v>485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0.47916666666666669</v>
      </c>
      <c r="H27" s="48"/>
      <c r="I27" s="27"/>
      <c r="J27" s="48" t="s">
        <v>42</v>
      </c>
      <c r="K27" s="76">
        <f>J26/K26</f>
        <v>0.75</v>
      </c>
      <c r="L27" s="1"/>
      <c r="M27" s="37" t="s">
        <v>43</v>
      </c>
      <c r="N27" s="51">
        <v>24</v>
      </c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14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157</v>
      </c>
      <c r="C35" s="26" t="s">
        <v>281</v>
      </c>
      <c r="D35" s="36">
        <v>40</v>
      </c>
      <c r="E35" s="90"/>
      <c r="F35" s="26">
        <v>13</v>
      </c>
      <c r="G35" s="26">
        <v>18</v>
      </c>
      <c r="H35" s="26"/>
      <c r="I35" s="26"/>
      <c r="J35" s="26">
        <v>1</v>
      </c>
      <c r="K35" s="26">
        <v>3</v>
      </c>
      <c r="L35" s="90"/>
      <c r="M35" s="26">
        <v>14</v>
      </c>
      <c r="N35" s="26">
        <f>SUM(L35:M35)</f>
        <v>14</v>
      </c>
      <c r="O35" s="90"/>
      <c r="P35" s="37">
        <v>5</v>
      </c>
      <c r="Q35" s="90"/>
      <c r="R35" s="90"/>
      <c r="S35" s="90"/>
      <c r="T35" s="26">
        <f>(H35*3)+((F35-H35)*2)+J35</f>
        <v>27</v>
      </c>
      <c r="U35" s="38" t="str">
        <f>IFERROR(((T35+Q35+N35-R35)+(O35*2))/E35,"")</f>
        <v/>
      </c>
      <c r="V35" s="22">
        <v>59</v>
      </c>
      <c r="W35" s="22" t="s">
        <v>75</v>
      </c>
      <c r="X35" s="22" t="s">
        <v>72</v>
      </c>
      <c r="Y35" s="77">
        <v>317</v>
      </c>
      <c r="Z35" s="40"/>
      <c r="AA35" s="1" t="s">
        <v>161</v>
      </c>
      <c r="AB35" s="27" t="s">
        <v>162</v>
      </c>
    </row>
    <row r="36" spans="1:28" x14ac:dyDescent="0.3">
      <c r="A36" s="1" t="s">
        <v>46</v>
      </c>
      <c r="B36" s="1" t="s">
        <v>157</v>
      </c>
      <c r="C36" s="26" t="s">
        <v>282</v>
      </c>
      <c r="D36" s="36">
        <v>10</v>
      </c>
      <c r="E36" s="90" t="s">
        <v>283</v>
      </c>
      <c r="F36" s="26"/>
      <c r="G36" s="26"/>
      <c r="H36" s="26"/>
      <c r="I36" s="26"/>
      <c r="J36" s="26"/>
      <c r="K36" s="26"/>
      <c r="L36" s="90"/>
      <c r="M36" s="26"/>
      <c r="N36" s="26"/>
      <c r="O36" s="100"/>
      <c r="P36" s="37"/>
      <c r="Q36" s="100"/>
      <c r="R36" s="100"/>
      <c r="S36" s="100"/>
      <c r="T36" s="37"/>
      <c r="U36" s="38" t="str">
        <f t="shared" ref="U36:U44" si="5">IFERROR(((T36+Q36+N36-R36)+(O36*2))/E36,"")</f>
        <v/>
      </c>
      <c r="V36" s="22">
        <v>59</v>
      </c>
      <c r="W36" s="22" t="s">
        <v>75</v>
      </c>
      <c r="X36" s="22" t="s">
        <v>72</v>
      </c>
      <c r="Y36" s="77">
        <v>317</v>
      </c>
      <c r="Z36" s="40"/>
      <c r="AA36" s="1" t="s">
        <v>161</v>
      </c>
      <c r="AB36" s="27" t="s">
        <v>162</v>
      </c>
    </row>
    <row r="37" spans="1:28" x14ac:dyDescent="0.3">
      <c r="A37" s="1" t="s">
        <v>46</v>
      </c>
      <c r="B37" s="1" t="s">
        <v>157</v>
      </c>
      <c r="C37" s="26" t="s">
        <v>284</v>
      </c>
      <c r="D37" s="36">
        <v>25</v>
      </c>
      <c r="E37" s="90"/>
      <c r="F37" s="26">
        <v>0</v>
      </c>
      <c r="G37" s="26">
        <v>1</v>
      </c>
      <c r="H37" s="26"/>
      <c r="I37" s="26"/>
      <c r="J37" s="26">
        <v>0</v>
      </c>
      <c r="K37" s="26">
        <v>0</v>
      </c>
      <c r="L37" s="90"/>
      <c r="M37" s="26">
        <v>1</v>
      </c>
      <c r="N37" s="26">
        <f t="shared" ref="N37" si="6">SUM(L37:M37)</f>
        <v>1</v>
      </c>
      <c r="O37" s="100"/>
      <c r="P37" s="37">
        <v>1</v>
      </c>
      <c r="Q37" s="100"/>
      <c r="R37" s="100"/>
      <c r="S37" s="100"/>
      <c r="T37" s="37">
        <f t="shared" ref="T37:T40" si="7">(H37*3)+((F37-H37)*2)+J37</f>
        <v>0</v>
      </c>
      <c r="U37" s="38" t="str">
        <f t="shared" si="5"/>
        <v/>
      </c>
      <c r="V37" s="22">
        <v>59</v>
      </c>
      <c r="W37" s="22" t="s">
        <v>75</v>
      </c>
      <c r="X37" s="22" t="s">
        <v>72</v>
      </c>
      <c r="Y37" s="77">
        <v>317</v>
      </c>
      <c r="Z37" s="40"/>
      <c r="AA37" s="1" t="s">
        <v>161</v>
      </c>
      <c r="AB37" s="27" t="s">
        <v>162</v>
      </c>
    </row>
    <row r="38" spans="1:28" x14ac:dyDescent="0.3">
      <c r="A38" s="1" t="s">
        <v>46</v>
      </c>
      <c r="B38" s="1" t="s">
        <v>157</v>
      </c>
      <c r="C38" s="26" t="s">
        <v>285</v>
      </c>
      <c r="D38" s="36">
        <v>24</v>
      </c>
      <c r="E38" s="90"/>
      <c r="F38" s="26">
        <v>7</v>
      </c>
      <c r="G38" s="26">
        <v>28</v>
      </c>
      <c r="H38" s="26"/>
      <c r="I38" s="26"/>
      <c r="J38" s="26">
        <v>7</v>
      </c>
      <c r="K38" s="26">
        <v>10</v>
      </c>
      <c r="L38" s="90"/>
      <c r="M38" s="26">
        <v>8</v>
      </c>
      <c r="N38" s="26">
        <f t="shared" ref="N38:N41" si="8">SUM(L38:M38)</f>
        <v>8</v>
      </c>
      <c r="O38" s="100"/>
      <c r="P38" s="37">
        <v>5</v>
      </c>
      <c r="Q38" s="100"/>
      <c r="R38" s="100"/>
      <c r="S38" s="100"/>
      <c r="T38" s="37">
        <f t="shared" si="7"/>
        <v>21</v>
      </c>
      <c r="U38" s="38" t="str">
        <f t="shared" si="5"/>
        <v/>
      </c>
      <c r="V38" s="22">
        <v>59</v>
      </c>
      <c r="W38" s="22" t="s">
        <v>75</v>
      </c>
      <c r="X38" s="22" t="s">
        <v>72</v>
      </c>
      <c r="Y38" s="77">
        <v>317</v>
      </c>
      <c r="Z38" s="40"/>
      <c r="AA38" s="1" t="s">
        <v>161</v>
      </c>
      <c r="AB38" s="27" t="s">
        <v>162</v>
      </c>
    </row>
    <row r="39" spans="1:28" x14ac:dyDescent="0.3">
      <c r="A39" s="1" t="s">
        <v>46</v>
      </c>
      <c r="B39" s="1" t="s">
        <v>157</v>
      </c>
      <c r="C39" s="26" t="s">
        <v>286</v>
      </c>
      <c r="D39" s="36">
        <v>3</v>
      </c>
      <c r="E39" s="90"/>
      <c r="F39" s="26">
        <v>0</v>
      </c>
      <c r="G39" s="26">
        <v>1</v>
      </c>
      <c r="H39" s="26"/>
      <c r="I39" s="26"/>
      <c r="J39" s="26">
        <v>1</v>
      </c>
      <c r="K39" s="26">
        <v>2</v>
      </c>
      <c r="L39" s="90"/>
      <c r="M39" s="26">
        <v>0</v>
      </c>
      <c r="N39" s="26">
        <f t="shared" si="8"/>
        <v>0</v>
      </c>
      <c r="O39" s="100"/>
      <c r="P39" s="37">
        <v>0</v>
      </c>
      <c r="Q39" s="100"/>
      <c r="R39" s="100"/>
      <c r="S39" s="100"/>
      <c r="T39" s="37">
        <f t="shared" si="7"/>
        <v>1</v>
      </c>
      <c r="U39" s="38" t="str">
        <f t="shared" si="5"/>
        <v/>
      </c>
      <c r="V39" s="22">
        <v>59</v>
      </c>
      <c r="W39" s="22" t="s">
        <v>75</v>
      </c>
      <c r="X39" s="22" t="s">
        <v>72</v>
      </c>
      <c r="Y39" s="77">
        <v>317</v>
      </c>
      <c r="Z39" s="40"/>
      <c r="AA39" s="1" t="s">
        <v>161</v>
      </c>
      <c r="AB39" s="27" t="s">
        <v>162</v>
      </c>
    </row>
    <row r="40" spans="1:28" x14ac:dyDescent="0.3">
      <c r="A40" s="1" t="s">
        <v>46</v>
      </c>
      <c r="B40" s="1" t="s">
        <v>157</v>
      </c>
      <c r="C40" s="26" t="s">
        <v>287</v>
      </c>
      <c r="D40" s="36">
        <v>20</v>
      </c>
      <c r="E40" s="90"/>
      <c r="F40" s="26">
        <v>6</v>
      </c>
      <c r="G40" s="26">
        <v>16</v>
      </c>
      <c r="H40" s="26"/>
      <c r="I40" s="26"/>
      <c r="J40" s="26">
        <v>8</v>
      </c>
      <c r="K40" s="26">
        <v>15</v>
      </c>
      <c r="L40" s="90"/>
      <c r="M40" s="26">
        <v>12</v>
      </c>
      <c r="N40" s="26">
        <f t="shared" si="8"/>
        <v>12</v>
      </c>
      <c r="O40" s="100"/>
      <c r="P40" s="37">
        <v>4</v>
      </c>
      <c r="Q40" s="100"/>
      <c r="R40" s="100"/>
      <c r="S40" s="100"/>
      <c r="T40" s="37">
        <f t="shared" si="7"/>
        <v>20</v>
      </c>
      <c r="U40" s="38" t="str">
        <f t="shared" si="5"/>
        <v/>
      </c>
      <c r="V40" s="22">
        <v>59</v>
      </c>
      <c r="W40" s="22" t="s">
        <v>75</v>
      </c>
      <c r="X40" s="22" t="s">
        <v>72</v>
      </c>
      <c r="Y40" s="77">
        <v>317</v>
      </c>
      <c r="Z40" s="40"/>
      <c r="AA40" s="1" t="s">
        <v>161</v>
      </c>
      <c r="AB40" s="27" t="s">
        <v>162</v>
      </c>
    </row>
    <row r="41" spans="1:28" x14ac:dyDescent="0.3">
      <c r="A41" s="1" t="s">
        <v>46</v>
      </c>
      <c r="B41" s="1" t="s">
        <v>157</v>
      </c>
      <c r="C41" s="26" t="s">
        <v>288</v>
      </c>
      <c r="D41" s="36">
        <v>21</v>
      </c>
      <c r="E41" s="90"/>
      <c r="F41" s="26">
        <v>1</v>
      </c>
      <c r="G41" s="26">
        <v>6</v>
      </c>
      <c r="H41" s="26"/>
      <c r="I41" s="26"/>
      <c r="J41" s="26">
        <v>0</v>
      </c>
      <c r="K41" s="26">
        <v>2</v>
      </c>
      <c r="L41" s="90"/>
      <c r="M41" s="26">
        <v>3</v>
      </c>
      <c r="N41" s="26">
        <f t="shared" si="8"/>
        <v>3</v>
      </c>
      <c r="O41" s="100"/>
      <c r="P41" s="37">
        <v>1</v>
      </c>
      <c r="Q41" s="100"/>
      <c r="R41" s="100"/>
      <c r="S41" s="100"/>
      <c r="T41" s="37">
        <f>(H41*3)+((F41-H41)*2)+J41</f>
        <v>2</v>
      </c>
      <c r="U41" s="38" t="str">
        <f t="shared" si="5"/>
        <v/>
      </c>
      <c r="V41" s="22">
        <v>59</v>
      </c>
      <c r="W41" s="22" t="s">
        <v>75</v>
      </c>
      <c r="X41" s="22" t="s">
        <v>72</v>
      </c>
      <c r="Y41" s="77">
        <v>317</v>
      </c>
      <c r="Z41" s="40"/>
      <c r="AA41" s="1" t="s">
        <v>161</v>
      </c>
      <c r="AB41" s="27" t="s">
        <v>162</v>
      </c>
    </row>
    <row r="42" spans="1:28" x14ac:dyDescent="0.3">
      <c r="A42" s="1" t="s">
        <v>46</v>
      </c>
      <c r="B42" s="1" t="s">
        <v>157</v>
      </c>
      <c r="C42" s="26" t="s">
        <v>289</v>
      </c>
      <c r="D42" s="36">
        <v>14</v>
      </c>
      <c r="E42" s="90"/>
      <c r="F42" s="26">
        <v>1</v>
      </c>
      <c r="G42" s="26">
        <v>3</v>
      </c>
      <c r="H42" s="26"/>
      <c r="I42" s="26"/>
      <c r="J42" s="26">
        <v>0</v>
      </c>
      <c r="K42" s="26">
        <v>0</v>
      </c>
      <c r="L42" s="90"/>
      <c r="M42" s="26">
        <v>0</v>
      </c>
      <c r="N42" s="26">
        <f>SUM(L42:M42)</f>
        <v>0</v>
      </c>
      <c r="O42" s="100"/>
      <c r="P42" s="37">
        <v>2</v>
      </c>
      <c r="Q42" s="100"/>
      <c r="R42" s="100"/>
      <c r="S42" s="100"/>
      <c r="T42" s="37">
        <f>(H42*3)+((F42-H42)*2)+J42</f>
        <v>2</v>
      </c>
      <c r="U42" s="38" t="str">
        <f t="shared" si="5"/>
        <v/>
      </c>
      <c r="V42" s="22">
        <v>59</v>
      </c>
      <c r="W42" s="22" t="s">
        <v>75</v>
      </c>
      <c r="X42" s="22" t="s">
        <v>72</v>
      </c>
      <c r="Y42" s="77">
        <v>317</v>
      </c>
      <c r="Z42" s="40"/>
      <c r="AA42" s="1" t="s">
        <v>161</v>
      </c>
      <c r="AB42" s="27" t="s">
        <v>162</v>
      </c>
    </row>
    <row r="43" spans="1:28" x14ac:dyDescent="0.3">
      <c r="A43" s="1" t="s">
        <v>46</v>
      </c>
      <c r="B43" s="1" t="s">
        <v>157</v>
      </c>
      <c r="C43" s="26" t="s">
        <v>290</v>
      </c>
      <c r="D43" s="36">
        <v>23</v>
      </c>
      <c r="E43" s="90"/>
      <c r="F43" s="26">
        <v>7</v>
      </c>
      <c r="G43" s="26">
        <v>13</v>
      </c>
      <c r="H43" s="26"/>
      <c r="I43" s="26"/>
      <c r="J43" s="26">
        <v>7</v>
      </c>
      <c r="K43" s="26">
        <v>8</v>
      </c>
      <c r="L43" s="90"/>
      <c r="M43" s="26">
        <v>12</v>
      </c>
      <c r="N43" s="26">
        <f>SUM(L43:M43)</f>
        <v>12</v>
      </c>
      <c r="O43" s="100"/>
      <c r="P43" s="37">
        <v>5</v>
      </c>
      <c r="Q43" s="100"/>
      <c r="R43" s="100"/>
      <c r="S43" s="100"/>
      <c r="T43" s="37">
        <f>(H43*3)+((F43-H43)*2)+J43</f>
        <v>21</v>
      </c>
      <c r="U43" s="38" t="str">
        <f t="shared" si="5"/>
        <v/>
      </c>
      <c r="V43" s="22">
        <v>59</v>
      </c>
      <c r="W43" s="22" t="s">
        <v>75</v>
      </c>
      <c r="X43" s="22" t="s">
        <v>72</v>
      </c>
      <c r="Y43" s="77">
        <v>317</v>
      </c>
      <c r="Z43" s="40"/>
      <c r="AA43" s="1" t="s">
        <v>161</v>
      </c>
      <c r="AB43" s="27" t="s">
        <v>162</v>
      </c>
    </row>
    <row r="44" spans="1:28" x14ac:dyDescent="0.3">
      <c r="A44" s="1" t="s">
        <v>46</v>
      </c>
      <c r="B44" s="1" t="s">
        <v>157</v>
      </c>
      <c r="C44" s="26" t="s">
        <v>291</v>
      </c>
      <c r="D44" s="36">
        <v>5</v>
      </c>
      <c r="E44" s="90"/>
      <c r="F44" s="26">
        <v>11</v>
      </c>
      <c r="G44" s="26">
        <v>30</v>
      </c>
      <c r="H44" s="26"/>
      <c r="I44" s="26"/>
      <c r="J44" s="26">
        <v>4</v>
      </c>
      <c r="K44" s="26">
        <v>6</v>
      </c>
      <c r="L44" s="90"/>
      <c r="M44" s="26">
        <v>1</v>
      </c>
      <c r="N44" s="26">
        <f>SUM(L44:M44)</f>
        <v>1</v>
      </c>
      <c r="O44" s="100"/>
      <c r="P44" s="37">
        <v>5</v>
      </c>
      <c r="Q44" s="100"/>
      <c r="R44" s="100"/>
      <c r="S44" s="100"/>
      <c r="T44" s="37">
        <f>(H44*3)+((F44-H44)*2)+J44</f>
        <v>26</v>
      </c>
      <c r="U44" s="38" t="str">
        <f t="shared" si="5"/>
        <v/>
      </c>
      <c r="V44" s="22">
        <v>59</v>
      </c>
      <c r="W44" s="22" t="s">
        <v>75</v>
      </c>
      <c r="X44" s="22" t="s">
        <v>72</v>
      </c>
      <c r="Y44" s="77">
        <v>317</v>
      </c>
      <c r="Z44" s="40"/>
      <c r="AA44" s="1" t="s">
        <v>161</v>
      </c>
      <c r="AB44" s="27" t="s">
        <v>162</v>
      </c>
    </row>
    <row r="45" spans="1:28" x14ac:dyDescent="0.3">
      <c r="A45" s="1" t="s">
        <v>46</v>
      </c>
      <c r="B45" s="1" t="s">
        <v>157</v>
      </c>
      <c r="C45" s="61" t="s">
        <v>39</v>
      </c>
      <c r="D45" s="1"/>
      <c r="E45" s="61">
        <v>265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>
        <v>29</v>
      </c>
      <c r="S45" s="42"/>
      <c r="T45" s="42"/>
      <c r="U45" s="38" t="str">
        <f t="shared" ref="U45" si="9">_xlfn.IFNA("",((T45+Q45+N45-R45)+(O45*2))/E45)</f>
        <v/>
      </c>
      <c r="V45" s="22">
        <v>59</v>
      </c>
      <c r="W45" s="22" t="s">
        <v>75</v>
      </c>
      <c r="X45" s="22" t="s">
        <v>72</v>
      </c>
      <c r="Y45" s="77">
        <v>317</v>
      </c>
      <c r="Z45" s="40"/>
      <c r="AA45" s="1" t="s">
        <v>161</v>
      </c>
      <c r="AB45" s="27" t="s">
        <v>162</v>
      </c>
    </row>
    <row r="46" spans="1:28" x14ac:dyDescent="0.3">
      <c r="A46" s="47" t="s">
        <v>46</v>
      </c>
      <c r="B46" s="47" t="s">
        <v>157</v>
      </c>
      <c r="C46" s="43" t="s">
        <v>40</v>
      </c>
      <c r="D46" s="47"/>
      <c r="E46" s="43">
        <f t="shared" ref="E46:T46" si="10">SUM(E35:E45)</f>
        <v>265</v>
      </c>
      <c r="F46" s="43">
        <f t="shared" si="10"/>
        <v>46</v>
      </c>
      <c r="G46" s="43">
        <f t="shared" si="10"/>
        <v>116</v>
      </c>
      <c r="H46" s="43">
        <f t="shared" si="10"/>
        <v>0</v>
      </c>
      <c r="I46" s="43">
        <f t="shared" si="10"/>
        <v>0</v>
      </c>
      <c r="J46" s="43">
        <f t="shared" si="10"/>
        <v>28</v>
      </c>
      <c r="K46" s="43">
        <f t="shared" si="10"/>
        <v>46</v>
      </c>
      <c r="L46" s="43">
        <f t="shared" si="10"/>
        <v>0</v>
      </c>
      <c r="M46" s="43">
        <f t="shared" si="10"/>
        <v>51</v>
      </c>
      <c r="N46" s="43">
        <f t="shared" si="10"/>
        <v>51</v>
      </c>
      <c r="O46" s="43">
        <f t="shared" si="10"/>
        <v>0</v>
      </c>
      <c r="P46" s="43">
        <f t="shared" si="10"/>
        <v>28</v>
      </c>
      <c r="Q46" s="43">
        <f t="shared" si="10"/>
        <v>0</v>
      </c>
      <c r="R46" s="43">
        <f t="shared" si="10"/>
        <v>29</v>
      </c>
      <c r="S46" s="43">
        <f t="shared" si="10"/>
        <v>0</v>
      </c>
      <c r="T46" s="43">
        <f t="shared" si="10"/>
        <v>120</v>
      </c>
      <c r="U46" s="44">
        <f>((T46+Q46+N46-R46)+(O46*2))/E46</f>
        <v>0.53584905660377358</v>
      </c>
      <c r="V46" s="45">
        <v>59</v>
      </c>
      <c r="W46" s="45" t="s">
        <v>75</v>
      </c>
      <c r="X46" s="45" t="s">
        <v>72</v>
      </c>
      <c r="Y46" s="78">
        <v>317</v>
      </c>
      <c r="Z46" s="46"/>
      <c r="AA46" s="47" t="s">
        <v>161</v>
      </c>
      <c r="AB46" s="87" t="s">
        <v>162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0.39655172413793105</v>
      </c>
      <c r="H47" s="48"/>
      <c r="I47" s="27"/>
      <c r="J47" s="48" t="s">
        <v>42</v>
      </c>
      <c r="K47" s="76">
        <f>J46/K46</f>
        <v>0.60869565217391308</v>
      </c>
      <c r="L47" s="1"/>
      <c r="M47" s="37" t="s">
        <v>43</v>
      </c>
      <c r="N47" s="51">
        <v>24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2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AB50" s="86"/>
    </row>
    <row r="51" spans="2:28" x14ac:dyDescent="0.3">
      <c r="AB51" s="86"/>
    </row>
    <row r="52" spans="2:28" x14ac:dyDescent="0.3">
      <c r="AB52" s="86"/>
    </row>
    <row r="53" spans="2:28" x14ac:dyDescent="0.3">
      <c r="AB53" s="86"/>
    </row>
    <row r="54" spans="2:28" x14ac:dyDescent="0.3">
      <c r="AB54" s="86"/>
    </row>
  </sheetData>
  <pageMargins left="0.25" right="0.25" top="0.75" bottom="0.75" header="0.3" footer="0.3"/>
  <pageSetup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C3B4-8E50-4DAD-8A22-2FE8AD333193}">
  <sheetPr>
    <tabColor rgb="FFFF0000"/>
    <pageSetUpPr fitToPage="1"/>
  </sheetPr>
  <dimension ref="A1:AB53"/>
  <sheetViews>
    <sheetView topLeftCell="A28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163</v>
      </c>
      <c r="K4" s="16" t="s">
        <v>45</v>
      </c>
      <c r="L4" s="17"/>
      <c r="M4" s="18"/>
      <c r="N4" s="19">
        <v>29</v>
      </c>
      <c r="O4" s="19">
        <v>24</v>
      </c>
      <c r="P4" s="19">
        <v>25</v>
      </c>
      <c r="Q4" s="19">
        <v>21</v>
      </c>
      <c r="R4" s="20"/>
      <c r="S4" s="21">
        <f>SUM(N4:R4)</f>
        <v>99</v>
      </c>
      <c r="T4" s="22">
        <v>61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164</v>
      </c>
      <c r="K5" s="16" t="s">
        <v>92</v>
      </c>
      <c r="L5" s="17"/>
      <c r="M5" s="18"/>
      <c r="N5" s="19">
        <v>20</v>
      </c>
      <c r="O5" s="19">
        <v>20</v>
      </c>
      <c r="P5" s="19">
        <v>26</v>
      </c>
      <c r="Q5" s="19">
        <v>31</v>
      </c>
      <c r="R5" s="20"/>
      <c r="S5" s="21">
        <f>SUM(N5:R5)</f>
        <v>97</v>
      </c>
      <c r="T5" s="22">
        <v>61</v>
      </c>
      <c r="U5" s="1"/>
      <c r="V5" s="1"/>
      <c r="W5" s="1"/>
    </row>
    <row r="6" spans="1:28" x14ac:dyDescent="0.3">
      <c r="C6" s="23">
        <v>1824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61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15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91</v>
      </c>
      <c r="B13" s="1" t="s">
        <v>46</v>
      </c>
      <c r="C13" s="26" t="s">
        <v>83</v>
      </c>
      <c r="D13" s="36">
        <v>42</v>
      </c>
      <c r="E13" s="90" t="s">
        <v>470</v>
      </c>
      <c r="F13" s="26"/>
      <c r="G13" s="90"/>
      <c r="H13" s="90"/>
      <c r="I13" s="90"/>
      <c r="J13" s="26"/>
      <c r="K13" s="26"/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0</v>
      </c>
      <c r="U13" s="38" t="str">
        <f>IFERROR(((T13+Q13+N13-R13)+(O13*2))/E13,"")</f>
        <v/>
      </c>
      <c r="V13" s="22">
        <v>61</v>
      </c>
      <c r="W13" s="22" t="s">
        <v>75</v>
      </c>
      <c r="X13" s="22" t="s">
        <v>72</v>
      </c>
      <c r="Y13" s="77">
        <v>1824</v>
      </c>
      <c r="Z13" s="40"/>
      <c r="AA13" s="1" t="s">
        <v>73</v>
      </c>
      <c r="AB13" s="27" t="s">
        <v>486</v>
      </c>
    </row>
    <row r="14" spans="1:28" x14ac:dyDescent="0.3">
      <c r="A14" s="1" t="s">
        <v>91</v>
      </c>
      <c r="B14" s="1" t="s">
        <v>46</v>
      </c>
      <c r="C14" s="26" t="s">
        <v>47</v>
      </c>
      <c r="D14" s="36">
        <v>30</v>
      </c>
      <c r="E14" s="90"/>
      <c r="F14" s="26">
        <v>10</v>
      </c>
      <c r="G14" s="90"/>
      <c r="H14" s="90"/>
      <c r="I14" s="90"/>
      <c r="J14" s="26">
        <v>4</v>
      </c>
      <c r="K14" s="26">
        <v>5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24</v>
      </c>
      <c r="U14" s="38" t="str">
        <f t="shared" ref="U14:U24" si="2">IFERROR(((T14+Q14+N14-R14)+(O14*2))/E14,"")</f>
        <v/>
      </c>
      <c r="V14" s="22">
        <v>61</v>
      </c>
      <c r="W14" s="22" t="s">
        <v>75</v>
      </c>
      <c r="X14" s="22" t="s">
        <v>72</v>
      </c>
      <c r="Y14" s="77">
        <v>1824</v>
      </c>
      <c r="Z14" s="40"/>
      <c r="AA14" s="1" t="s">
        <v>73</v>
      </c>
      <c r="AB14" s="27" t="s">
        <v>486</v>
      </c>
    </row>
    <row r="15" spans="1:28" x14ac:dyDescent="0.3">
      <c r="A15" s="1" t="s">
        <v>91</v>
      </c>
      <c r="B15" s="1" t="s">
        <v>46</v>
      </c>
      <c r="C15" s="26" t="s">
        <v>48</v>
      </c>
      <c r="D15" s="36">
        <v>50</v>
      </c>
      <c r="E15" s="90"/>
      <c r="F15" s="26">
        <v>7</v>
      </c>
      <c r="G15" s="90"/>
      <c r="H15" s="90"/>
      <c r="I15" s="90"/>
      <c r="J15" s="26">
        <v>2</v>
      </c>
      <c r="K15" s="26">
        <v>2</v>
      </c>
      <c r="L15" s="90"/>
      <c r="M15" s="26">
        <v>12</v>
      </c>
      <c r="N15" s="26">
        <f t="shared" si="0"/>
        <v>12</v>
      </c>
      <c r="O15" s="100"/>
      <c r="P15" s="100"/>
      <c r="Q15" s="100"/>
      <c r="R15" s="100"/>
      <c r="S15" s="100"/>
      <c r="T15" s="37">
        <f t="shared" si="1"/>
        <v>16</v>
      </c>
      <c r="U15" s="38" t="str">
        <f t="shared" si="2"/>
        <v/>
      </c>
      <c r="V15" s="22">
        <v>61</v>
      </c>
      <c r="W15" s="22" t="s">
        <v>75</v>
      </c>
      <c r="X15" s="22" t="s">
        <v>72</v>
      </c>
      <c r="Y15" s="77">
        <v>1824</v>
      </c>
      <c r="Z15" s="40"/>
      <c r="AA15" s="1" t="s">
        <v>73</v>
      </c>
      <c r="AB15" s="27" t="s">
        <v>486</v>
      </c>
    </row>
    <row r="16" spans="1:28" x14ac:dyDescent="0.3">
      <c r="A16" s="1" t="s">
        <v>91</v>
      </c>
      <c r="B16" s="1" t="s">
        <v>46</v>
      </c>
      <c r="C16" s="26" t="s">
        <v>49</v>
      </c>
      <c r="D16" s="36">
        <v>12</v>
      </c>
      <c r="E16" s="90" t="s">
        <v>363</v>
      </c>
      <c r="F16" s="26"/>
      <c r="G16" s="90"/>
      <c r="H16" s="90"/>
      <c r="I16" s="90"/>
      <c r="J16" s="26"/>
      <c r="K16" s="26"/>
      <c r="L16" s="90"/>
      <c r="M16" s="90"/>
      <c r="N16" s="26"/>
      <c r="O16" s="100"/>
      <c r="P16" s="100"/>
      <c r="Q16" s="100"/>
      <c r="R16" s="100"/>
      <c r="S16" s="100"/>
      <c r="T16" s="37"/>
      <c r="U16" s="38" t="str">
        <f t="shared" si="2"/>
        <v/>
      </c>
      <c r="V16" s="22">
        <v>61</v>
      </c>
      <c r="W16" s="22" t="s">
        <v>75</v>
      </c>
      <c r="X16" s="22" t="s">
        <v>72</v>
      </c>
      <c r="Y16" s="77">
        <v>1824</v>
      </c>
      <c r="Z16" s="40"/>
      <c r="AA16" s="1" t="s">
        <v>73</v>
      </c>
      <c r="AB16" s="27" t="s">
        <v>486</v>
      </c>
    </row>
    <row r="17" spans="1:28" x14ac:dyDescent="0.3">
      <c r="A17" s="1" t="s">
        <v>91</v>
      </c>
      <c r="B17" s="1" t="s">
        <v>46</v>
      </c>
      <c r="C17" s="26" t="s">
        <v>84</v>
      </c>
      <c r="D17" s="36">
        <v>14</v>
      </c>
      <c r="E17" s="90"/>
      <c r="F17" s="26">
        <v>0</v>
      </c>
      <c r="G17" s="90"/>
      <c r="H17" s="90"/>
      <c r="I17" s="90"/>
      <c r="J17" s="26">
        <v>0</v>
      </c>
      <c r="K17" s="26">
        <v>0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0</v>
      </c>
      <c r="U17" s="38" t="str">
        <f t="shared" si="2"/>
        <v/>
      </c>
      <c r="V17" s="22">
        <v>61</v>
      </c>
      <c r="W17" s="22" t="s">
        <v>75</v>
      </c>
      <c r="X17" s="22" t="s">
        <v>72</v>
      </c>
      <c r="Y17" s="77">
        <v>1824</v>
      </c>
      <c r="Z17" s="40"/>
      <c r="AA17" s="1" t="s">
        <v>73</v>
      </c>
      <c r="AB17" s="27" t="s">
        <v>486</v>
      </c>
    </row>
    <row r="18" spans="1:28" x14ac:dyDescent="0.3">
      <c r="A18" s="1" t="s">
        <v>91</v>
      </c>
      <c r="B18" s="1" t="s">
        <v>46</v>
      </c>
      <c r="C18" s="26" t="s">
        <v>50</v>
      </c>
      <c r="D18" s="36">
        <v>44</v>
      </c>
      <c r="E18" s="90"/>
      <c r="F18" s="26">
        <v>2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4</v>
      </c>
      <c r="U18" s="38" t="str">
        <f t="shared" si="2"/>
        <v/>
      </c>
      <c r="V18" s="22">
        <v>61</v>
      </c>
      <c r="W18" s="22" t="s">
        <v>75</v>
      </c>
      <c r="X18" s="22" t="s">
        <v>72</v>
      </c>
      <c r="Y18" s="77">
        <v>1824</v>
      </c>
      <c r="Z18" s="40"/>
      <c r="AA18" s="1" t="s">
        <v>73</v>
      </c>
      <c r="AB18" s="27" t="s">
        <v>486</v>
      </c>
    </row>
    <row r="19" spans="1:28" x14ac:dyDescent="0.3">
      <c r="A19" s="1" t="s">
        <v>91</v>
      </c>
      <c r="B19" s="1" t="s">
        <v>46</v>
      </c>
      <c r="C19" s="26" t="s">
        <v>51</v>
      </c>
      <c r="D19" s="36">
        <v>32</v>
      </c>
      <c r="E19" s="90"/>
      <c r="F19" s="26">
        <v>1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2</v>
      </c>
      <c r="U19" s="38" t="str">
        <f t="shared" si="2"/>
        <v/>
      </c>
      <c r="V19" s="22">
        <v>61</v>
      </c>
      <c r="W19" s="22" t="s">
        <v>75</v>
      </c>
      <c r="X19" s="22" t="s">
        <v>72</v>
      </c>
      <c r="Y19" s="77">
        <v>1824</v>
      </c>
      <c r="Z19" s="40"/>
      <c r="AA19" s="1" t="s">
        <v>73</v>
      </c>
      <c r="AB19" s="27" t="s">
        <v>486</v>
      </c>
    </row>
    <row r="20" spans="1:28" x14ac:dyDescent="0.3">
      <c r="A20" s="1" t="s">
        <v>91</v>
      </c>
      <c r="B20" s="1" t="s">
        <v>46</v>
      </c>
      <c r="C20" s="26" t="s">
        <v>52</v>
      </c>
      <c r="D20" s="36">
        <v>34</v>
      </c>
      <c r="E20" s="90"/>
      <c r="F20" s="26">
        <v>0</v>
      </c>
      <c r="G20" s="90"/>
      <c r="H20" s="90"/>
      <c r="I20" s="90"/>
      <c r="J20" s="26">
        <v>0</v>
      </c>
      <c r="K20" s="26">
        <v>0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0</v>
      </c>
      <c r="U20" s="38" t="str">
        <f t="shared" si="2"/>
        <v/>
      </c>
      <c r="V20" s="22">
        <v>61</v>
      </c>
      <c r="W20" s="22" t="s">
        <v>75</v>
      </c>
      <c r="X20" s="22" t="s">
        <v>72</v>
      </c>
      <c r="Y20" s="77">
        <v>1824</v>
      </c>
      <c r="Z20" s="40"/>
      <c r="AA20" s="1" t="s">
        <v>73</v>
      </c>
      <c r="AB20" s="27" t="s">
        <v>486</v>
      </c>
    </row>
    <row r="21" spans="1:28" x14ac:dyDescent="0.3">
      <c r="A21" s="1" t="s">
        <v>91</v>
      </c>
      <c r="B21" s="1" t="s">
        <v>46</v>
      </c>
      <c r="C21" s="26" t="s">
        <v>53</v>
      </c>
      <c r="D21" s="36">
        <v>20</v>
      </c>
      <c r="E21" s="90"/>
      <c r="F21" s="26">
        <v>6</v>
      </c>
      <c r="G21" s="90"/>
      <c r="H21" s="90"/>
      <c r="I21" s="90"/>
      <c r="J21" s="26">
        <v>5</v>
      </c>
      <c r="K21" s="26">
        <v>10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17</v>
      </c>
      <c r="U21" s="38" t="str">
        <f t="shared" si="2"/>
        <v/>
      </c>
      <c r="V21" s="22">
        <v>61</v>
      </c>
      <c r="W21" s="22" t="s">
        <v>75</v>
      </c>
      <c r="X21" s="22" t="s">
        <v>72</v>
      </c>
      <c r="Y21" s="77">
        <v>1824</v>
      </c>
      <c r="Z21" s="40"/>
      <c r="AA21" s="1" t="s">
        <v>73</v>
      </c>
      <c r="AB21" s="27" t="s">
        <v>486</v>
      </c>
    </row>
    <row r="22" spans="1:28" x14ac:dyDescent="0.3">
      <c r="A22" s="1" t="s">
        <v>91</v>
      </c>
      <c r="B22" s="1" t="s">
        <v>46</v>
      </c>
      <c r="C22" s="26" t="s">
        <v>54</v>
      </c>
      <c r="D22" s="36">
        <v>40</v>
      </c>
      <c r="E22" s="90"/>
      <c r="F22" s="26">
        <v>3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6</v>
      </c>
      <c r="U22" s="38" t="str">
        <f t="shared" si="2"/>
        <v/>
      </c>
      <c r="V22" s="22">
        <v>61</v>
      </c>
      <c r="W22" s="22" t="s">
        <v>75</v>
      </c>
      <c r="X22" s="22" t="s">
        <v>72</v>
      </c>
      <c r="Y22" s="77">
        <v>1824</v>
      </c>
      <c r="Z22" s="40"/>
      <c r="AA22" s="1" t="s">
        <v>73</v>
      </c>
      <c r="AB22" s="27" t="s">
        <v>486</v>
      </c>
    </row>
    <row r="23" spans="1:28" x14ac:dyDescent="0.3">
      <c r="A23" s="1" t="s">
        <v>91</v>
      </c>
      <c r="B23" s="1" t="s">
        <v>46</v>
      </c>
      <c r="C23" s="26" t="s">
        <v>55</v>
      </c>
      <c r="D23" s="36">
        <v>10</v>
      </c>
      <c r="E23" s="26">
        <v>44</v>
      </c>
      <c r="F23" s="26">
        <v>6</v>
      </c>
      <c r="G23" s="90"/>
      <c r="H23" s="90"/>
      <c r="I23" s="90"/>
      <c r="J23" s="26">
        <v>2</v>
      </c>
      <c r="K23" s="26">
        <v>2</v>
      </c>
      <c r="L23" s="90"/>
      <c r="M23" s="90"/>
      <c r="N23" s="26">
        <f>SUM(L23:M23)</f>
        <v>0</v>
      </c>
      <c r="O23" s="37">
        <v>9</v>
      </c>
      <c r="P23" s="100"/>
      <c r="Q23" s="37">
        <v>2</v>
      </c>
      <c r="R23" s="100"/>
      <c r="S23" s="100"/>
      <c r="T23" s="37">
        <f>(H23*3)+((F23-H23)*2)+J23</f>
        <v>14</v>
      </c>
      <c r="U23" s="38">
        <f t="shared" si="2"/>
        <v>0.77272727272727271</v>
      </c>
      <c r="V23" s="22">
        <v>61</v>
      </c>
      <c r="W23" s="22" t="s">
        <v>75</v>
      </c>
      <c r="X23" s="22" t="s">
        <v>72</v>
      </c>
      <c r="Y23" s="77">
        <v>1824</v>
      </c>
      <c r="Z23" s="40"/>
      <c r="AA23" s="1" t="s">
        <v>73</v>
      </c>
      <c r="AB23" s="27" t="s">
        <v>486</v>
      </c>
    </row>
    <row r="24" spans="1:28" x14ac:dyDescent="0.3">
      <c r="A24" s="1" t="s">
        <v>91</v>
      </c>
      <c r="B24" s="1" t="s">
        <v>46</v>
      </c>
      <c r="C24" s="26" t="s">
        <v>56</v>
      </c>
      <c r="D24" s="36">
        <v>22</v>
      </c>
      <c r="E24" s="90"/>
      <c r="F24" s="26">
        <v>6</v>
      </c>
      <c r="G24" s="90"/>
      <c r="H24" s="90"/>
      <c r="I24" s="90"/>
      <c r="J24" s="26">
        <v>4</v>
      </c>
      <c r="K24" s="26">
        <v>4</v>
      </c>
      <c r="L24" s="90"/>
      <c r="M24" s="26">
        <v>14</v>
      </c>
      <c r="N24" s="26">
        <f>SUM(L24:M24)</f>
        <v>14</v>
      </c>
      <c r="O24" s="100"/>
      <c r="P24" s="100"/>
      <c r="Q24" s="100"/>
      <c r="R24" s="100"/>
      <c r="S24" s="100"/>
      <c r="T24" s="37">
        <f>(H24*3)+((F24-H24)*2)+J24</f>
        <v>16</v>
      </c>
      <c r="U24" s="38" t="str">
        <f t="shared" si="2"/>
        <v/>
      </c>
      <c r="V24" s="22">
        <v>61</v>
      </c>
      <c r="W24" s="22" t="s">
        <v>75</v>
      </c>
      <c r="X24" s="22" t="s">
        <v>72</v>
      </c>
      <c r="Y24" s="77">
        <v>1824</v>
      </c>
      <c r="Z24" s="40"/>
      <c r="AA24" s="1" t="s">
        <v>73</v>
      </c>
      <c r="AB24" s="27" t="s">
        <v>486</v>
      </c>
    </row>
    <row r="25" spans="1:28" x14ac:dyDescent="0.3">
      <c r="A25" s="1" t="s">
        <v>91</v>
      </c>
      <c r="B25" s="1" t="s">
        <v>46</v>
      </c>
      <c r="C25" s="61" t="s">
        <v>39</v>
      </c>
      <c r="D25" s="1"/>
      <c r="E25" s="61">
        <v>196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61">
        <v>16</v>
      </c>
      <c r="Q25" s="42"/>
      <c r="R25" s="61">
        <v>19</v>
      </c>
      <c r="S25" s="42"/>
      <c r="T25" s="42"/>
      <c r="U25" s="38" t="str">
        <f t="shared" ref="U25" si="3">_xlfn.IFNA("",((T25+Q25+N25-R25)+(O25*2))/E25)</f>
        <v/>
      </c>
      <c r="V25" s="22">
        <v>61</v>
      </c>
      <c r="W25" s="22" t="s">
        <v>75</v>
      </c>
      <c r="X25" s="22" t="s">
        <v>72</v>
      </c>
      <c r="Y25" s="77">
        <v>1824</v>
      </c>
      <c r="Z25" s="40"/>
      <c r="AA25" s="1" t="s">
        <v>73</v>
      </c>
      <c r="AB25" s="27" t="s">
        <v>486</v>
      </c>
    </row>
    <row r="26" spans="1:28" x14ac:dyDescent="0.3">
      <c r="A26" s="47" t="s">
        <v>91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41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17</v>
      </c>
      <c r="K26" s="43">
        <f t="shared" si="4"/>
        <v>23</v>
      </c>
      <c r="L26" s="43">
        <f t="shared" si="4"/>
        <v>0</v>
      </c>
      <c r="M26" s="43">
        <f t="shared" si="4"/>
        <v>26</v>
      </c>
      <c r="N26" s="43">
        <f t="shared" si="4"/>
        <v>26</v>
      </c>
      <c r="O26" s="43">
        <f t="shared" si="4"/>
        <v>9</v>
      </c>
      <c r="P26" s="43">
        <f t="shared" si="4"/>
        <v>16</v>
      </c>
      <c r="Q26" s="43">
        <f t="shared" si="4"/>
        <v>2</v>
      </c>
      <c r="R26" s="43">
        <f t="shared" si="4"/>
        <v>19</v>
      </c>
      <c r="S26" s="43">
        <f t="shared" si="4"/>
        <v>0</v>
      </c>
      <c r="T26" s="43">
        <f t="shared" si="4"/>
        <v>99</v>
      </c>
      <c r="U26" s="44">
        <f>((T26+Q26+N26-R26)+(O26*2))/E26</f>
        <v>0.52500000000000002</v>
      </c>
      <c r="V26" s="45">
        <v>61</v>
      </c>
      <c r="W26" s="45" t="s">
        <v>75</v>
      </c>
      <c r="X26" s="45" t="s">
        <v>72</v>
      </c>
      <c r="Y26" s="78">
        <v>1824</v>
      </c>
      <c r="Z26" s="46"/>
      <c r="AA26" s="47" t="s">
        <v>73</v>
      </c>
      <c r="AB26" s="87" t="s">
        <v>486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>
        <f>J26/K26</f>
        <v>0.73913043478260865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15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91</v>
      </c>
      <c r="C35" s="26" t="s">
        <v>267</v>
      </c>
      <c r="D35" s="36">
        <v>23</v>
      </c>
      <c r="E35" s="90" t="s">
        <v>402</v>
      </c>
      <c r="F35" s="26"/>
      <c r="G35" s="90"/>
      <c r="H35" s="90"/>
      <c r="I35" s="90"/>
      <c r="J35" s="26"/>
      <c r="K35" s="26"/>
      <c r="L35" s="90"/>
      <c r="M35" s="90"/>
      <c r="N35" s="26"/>
      <c r="O35" s="90"/>
      <c r="P35" s="100"/>
      <c r="Q35" s="90"/>
      <c r="R35" s="90"/>
      <c r="S35" s="90"/>
      <c r="T35" s="26"/>
      <c r="U35" s="38" t="str">
        <f>IFERROR(((T35+Q35+N35-R35)+(O35*2))/E35,"")</f>
        <v/>
      </c>
      <c r="V35" s="22">
        <v>61</v>
      </c>
      <c r="W35" s="22" t="s">
        <v>71</v>
      </c>
      <c r="X35" s="22" t="s">
        <v>76</v>
      </c>
      <c r="Y35" s="77">
        <v>1824</v>
      </c>
      <c r="Z35" s="40"/>
      <c r="AA35" s="1" t="s">
        <v>166</v>
      </c>
      <c r="AB35" s="27" t="s">
        <v>167</v>
      </c>
    </row>
    <row r="36" spans="1:28" x14ac:dyDescent="0.3">
      <c r="A36" s="1" t="s">
        <v>46</v>
      </c>
      <c r="B36" s="1" t="s">
        <v>91</v>
      </c>
      <c r="C36" s="26" t="s">
        <v>268</v>
      </c>
      <c r="D36" s="36">
        <v>11</v>
      </c>
      <c r="E36" s="90" t="s">
        <v>402</v>
      </c>
      <c r="F36" s="26"/>
      <c r="G36" s="90"/>
      <c r="H36" s="90"/>
      <c r="I36" s="90"/>
      <c r="J36" s="26"/>
      <c r="K36" s="26"/>
      <c r="L36" s="90"/>
      <c r="M36" s="90"/>
      <c r="N36" s="26"/>
      <c r="O36" s="90"/>
      <c r="P36" s="100"/>
      <c r="Q36" s="90"/>
      <c r="R36" s="90"/>
      <c r="S36" s="90"/>
      <c r="T36" s="26"/>
      <c r="U36" s="38" t="str">
        <f t="shared" ref="U36:U46" si="5">IFERROR(((T36+Q36+N36-R36)+(O36*2))/E36,"")</f>
        <v/>
      </c>
      <c r="V36" s="22">
        <v>61</v>
      </c>
      <c r="W36" s="22" t="s">
        <v>71</v>
      </c>
      <c r="X36" s="22" t="s">
        <v>76</v>
      </c>
      <c r="Y36" s="77">
        <v>1824</v>
      </c>
      <c r="Z36" s="40"/>
      <c r="AA36" s="1" t="s">
        <v>166</v>
      </c>
      <c r="AB36" s="27" t="s">
        <v>167</v>
      </c>
    </row>
    <row r="37" spans="1:28" x14ac:dyDescent="0.3">
      <c r="A37" s="1" t="s">
        <v>46</v>
      </c>
      <c r="B37" s="1" t="s">
        <v>91</v>
      </c>
      <c r="C37" s="26" t="s">
        <v>269</v>
      </c>
      <c r="D37" s="36">
        <v>30</v>
      </c>
      <c r="E37" s="90"/>
      <c r="F37" s="26">
        <v>0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ref="N37:N46" si="6">SUM(L37:M37)</f>
        <v>0</v>
      </c>
      <c r="O37" s="90"/>
      <c r="P37" s="100"/>
      <c r="Q37" s="90"/>
      <c r="R37" s="90"/>
      <c r="S37" s="90"/>
      <c r="T37" s="26">
        <f t="shared" ref="T37:T46" si="7">+(F37*2)+J37</f>
        <v>0</v>
      </c>
      <c r="U37" s="38" t="str">
        <f t="shared" si="5"/>
        <v/>
      </c>
      <c r="V37" s="22">
        <v>61</v>
      </c>
      <c r="W37" s="22" t="s">
        <v>71</v>
      </c>
      <c r="X37" s="22" t="s">
        <v>76</v>
      </c>
      <c r="Y37" s="77">
        <v>1824</v>
      </c>
      <c r="Z37" s="40"/>
      <c r="AA37" s="1" t="s">
        <v>166</v>
      </c>
      <c r="AB37" s="27" t="s">
        <v>167</v>
      </c>
    </row>
    <row r="38" spans="1:28" x14ac:dyDescent="0.3">
      <c r="A38" s="1" t="s">
        <v>46</v>
      </c>
      <c r="B38" s="1" t="s">
        <v>91</v>
      </c>
      <c r="C38" s="26" t="s">
        <v>270</v>
      </c>
      <c r="D38" s="36">
        <v>21</v>
      </c>
      <c r="E38" s="90"/>
      <c r="F38" s="26">
        <v>1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6"/>
        <v>0</v>
      </c>
      <c r="O38" s="90"/>
      <c r="P38" s="100"/>
      <c r="Q38" s="90"/>
      <c r="R38" s="90"/>
      <c r="S38" s="90"/>
      <c r="T38" s="26">
        <f t="shared" si="7"/>
        <v>2</v>
      </c>
      <c r="U38" s="38" t="str">
        <f t="shared" si="5"/>
        <v/>
      </c>
      <c r="V38" s="22">
        <v>61</v>
      </c>
      <c r="W38" s="22" t="s">
        <v>71</v>
      </c>
      <c r="X38" s="22" t="s">
        <v>76</v>
      </c>
      <c r="Y38" s="77">
        <v>1824</v>
      </c>
      <c r="Z38" s="40"/>
      <c r="AA38" s="1" t="s">
        <v>166</v>
      </c>
      <c r="AB38" s="27" t="s">
        <v>167</v>
      </c>
    </row>
    <row r="39" spans="1:28" x14ac:dyDescent="0.3">
      <c r="A39" s="1" t="s">
        <v>46</v>
      </c>
      <c r="B39" s="1" t="s">
        <v>91</v>
      </c>
      <c r="C39" s="26" t="s">
        <v>271</v>
      </c>
      <c r="D39" s="36">
        <v>12</v>
      </c>
      <c r="E39" s="90"/>
      <c r="F39" s="26">
        <v>3</v>
      </c>
      <c r="G39" s="90"/>
      <c r="H39" s="90"/>
      <c r="I39" s="90"/>
      <c r="J39" s="26">
        <v>0</v>
      </c>
      <c r="K39" s="26">
        <v>0</v>
      </c>
      <c r="L39" s="90"/>
      <c r="M39" s="90"/>
      <c r="N39" s="26">
        <f t="shared" si="6"/>
        <v>0</v>
      </c>
      <c r="O39" s="90"/>
      <c r="P39" s="100"/>
      <c r="Q39" s="90"/>
      <c r="R39" s="90"/>
      <c r="S39" s="90"/>
      <c r="T39" s="26">
        <f t="shared" si="7"/>
        <v>6</v>
      </c>
      <c r="U39" s="38" t="str">
        <f t="shared" si="5"/>
        <v/>
      </c>
      <c r="V39" s="22">
        <v>61</v>
      </c>
      <c r="W39" s="22" t="s">
        <v>71</v>
      </c>
      <c r="X39" s="22" t="s">
        <v>76</v>
      </c>
      <c r="Y39" s="77">
        <v>1824</v>
      </c>
      <c r="Z39" s="40"/>
      <c r="AA39" s="1" t="s">
        <v>166</v>
      </c>
      <c r="AB39" s="27" t="s">
        <v>167</v>
      </c>
    </row>
    <row r="40" spans="1:28" x14ac:dyDescent="0.3">
      <c r="A40" s="1" t="s">
        <v>46</v>
      </c>
      <c r="B40" s="1" t="s">
        <v>91</v>
      </c>
      <c r="C40" s="26" t="s">
        <v>272</v>
      </c>
      <c r="D40" s="36">
        <v>31</v>
      </c>
      <c r="E40" s="90"/>
      <c r="F40" s="26">
        <v>13</v>
      </c>
      <c r="G40" s="90"/>
      <c r="H40" s="90"/>
      <c r="I40" s="90"/>
      <c r="J40" s="26">
        <v>2</v>
      </c>
      <c r="K40" s="26">
        <v>6</v>
      </c>
      <c r="L40" s="90"/>
      <c r="M40" s="37">
        <v>24</v>
      </c>
      <c r="N40" s="26">
        <f t="shared" si="6"/>
        <v>24</v>
      </c>
      <c r="O40" s="90"/>
      <c r="P40" s="100"/>
      <c r="Q40" s="90"/>
      <c r="R40" s="90"/>
      <c r="S40" s="90"/>
      <c r="T40" s="26">
        <f t="shared" si="7"/>
        <v>28</v>
      </c>
      <c r="U40" s="38" t="str">
        <f t="shared" si="5"/>
        <v/>
      </c>
      <c r="V40" s="22">
        <v>61</v>
      </c>
      <c r="W40" s="22" t="s">
        <v>71</v>
      </c>
      <c r="X40" s="22" t="s">
        <v>76</v>
      </c>
      <c r="Y40" s="77">
        <v>1824</v>
      </c>
      <c r="Z40" s="40"/>
      <c r="AA40" s="1" t="s">
        <v>166</v>
      </c>
      <c r="AB40" s="27" t="s">
        <v>167</v>
      </c>
    </row>
    <row r="41" spans="1:28" x14ac:dyDescent="0.3">
      <c r="A41" s="1" t="s">
        <v>46</v>
      </c>
      <c r="B41" s="1" t="s">
        <v>91</v>
      </c>
      <c r="C41" s="26" t="s">
        <v>273</v>
      </c>
      <c r="D41" s="36">
        <v>24</v>
      </c>
      <c r="E41" s="90"/>
      <c r="F41" s="26">
        <v>3</v>
      </c>
      <c r="G41" s="90"/>
      <c r="H41" s="90"/>
      <c r="I41" s="90"/>
      <c r="J41" s="26">
        <v>2</v>
      </c>
      <c r="K41" s="26">
        <v>2</v>
      </c>
      <c r="L41" s="90"/>
      <c r="M41" s="90"/>
      <c r="N41" s="26">
        <f t="shared" si="6"/>
        <v>0</v>
      </c>
      <c r="O41" s="90"/>
      <c r="P41" s="100"/>
      <c r="Q41" s="90"/>
      <c r="R41" s="90"/>
      <c r="S41" s="90"/>
      <c r="T41" s="26">
        <f t="shared" si="7"/>
        <v>8</v>
      </c>
      <c r="U41" s="38" t="str">
        <f t="shared" si="5"/>
        <v/>
      </c>
      <c r="V41" s="22">
        <v>61</v>
      </c>
      <c r="W41" s="22" t="s">
        <v>71</v>
      </c>
      <c r="X41" s="22" t="s">
        <v>76</v>
      </c>
      <c r="Y41" s="77">
        <v>1824</v>
      </c>
      <c r="Z41" s="40"/>
      <c r="AA41" s="1" t="s">
        <v>166</v>
      </c>
      <c r="AB41" s="27" t="s">
        <v>167</v>
      </c>
    </row>
    <row r="42" spans="1:28" x14ac:dyDescent="0.3">
      <c r="A42" s="1" t="s">
        <v>46</v>
      </c>
      <c r="B42" s="1" t="s">
        <v>91</v>
      </c>
      <c r="C42" s="26" t="s">
        <v>274</v>
      </c>
      <c r="D42" s="36">
        <v>15</v>
      </c>
      <c r="E42" s="90" t="s">
        <v>470</v>
      </c>
      <c r="F42" s="26"/>
      <c r="G42" s="90"/>
      <c r="H42" s="90"/>
      <c r="I42" s="90"/>
      <c r="J42" s="26"/>
      <c r="K42" s="26"/>
      <c r="L42" s="90"/>
      <c r="M42" s="90"/>
      <c r="N42" s="26"/>
      <c r="O42" s="90"/>
      <c r="P42" s="100"/>
      <c r="Q42" s="90"/>
      <c r="R42" s="90"/>
      <c r="S42" s="90"/>
      <c r="T42" s="26"/>
      <c r="U42" s="38"/>
      <c r="V42" s="22">
        <v>61</v>
      </c>
      <c r="W42" s="22" t="s">
        <v>71</v>
      </c>
      <c r="X42" s="22" t="s">
        <v>76</v>
      </c>
      <c r="Y42" s="77">
        <v>1824</v>
      </c>
      <c r="Z42" s="40"/>
      <c r="AA42" s="1" t="s">
        <v>166</v>
      </c>
      <c r="AB42" s="27" t="s">
        <v>167</v>
      </c>
    </row>
    <row r="43" spans="1:28" x14ac:dyDescent="0.3">
      <c r="A43" s="1" t="s">
        <v>46</v>
      </c>
      <c r="B43" s="1" t="s">
        <v>91</v>
      </c>
      <c r="C43" s="26" t="s">
        <v>360</v>
      </c>
      <c r="D43" s="36">
        <v>25</v>
      </c>
      <c r="E43" s="90"/>
      <c r="F43" s="26">
        <v>4</v>
      </c>
      <c r="G43" s="90"/>
      <c r="H43" s="90"/>
      <c r="I43" s="90"/>
      <c r="J43" s="26">
        <v>2</v>
      </c>
      <c r="K43" s="26">
        <v>2</v>
      </c>
      <c r="L43" s="90"/>
      <c r="M43" s="90"/>
      <c r="N43" s="26">
        <f t="shared" si="6"/>
        <v>0</v>
      </c>
      <c r="O43" s="90"/>
      <c r="P43" s="100"/>
      <c r="Q43" s="90"/>
      <c r="R43" s="90"/>
      <c r="S43" s="90"/>
      <c r="T43" s="26">
        <f t="shared" si="7"/>
        <v>10</v>
      </c>
      <c r="U43" s="38" t="str">
        <f t="shared" si="5"/>
        <v/>
      </c>
      <c r="V43" s="22">
        <v>61</v>
      </c>
      <c r="W43" s="22" t="s">
        <v>71</v>
      </c>
      <c r="X43" s="22" t="s">
        <v>76</v>
      </c>
      <c r="Y43" s="77">
        <v>1824</v>
      </c>
      <c r="Z43" s="40"/>
      <c r="AA43" s="1" t="s">
        <v>166</v>
      </c>
      <c r="AB43" s="27" t="s">
        <v>167</v>
      </c>
    </row>
    <row r="44" spans="1:28" x14ac:dyDescent="0.3">
      <c r="A44" s="1" t="s">
        <v>46</v>
      </c>
      <c r="B44" s="1" t="s">
        <v>91</v>
      </c>
      <c r="C44" s="26" t="s">
        <v>275</v>
      </c>
      <c r="D44" s="36">
        <v>10</v>
      </c>
      <c r="E44" s="90"/>
      <c r="F44" s="26">
        <v>12</v>
      </c>
      <c r="G44" s="90"/>
      <c r="H44" s="90"/>
      <c r="I44" s="90"/>
      <c r="J44" s="26">
        <v>0</v>
      </c>
      <c r="K44" s="26">
        <v>0</v>
      </c>
      <c r="L44" s="90"/>
      <c r="M44" s="90"/>
      <c r="N44" s="26">
        <f t="shared" si="6"/>
        <v>0</v>
      </c>
      <c r="O44" s="100">
        <v>12</v>
      </c>
      <c r="P44" s="100"/>
      <c r="Q44" s="90"/>
      <c r="R44" s="90"/>
      <c r="S44" s="90"/>
      <c r="T44" s="26">
        <f t="shared" si="7"/>
        <v>24</v>
      </c>
      <c r="U44" s="38" t="str">
        <f t="shared" si="5"/>
        <v/>
      </c>
      <c r="V44" s="22">
        <v>61</v>
      </c>
      <c r="W44" s="22" t="s">
        <v>71</v>
      </c>
      <c r="X44" s="22" t="s">
        <v>76</v>
      </c>
      <c r="Y44" s="77">
        <v>1824</v>
      </c>
      <c r="Z44" s="40" t="s">
        <v>361</v>
      </c>
      <c r="AA44" s="1" t="s">
        <v>166</v>
      </c>
      <c r="AB44" s="27" t="s">
        <v>167</v>
      </c>
    </row>
    <row r="45" spans="1:28" x14ac:dyDescent="0.3">
      <c r="A45" s="1" t="s">
        <v>46</v>
      </c>
      <c r="B45" s="1" t="s">
        <v>91</v>
      </c>
      <c r="C45" s="26" t="s">
        <v>276</v>
      </c>
      <c r="D45" s="36">
        <v>22</v>
      </c>
      <c r="E45" s="90"/>
      <c r="F45" s="26">
        <v>3</v>
      </c>
      <c r="G45" s="90"/>
      <c r="H45" s="90"/>
      <c r="I45" s="90"/>
      <c r="J45" s="26">
        <v>0</v>
      </c>
      <c r="K45" s="26">
        <v>2</v>
      </c>
      <c r="L45" s="90"/>
      <c r="M45" s="90"/>
      <c r="N45" s="26">
        <f t="shared" si="6"/>
        <v>0</v>
      </c>
      <c r="O45" s="90"/>
      <c r="P45" s="100"/>
      <c r="Q45" s="90"/>
      <c r="R45" s="90"/>
      <c r="S45" s="90"/>
      <c r="T45" s="26">
        <f t="shared" si="7"/>
        <v>6</v>
      </c>
      <c r="U45" s="38" t="str">
        <f t="shared" si="5"/>
        <v/>
      </c>
      <c r="V45" s="22">
        <v>61</v>
      </c>
      <c r="W45" s="22" t="s">
        <v>71</v>
      </c>
      <c r="X45" s="22" t="s">
        <v>76</v>
      </c>
      <c r="Y45" s="77">
        <v>1824</v>
      </c>
      <c r="Z45" s="40"/>
      <c r="AA45" s="1" t="s">
        <v>166</v>
      </c>
      <c r="AB45" s="27" t="s">
        <v>167</v>
      </c>
    </row>
    <row r="46" spans="1:28" x14ac:dyDescent="0.3">
      <c r="A46" s="1" t="s">
        <v>46</v>
      </c>
      <c r="B46" s="1" t="s">
        <v>91</v>
      </c>
      <c r="C46" s="26" t="s">
        <v>277</v>
      </c>
      <c r="D46" s="36">
        <v>20</v>
      </c>
      <c r="E46" s="90"/>
      <c r="F46" s="26">
        <v>6</v>
      </c>
      <c r="G46" s="90"/>
      <c r="H46" s="90"/>
      <c r="I46" s="90"/>
      <c r="J46" s="26">
        <v>1</v>
      </c>
      <c r="K46" s="26">
        <v>2</v>
      </c>
      <c r="L46" s="90"/>
      <c r="M46" s="90"/>
      <c r="N46" s="26">
        <f t="shared" si="6"/>
        <v>0</v>
      </c>
      <c r="O46" s="90"/>
      <c r="P46" s="100"/>
      <c r="Q46" s="90"/>
      <c r="R46" s="90"/>
      <c r="S46" s="90"/>
      <c r="T46" s="26">
        <f t="shared" si="7"/>
        <v>13</v>
      </c>
      <c r="U46" s="38" t="str">
        <f t="shared" si="5"/>
        <v/>
      </c>
      <c r="V46" s="22">
        <v>61</v>
      </c>
      <c r="W46" s="22" t="s">
        <v>71</v>
      </c>
      <c r="X46" s="22" t="s">
        <v>76</v>
      </c>
      <c r="Y46" s="77">
        <v>1824</v>
      </c>
      <c r="Z46" s="40"/>
      <c r="AA46" s="1" t="s">
        <v>166</v>
      </c>
      <c r="AB46" s="27" t="s">
        <v>167</v>
      </c>
    </row>
    <row r="47" spans="1:28" x14ac:dyDescent="0.3">
      <c r="A47" s="1" t="s">
        <v>46</v>
      </c>
      <c r="B47" s="1" t="s">
        <v>91</v>
      </c>
      <c r="C47" s="61" t="s">
        <v>39</v>
      </c>
      <c r="D47" s="1"/>
      <c r="E47" s="61">
        <v>240</v>
      </c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61">
        <v>21</v>
      </c>
      <c r="Q47" s="42"/>
      <c r="R47" s="42"/>
      <c r="S47" s="42"/>
      <c r="T47" s="26"/>
      <c r="U47" s="38" t="str">
        <f t="shared" ref="U47" si="8">_xlfn.IFNA("",((T47+Q47+N47-R47)+(O47*2))/E47)</f>
        <v/>
      </c>
      <c r="V47" s="22">
        <v>61</v>
      </c>
      <c r="W47" s="22" t="s">
        <v>71</v>
      </c>
      <c r="X47" s="22" t="s">
        <v>76</v>
      </c>
      <c r="Y47" s="77">
        <v>1824</v>
      </c>
      <c r="Z47" s="40"/>
      <c r="AA47" s="1" t="s">
        <v>166</v>
      </c>
      <c r="AB47" s="27" t="s">
        <v>167</v>
      </c>
    </row>
    <row r="48" spans="1:28" x14ac:dyDescent="0.3">
      <c r="A48" s="47" t="s">
        <v>46</v>
      </c>
      <c r="B48" s="47" t="s">
        <v>91</v>
      </c>
      <c r="C48" s="43" t="s">
        <v>40</v>
      </c>
      <c r="D48" s="47"/>
      <c r="E48" s="43">
        <f t="shared" ref="E48:T48" si="9">SUM(E35:E47)</f>
        <v>240</v>
      </c>
      <c r="F48" s="43">
        <f t="shared" si="9"/>
        <v>45</v>
      </c>
      <c r="G48" s="43">
        <f t="shared" si="9"/>
        <v>0</v>
      </c>
      <c r="H48" s="43">
        <f t="shared" si="9"/>
        <v>0</v>
      </c>
      <c r="I48" s="43">
        <f t="shared" si="9"/>
        <v>0</v>
      </c>
      <c r="J48" s="43">
        <f t="shared" si="9"/>
        <v>7</v>
      </c>
      <c r="K48" s="43">
        <f t="shared" si="9"/>
        <v>14</v>
      </c>
      <c r="L48" s="43">
        <f t="shared" si="9"/>
        <v>0</v>
      </c>
      <c r="M48" s="43">
        <f t="shared" si="9"/>
        <v>24</v>
      </c>
      <c r="N48" s="43">
        <f t="shared" si="9"/>
        <v>24</v>
      </c>
      <c r="O48" s="43">
        <f t="shared" si="9"/>
        <v>12</v>
      </c>
      <c r="P48" s="43">
        <f t="shared" si="9"/>
        <v>21</v>
      </c>
      <c r="Q48" s="43">
        <f t="shared" si="9"/>
        <v>0</v>
      </c>
      <c r="R48" s="43">
        <f t="shared" si="9"/>
        <v>0</v>
      </c>
      <c r="S48" s="43">
        <f t="shared" si="9"/>
        <v>0</v>
      </c>
      <c r="T48" s="43">
        <f t="shared" si="9"/>
        <v>97</v>
      </c>
      <c r="U48" s="44">
        <f>((T48+Q48+N48-R48)+(O48*2))/E48</f>
        <v>0.60416666666666663</v>
      </c>
      <c r="V48" s="45">
        <v>61</v>
      </c>
      <c r="W48" s="45" t="s">
        <v>71</v>
      </c>
      <c r="X48" s="45" t="s">
        <v>76</v>
      </c>
      <c r="Y48" s="78">
        <v>1824</v>
      </c>
      <c r="Z48" s="46"/>
      <c r="AA48" s="47" t="s">
        <v>166</v>
      </c>
      <c r="AB48" s="87" t="s">
        <v>167</v>
      </c>
    </row>
    <row r="49" spans="1:28" x14ac:dyDescent="0.3">
      <c r="A49" s="1"/>
      <c r="B49" s="1"/>
      <c r="C49" s="1"/>
      <c r="D49" s="1"/>
      <c r="F49" s="26" t="s">
        <v>41</v>
      </c>
      <c r="G49" s="75" t="e">
        <f>F48/G48</f>
        <v>#DIV/0!</v>
      </c>
      <c r="H49" s="26"/>
      <c r="I49" s="1"/>
      <c r="J49" s="26" t="s">
        <v>42</v>
      </c>
      <c r="K49" s="75">
        <f>J48/K48</f>
        <v>0.5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 t="s">
        <v>362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AB52" s="86"/>
    </row>
    <row r="53" spans="1:28" x14ac:dyDescent="0.3">
      <c r="AB53" s="86"/>
    </row>
  </sheetData>
  <pageMargins left="0.25" right="0.25" top="0.75" bottom="0.75" header="0.3" footer="0.3"/>
  <pageSetup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B7DF-969B-4EED-BEF7-BE0849B24A19}">
  <sheetPr>
    <tabColor rgb="FFFF0000"/>
    <pageSetUpPr fitToPage="1"/>
  </sheetPr>
  <dimension ref="A1:AB51"/>
  <sheetViews>
    <sheetView topLeftCell="A3" workbookViewId="0">
      <selection activeCell="Z26" sqref="Z2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  <col min="28" max="28" width="10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169</v>
      </c>
      <c r="K4" s="16" t="s">
        <v>45</v>
      </c>
      <c r="L4" s="17"/>
      <c r="M4" s="18"/>
      <c r="N4" s="19">
        <v>17</v>
      </c>
      <c r="O4" s="19">
        <v>20</v>
      </c>
      <c r="P4" s="19">
        <v>21</v>
      </c>
      <c r="Q4" s="19">
        <v>32</v>
      </c>
      <c r="R4" s="20"/>
      <c r="S4" s="21">
        <f>SUM(N4:R4)</f>
        <v>90</v>
      </c>
      <c r="T4" s="22">
        <v>65</v>
      </c>
    </row>
    <row r="5" spans="1:28" x14ac:dyDescent="0.3">
      <c r="B5" s="1"/>
      <c r="C5" s="6" t="s">
        <v>168</v>
      </c>
      <c r="D5" s="7" t="s">
        <v>6</v>
      </c>
      <c r="E5" s="1"/>
      <c r="F5" s="1"/>
      <c r="G5" s="1"/>
      <c r="J5" s="15" t="s">
        <v>170</v>
      </c>
      <c r="K5" s="16" t="s">
        <v>140</v>
      </c>
      <c r="L5" s="17"/>
      <c r="M5" s="18"/>
      <c r="N5" s="19">
        <v>20</v>
      </c>
      <c r="O5" s="19">
        <v>24</v>
      </c>
      <c r="P5" s="19">
        <v>20</v>
      </c>
      <c r="Q5" s="19">
        <v>39</v>
      </c>
      <c r="R5" s="20"/>
      <c r="S5" s="21">
        <f>SUM(N5:R5)</f>
        <v>103</v>
      </c>
      <c r="T5" s="22">
        <v>65</v>
      </c>
      <c r="U5" s="1"/>
      <c r="V5" s="1"/>
      <c r="W5" s="1"/>
    </row>
    <row r="6" spans="1:28" x14ac:dyDescent="0.3">
      <c r="C6" s="23">
        <v>2814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65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16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83</v>
      </c>
      <c r="D13" s="36">
        <v>42</v>
      </c>
      <c r="E13" s="90" t="s">
        <v>402</v>
      </c>
      <c r="F13" s="26"/>
      <c r="G13" s="90"/>
      <c r="H13" s="90"/>
      <c r="I13" s="90"/>
      <c r="J13" s="26"/>
      <c r="K13" s="26"/>
      <c r="L13" s="90"/>
      <c r="M13" s="104"/>
      <c r="N13" s="26"/>
      <c r="O13" s="100"/>
      <c r="P13" s="100"/>
      <c r="Q13" s="100"/>
      <c r="R13" s="100"/>
      <c r="S13" s="100"/>
      <c r="T13" s="26"/>
      <c r="U13" s="38" t="str">
        <f>IFERROR(((T13+Q13+N13-R13)+(O13*2))/E13,"")</f>
        <v/>
      </c>
      <c r="V13" s="22">
        <v>65</v>
      </c>
      <c r="W13" s="22" t="s">
        <v>75</v>
      </c>
      <c r="X13" s="22" t="s">
        <v>115</v>
      </c>
      <c r="Y13" s="77">
        <v>2814</v>
      </c>
      <c r="Z13" s="40"/>
      <c r="AA13" s="1" t="s">
        <v>73</v>
      </c>
      <c r="AB13" s="48" t="s">
        <v>216</v>
      </c>
    </row>
    <row r="14" spans="1:28" x14ac:dyDescent="0.3">
      <c r="A14" s="1" t="s">
        <v>139</v>
      </c>
      <c r="B14" s="1" t="s">
        <v>46</v>
      </c>
      <c r="C14" s="26" t="s">
        <v>47</v>
      </c>
      <c r="D14" s="36">
        <v>30</v>
      </c>
      <c r="E14" s="90"/>
      <c r="F14" s="26">
        <v>9</v>
      </c>
      <c r="G14" s="90"/>
      <c r="H14" s="90"/>
      <c r="I14" s="90"/>
      <c r="J14" s="26">
        <v>4</v>
      </c>
      <c r="K14" s="26">
        <v>7</v>
      </c>
      <c r="L14" s="90"/>
      <c r="M14" s="104"/>
      <c r="N14" s="26">
        <f t="shared" ref="N14:N19" si="0">SUM(L14:M14)</f>
        <v>0</v>
      </c>
      <c r="O14" s="100"/>
      <c r="P14" s="100"/>
      <c r="Q14" s="100"/>
      <c r="R14" s="100"/>
      <c r="S14" s="100"/>
      <c r="T14" s="26">
        <f>(H14*3)+((F14-H14)*2)+J14</f>
        <v>22</v>
      </c>
      <c r="U14" s="38" t="str">
        <f>IFERROR(((T14+Q14+N14-R14)+(O14*2))/E14,"")</f>
        <v/>
      </c>
      <c r="V14" s="22">
        <v>65</v>
      </c>
      <c r="W14" s="22" t="s">
        <v>75</v>
      </c>
      <c r="X14" s="22" t="s">
        <v>115</v>
      </c>
      <c r="Y14" s="77">
        <v>2814</v>
      </c>
      <c r="Z14" s="40"/>
      <c r="AA14" s="1" t="s">
        <v>73</v>
      </c>
      <c r="AB14" s="48" t="s">
        <v>216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90"/>
      <c r="F15" s="26">
        <v>3</v>
      </c>
      <c r="G15" s="90"/>
      <c r="H15" s="90"/>
      <c r="I15" s="90"/>
      <c r="J15" s="26">
        <v>6</v>
      </c>
      <c r="K15" s="26">
        <v>7</v>
      </c>
      <c r="L15" s="90"/>
      <c r="M15" s="37">
        <v>10</v>
      </c>
      <c r="N15" s="26">
        <f t="shared" si="0"/>
        <v>10</v>
      </c>
      <c r="O15" s="100"/>
      <c r="P15" s="100"/>
      <c r="Q15" s="100"/>
      <c r="R15" s="100"/>
      <c r="S15" s="100"/>
      <c r="T15" s="37">
        <f t="shared" ref="T15:T20" si="1">(H15*3)+((F15-H15)*2)+J15</f>
        <v>12</v>
      </c>
      <c r="U15" s="38" t="str">
        <f t="shared" ref="U15:U24" si="2">IFERROR(((T15+Q15+N15-R15)+(O15*2))/E15,"")</f>
        <v/>
      </c>
      <c r="V15" s="22">
        <v>65</v>
      </c>
      <c r="W15" s="22" t="s">
        <v>75</v>
      </c>
      <c r="X15" s="22" t="s">
        <v>115</v>
      </c>
      <c r="Y15" s="77">
        <v>2814</v>
      </c>
      <c r="Z15" s="40"/>
      <c r="AA15" s="1" t="s">
        <v>73</v>
      </c>
      <c r="AB15" s="48" t="s">
        <v>216</v>
      </c>
    </row>
    <row r="16" spans="1:28" x14ac:dyDescent="0.3">
      <c r="A16" s="1" t="s">
        <v>139</v>
      </c>
      <c r="B16" s="1" t="s">
        <v>46</v>
      </c>
      <c r="C16" s="26" t="s">
        <v>339</v>
      </c>
      <c r="D16" s="36">
        <v>12</v>
      </c>
      <c r="E16" s="90"/>
      <c r="F16" s="26">
        <v>1</v>
      </c>
      <c r="G16" s="90"/>
      <c r="H16" s="90"/>
      <c r="I16" s="90"/>
      <c r="J16" s="26">
        <v>2</v>
      </c>
      <c r="K16" s="26">
        <v>3</v>
      </c>
      <c r="L16" s="90"/>
      <c r="M16" s="10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4</v>
      </c>
      <c r="U16" s="38" t="str">
        <f t="shared" si="2"/>
        <v/>
      </c>
      <c r="V16" s="22">
        <v>65</v>
      </c>
      <c r="W16" s="22" t="s">
        <v>75</v>
      </c>
      <c r="X16" s="22" t="s">
        <v>115</v>
      </c>
      <c r="Y16" s="77">
        <v>2814</v>
      </c>
      <c r="Z16" s="40"/>
      <c r="AA16" s="1" t="s">
        <v>73</v>
      </c>
      <c r="AB16" s="48" t="s">
        <v>216</v>
      </c>
    </row>
    <row r="17" spans="1:28" x14ac:dyDescent="0.3">
      <c r="A17" s="1" t="s">
        <v>139</v>
      </c>
      <c r="B17" s="1" t="s">
        <v>46</v>
      </c>
      <c r="C17" s="26" t="s">
        <v>340</v>
      </c>
      <c r="D17" s="36">
        <v>14</v>
      </c>
      <c r="E17" s="90" t="s">
        <v>402</v>
      </c>
      <c r="F17" s="26"/>
      <c r="G17" s="90"/>
      <c r="H17" s="90"/>
      <c r="I17" s="90"/>
      <c r="J17" s="26"/>
      <c r="K17" s="26"/>
      <c r="L17" s="90"/>
      <c r="M17" s="100"/>
      <c r="N17" s="26"/>
      <c r="O17" s="100"/>
      <c r="P17" s="100"/>
      <c r="Q17" s="100"/>
      <c r="R17" s="100"/>
      <c r="S17" s="100"/>
      <c r="T17" s="37"/>
      <c r="U17" s="38" t="str">
        <f t="shared" si="2"/>
        <v/>
      </c>
      <c r="V17" s="22">
        <v>65</v>
      </c>
      <c r="W17" s="22" t="s">
        <v>75</v>
      </c>
      <c r="X17" s="22" t="s">
        <v>115</v>
      </c>
      <c r="Y17" s="77">
        <v>2814</v>
      </c>
      <c r="Z17" s="40"/>
      <c r="AA17" s="1" t="s">
        <v>73</v>
      </c>
      <c r="AB17" s="48" t="s">
        <v>216</v>
      </c>
    </row>
    <row r="18" spans="1:28" x14ac:dyDescent="0.3">
      <c r="A18" s="1" t="s">
        <v>139</v>
      </c>
      <c r="B18" s="1" t="s">
        <v>46</v>
      </c>
      <c r="C18" s="26" t="s">
        <v>50</v>
      </c>
      <c r="D18" s="36">
        <v>44</v>
      </c>
      <c r="E18" s="90"/>
      <c r="F18" s="26">
        <v>1</v>
      </c>
      <c r="G18" s="90"/>
      <c r="H18" s="90"/>
      <c r="I18" s="90"/>
      <c r="J18" s="26">
        <v>1</v>
      </c>
      <c r="K18" s="26">
        <v>1</v>
      </c>
      <c r="L18" s="90"/>
      <c r="M18" s="10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3</v>
      </c>
      <c r="U18" s="38" t="str">
        <f t="shared" si="2"/>
        <v/>
      </c>
      <c r="V18" s="22">
        <v>65</v>
      </c>
      <c r="W18" s="22" t="s">
        <v>75</v>
      </c>
      <c r="X18" s="22" t="s">
        <v>115</v>
      </c>
      <c r="Y18" s="77">
        <v>2814</v>
      </c>
      <c r="Z18" s="40"/>
      <c r="AA18" s="1" t="s">
        <v>73</v>
      </c>
      <c r="AB18" s="48" t="s">
        <v>216</v>
      </c>
    </row>
    <row r="19" spans="1:28" x14ac:dyDescent="0.3">
      <c r="A19" s="1" t="s">
        <v>139</v>
      </c>
      <c r="B19" s="1" t="s">
        <v>46</v>
      </c>
      <c r="C19" s="26" t="s">
        <v>51</v>
      </c>
      <c r="D19" s="36">
        <v>32</v>
      </c>
      <c r="E19" s="90"/>
      <c r="F19" s="26">
        <v>0</v>
      </c>
      <c r="G19" s="90"/>
      <c r="H19" s="90"/>
      <c r="I19" s="90"/>
      <c r="J19" s="26">
        <v>0</v>
      </c>
      <c r="K19" s="26">
        <v>0</v>
      </c>
      <c r="L19" s="90"/>
      <c r="M19" s="10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0</v>
      </c>
      <c r="U19" s="38" t="str">
        <f t="shared" si="2"/>
        <v/>
      </c>
      <c r="V19" s="22">
        <v>65</v>
      </c>
      <c r="W19" s="22" t="s">
        <v>75</v>
      </c>
      <c r="X19" s="22" t="s">
        <v>115</v>
      </c>
      <c r="Y19" s="77">
        <v>2814</v>
      </c>
      <c r="Z19" s="40"/>
      <c r="AA19" s="1" t="s">
        <v>73</v>
      </c>
      <c r="AB19" s="48" t="s">
        <v>216</v>
      </c>
    </row>
    <row r="20" spans="1:28" x14ac:dyDescent="0.3">
      <c r="A20" s="1" t="s">
        <v>139</v>
      </c>
      <c r="B20" s="1" t="s">
        <v>46</v>
      </c>
      <c r="C20" s="26" t="s">
        <v>52</v>
      </c>
      <c r="D20" s="36">
        <v>34</v>
      </c>
      <c r="E20" s="90"/>
      <c r="F20" s="26">
        <v>1</v>
      </c>
      <c r="G20" s="90"/>
      <c r="H20" s="90"/>
      <c r="I20" s="90"/>
      <c r="J20" s="26">
        <v>2</v>
      </c>
      <c r="K20" s="26">
        <v>2</v>
      </c>
      <c r="L20" s="90"/>
      <c r="M20" s="100"/>
      <c r="N20" s="26">
        <f>SUM(L20:M20)</f>
        <v>0</v>
      </c>
      <c r="O20" s="100"/>
      <c r="P20" s="100"/>
      <c r="Q20" s="100"/>
      <c r="R20" s="100"/>
      <c r="S20" s="100"/>
      <c r="T20" s="37">
        <f t="shared" si="1"/>
        <v>4</v>
      </c>
      <c r="U20" s="38" t="str">
        <f t="shared" si="2"/>
        <v/>
      </c>
      <c r="V20" s="22">
        <v>65</v>
      </c>
      <c r="W20" s="22" t="s">
        <v>75</v>
      </c>
      <c r="X20" s="22" t="s">
        <v>115</v>
      </c>
      <c r="Y20" s="77">
        <v>2814</v>
      </c>
      <c r="Z20" s="40"/>
      <c r="AA20" s="1" t="s">
        <v>73</v>
      </c>
      <c r="AB20" s="48" t="s">
        <v>216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90"/>
      <c r="F21" s="26">
        <v>9</v>
      </c>
      <c r="G21" s="90"/>
      <c r="H21" s="90"/>
      <c r="I21" s="90"/>
      <c r="J21" s="26">
        <v>5</v>
      </c>
      <c r="K21" s="26">
        <v>6</v>
      </c>
      <c r="L21" s="90"/>
      <c r="M21" s="37">
        <v>12</v>
      </c>
      <c r="N21" s="26">
        <f>SUM(L21:M21)</f>
        <v>12</v>
      </c>
      <c r="O21" s="100"/>
      <c r="P21" s="100"/>
      <c r="Q21" s="100"/>
      <c r="R21" s="100"/>
      <c r="S21" s="100"/>
      <c r="T21" s="37">
        <f>(H21*3)+((F21-H21)*2)+J21</f>
        <v>23</v>
      </c>
      <c r="U21" s="38" t="str">
        <f t="shared" si="2"/>
        <v/>
      </c>
      <c r="V21" s="22">
        <v>65</v>
      </c>
      <c r="W21" s="22" t="s">
        <v>75</v>
      </c>
      <c r="X21" s="22" t="s">
        <v>115</v>
      </c>
      <c r="Y21" s="77">
        <v>2814</v>
      </c>
      <c r="Z21" s="40"/>
      <c r="AA21" s="1" t="s">
        <v>73</v>
      </c>
      <c r="AB21" s="48" t="s">
        <v>216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90"/>
      <c r="F22" s="26">
        <v>2</v>
      </c>
      <c r="G22" s="90"/>
      <c r="H22" s="90"/>
      <c r="I22" s="90"/>
      <c r="J22" s="26">
        <v>0</v>
      </c>
      <c r="K22" s="26">
        <v>0</v>
      </c>
      <c r="L22" s="90"/>
      <c r="M22" s="100"/>
      <c r="N22" s="26">
        <f>SUM(L22:M22)</f>
        <v>0</v>
      </c>
      <c r="O22" s="100"/>
      <c r="P22" s="61">
        <v>6</v>
      </c>
      <c r="Q22" s="100"/>
      <c r="R22" s="100"/>
      <c r="S22" s="100"/>
      <c r="T22" s="37">
        <f>(H22*3)+((F22-H22)*2)+J22</f>
        <v>4</v>
      </c>
      <c r="U22" s="38" t="str">
        <f t="shared" si="2"/>
        <v/>
      </c>
      <c r="V22" s="22">
        <v>65</v>
      </c>
      <c r="W22" s="22" t="s">
        <v>75</v>
      </c>
      <c r="X22" s="22" t="s">
        <v>115</v>
      </c>
      <c r="Y22" s="77">
        <v>2814</v>
      </c>
      <c r="Z22" s="40"/>
      <c r="AA22" s="1" t="s">
        <v>73</v>
      </c>
      <c r="AB22" s="48" t="s">
        <v>216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90"/>
      <c r="F23" s="26">
        <v>1</v>
      </c>
      <c r="G23" s="90"/>
      <c r="H23" s="90"/>
      <c r="I23" s="90"/>
      <c r="J23" s="26">
        <v>4</v>
      </c>
      <c r="K23" s="26">
        <v>4</v>
      </c>
      <c r="L23" s="90"/>
      <c r="M23" s="10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6</v>
      </c>
      <c r="U23" s="38" t="str">
        <f t="shared" si="2"/>
        <v/>
      </c>
      <c r="V23" s="22">
        <v>65</v>
      </c>
      <c r="W23" s="22" t="s">
        <v>75</v>
      </c>
      <c r="X23" s="22" t="s">
        <v>115</v>
      </c>
      <c r="Y23" s="77">
        <v>2814</v>
      </c>
      <c r="Z23" s="40"/>
      <c r="AA23" s="1" t="s">
        <v>73</v>
      </c>
      <c r="AB23" s="48" t="s">
        <v>216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90"/>
      <c r="F24" s="26">
        <v>6</v>
      </c>
      <c r="G24" s="90"/>
      <c r="H24" s="90"/>
      <c r="I24" s="90"/>
      <c r="J24" s="26">
        <v>0</v>
      </c>
      <c r="K24" s="26">
        <v>2</v>
      </c>
      <c r="L24" s="90"/>
      <c r="M24" s="37">
        <v>14</v>
      </c>
      <c r="N24" s="26">
        <f>SUM(L24:M24)</f>
        <v>14</v>
      </c>
      <c r="O24" s="100"/>
      <c r="P24" s="100"/>
      <c r="Q24" s="100"/>
      <c r="R24" s="100"/>
      <c r="S24" s="100"/>
      <c r="T24" s="37">
        <f>(H24*3)+((F24-H24)*2)+J24</f>
        <v>12</v>
      </c>
      <c r="U24" s="38" t="str">
        <f t="shared" si="2"/>
        <v/>
      </c>
      <c r="V24" s="22">
        <v>65</v>
      </c>
      <c r="W24" s="22" t="s">
        <v>75</v>
      </c>
      <c r="X24" s="22" t="s">
        <v>115</v>
      </c>
      <c r="Y24" s="77">
        <v>2814</v>
      </c>
      <c r="Z24" s="40"/>
      <c r="AA24" s="1" t="s">
        <v>73</v>
      </c>
      <c r="AB24" s="48" t="s">
        <v>216</v>
      </c>
    </row>
    <row r="25" spans="1:28" x14ac:dyDescent="0.3">
      <c r="A25" s="1" t="s">
        <v>139</v>
      </c>
      <c r="B25" s="1" t="s">
        <v>46</v>
      </c>
      <c r="C25" s="61" t="s">
        <v>39</v>
      </c>
      <c r="D25" s="1"/>
      <c r="E25" s="61">
        <v>240</v>
      </c>
      <c r="F25" s="61"/>
      <c r="G25" s="61">
        <v>87</v>
      </c>
      <c r="H25" s="61"/>
      <c r="I25" s="61"/>
      <c r="J25" s="61"/>
      <c r="K25" s="61"/>
      <c r="L25" s="61"/>
      <c r="M25" s="61"/>
      <c r="N25" s="61"/>
      <c r="O25" s="61"/>
      <c r="P25" s="61">
        <v>22</v>
      </c>
      <c r="Q25" s="42"/>
      <c r="R25" s="42"/>
      <c r="S25" s="42"/>
      <c r="T25" s="37"/>
      <c r="U25" s="38"/>
      <c r="V25" s="22">
        <v>65</v>
      </c>
      <c r="W25" s="22" t="s">
        <v>75</v>
      </c>
      <c r="X25" s="22" t="s">
        <v>115</v>
      </c>
      <c r="Y25" s="77">
        <v>2814</v>
      </c>
      <c r="Z25" s="40"/>
      <c r="AA25" s="1" t="s">
        <v>73</v>
      </c>
      <c r="AB25" s="48" t="s">
        <v>216</v>
      </c>
    </row>
    <row r="26" spans="1:28" x14ac:dyDescent="0.3">
      <c r="A26" s="47"/>
      <c r="B26" s="47" t="s">
        <v>46</v>
      </c>
      <c r="C26" s="43" t="s">
        <v>40</v>
      </c>
      <c r="D26" s="47"/>
      <c r="E26" s="43">
        <f t="shared" ref="E26:T26" si="3">SUM(E14:E25)</f>
        <v>240</v>
      </c>
      <c r="F26" s="43">
        <f t="shared" si="3"/>
        <v>33</v>
      </c>
      <c r="G26" s="43">
        <f t="shared" si="3"/>
        <v>87</v>
      </c>
      <c r="H26" s="43">
        <f t="shared" si="3"/>
        <v>0</v>
      </c>
      <c r="I26" s="43">
        <f t="shared" si="3"/>
        <v>0</v>
      </c>
      <c r="J26" s="43">
        <f t="shared" si="3"/>
        <v>24</v>
      </c>
      <c r="K26" s="43">
        <f t="shared" si="3"/>
        <v>32</v>
      </c>
      <c r="L26" s="43">
        <f t="shared" si="3"/>
        <v>0</v>
      </c>
      <c r="M26" s="43">
        <f t="shared" si="3"/>
        <v>36</v>
      </c>
      <c r="N26" s="43">
        <f t="shared" si="3"/>
        <v>36</v>
      </c>
      <c r="O26" s="43">
        <f t="shared" si="3"/>
        <v>0</v>
      </c>
      <c r="P26" s="43">
        <f t="shared" si="3"/>
        <v>28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90</v>
      </c>
      <c r="U26" s="44">
        <f>((T26+Q26+N26-R26)+(O26*2))/E26</f>
        <v>0.52500000000000002</v>
      </c>
      <c r="V26" s="45">
        <v>65</v>
      </c>
      <c r="W26" s="45" t="s">
        <v>75</v>
      </c>
      <c r="X26" s="45" t="s">
        <v>115</v>
      </c>
      <c r="Y26" s="78">
        <v>2814</v>
      </c>
      <c r="Z26" s="46"/>
      <c r="AA26" s="47" t="s">
        <v>73</v>
      </c>
      <c r="AB26" s="94" t="s">
        <v>216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0.37931034482758619</v>
      </c>
      <c r="H27" s="48"/>
      <c r="I27" s="27"/>
      <c r="J27" s="48" t="s">
        <v>42</v>
      </c>
      <c r="K27" s="76">
        <f>J26/K26</f>
        <v>0.75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48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4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4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4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4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48"/>
    </row>
    <row r="33" spans="1:28" x14ac:dyDescent="0.3">
      <c r="B33" s="1"/>
      <c r="C33" s="56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16</v>
      </c>
      <c r="W33" s="1"/>
      <c r="X33" s="1"/>
      <c r="Y33" s="30"/>
      <c r="Z33" s="40"/>
      <c r="AA33" s="1"/>
      <c r="AB33" s="48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93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90"/>
      <c r="F35" s="26">
        <v>3</v>
      </c>
      <c r="G35" s="90"/>
      <c r="H35" s="90"/>
      <c r="I35" s="90"/>
      <c r="J35" s="26">
        <v>6</v>
      </c>
      <c r="K35" s="26">
        <v>6</v>
      </c>
      <c r="L35" s="90"/>
      <c r="M35" s="90"/>
      <c r="N35" s="26">
        <f>SUM(L35:M35)</f>
        <v>0</v>
      </c>
      <c r="O35" s="100"/>
      <c r="P35" s="61">
        <v>6</v>
      </c>
      <c r="Q35" s="100"/>
      <c r="R35" s="100"/>
      <c r="S35" s="100"/>
      <c r="T35" s="26">
        <f>+(F35*2)+J35</f>
        <v>12</v>
      </c>
      <c r="U35" s="38" t="str">
        <f>IFERROR(((T35+Q35+N35-R35)+(O35*2))/E35,"")</f>
        <v/>
      </c>
      <c r="V35" s="22">
        <v>65</v>
      </c>
      <c r="W35" s="22" t="s">
        <v>71</v>
      </c>
      <c r="X35" s="22" t="s">
        <v>72</v>
      </c>
      <c r="Y35" s="77">
        <v>2814</v>
      </c>
      <c r="Z35" s="40"/>
      <c r="AA35" s="1" t="s">
        <v>144</v>
      </c>
      <c r="AB35" s="48" t="s">
        <v>172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90" t="s">
        <v>402</v>
      </c>
      <c r="F36" s="26"/>
      <c r="G36" s="90"/>
      <c r="H36" s="90"/>
      <c r="I36" s="90"/>
      <c r="J36" s="26"/>
      <c r="K36" s="26"/>
      <c r="L36" s="90"/>
      <c r="M36" s="90"/>
      <c r="N36" s="26"/>
      <c r="O36" s="100"/>
      <c r="P36" s="100"/>
      <c r="Q36" s="100"/>
      <c r="R36" s="100"/>
      <c r="S36" s="100"/>
      <c r="T36" s="26"/>
      <c r="U36" s="38" t="str">
        <f t="shared" ref="U36:U45" si="4">IFERROR(((T36+Q36+N36-R36)+(O36*2))/E36,"")</f>
        <v/>
      </c>
      <c r="V36" s="22">
        <v>65</v>
      </c>
      <c r="W36" s="22" t="s">
        <v>71</v>
      </c>
      <c r="X36" s="22" t="s">
        <v>72</v>
      </c>
      <c r="Y36" s="77">
        <v>2814</v>
      </c>
      <c r="Z36" s="40"/>
      <c r="AA36" s="1" t="s">
        <v>144</v>
      </c>
      <c r="AB36" s="48" t="s">
        <v>172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90"/>
      <c r="F37" s="26">
        <v>7</v>
      </c>
      <c r="G37" s="90"/>
      <c r="H37" s="90"/>
      <c r="I37" s="90"/>
      <c r="J37" s="26">
        <v>8</v>
      </c>
      <c r="K37" s="26">
        <v>9</v>
      </c>
      <c r="L37" s="90"/>
      <c r="M37" s="90"/>
      <c r="N37" s="26">
        <f t="shared" ref="N37:N40" si="5">SUM(L37:M37)</f>
        <v>0</v>
      </c>
      <c r="O37" s="100"/>
      <c r="P37" s="100"/>
      <c r="Q37" s="100"/>
      <c r="R37" s="100"/>
      <c r="S37" s="100"/>
      <c r="T37" s="26">
        <f t="shared" ref="T37:T45" si="6">+(F37*2)+J37</f>
        <v>22</v>
      </c>
      <c r="U37" s="38" t="str">
        <f t="shared" si="4"/>
        <v/>
      </c>
      <c r="V37" s="22">
        <v>65</v>
      </c>
      <c r="W37" s="22" t="s">
        <v>71</v>
      </c>
      <c r="X37" s="22" t="s">
        <v>72</v>
      </c>
      <c r="Y37" s="77">
        <v>2814</v>
      </c>
      <c r="Z37" s="40"/>
      <c r="AA37" s="1" t="s">
        <v>144</v>
      </c>
      <c r="AB37" s="48" t="s">
        <v>172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90"/>
      <c r="F38" s="26">
        <v>3</v>
      </c>
      <c r="G38" s="90"/>
      <c r="H38" s="90"/>
      <c r="I38" s="90"/>
      <c r="J38" s="26">
        <v>5</v>
      </c>
      <c r="K38" s="26">
        <v>7</v>
      </c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26">
        <f t="shared" si="6"/>
        <v>11</v>
      </c>
      <c r="U38" s="38" t="str">
        <f t="shared" si="4"/>
        <v/>
      </c>
      <c r="V38" s="22">
        <v>65</v>
      </c>
      <c r="W38" s="22" t="s">
        <v>71</v>
      </c>
      <c r="X38" s="22" t="s">
        <v>72</v>
      </c>
      <c r="Y38" s="77">
        <v>2814</v>
      </c>
      <c r="Z38" s="40"/>
      <c r="AA38" s="1" t="s">
        <v>144</v>
      </c>
      <c r="AB38" s="48" t="s">
        <v>172</v>
      </c>
    </row>
    <row r="39" spans="1:28" x14ac:dyDescent="0.3">
      <c r="A39" s="1" t="s">
        <v>46</v>
      </c>
      <c r="B39" s="1" t="s">
        <v>139</v>
      </c>
      <c r="C39" s="26" t="s">
        <v>346</v>
      </c>
      <c r="D39" s="36">
        <v>20</v>
      </c>
      <c r="E39" s="90"/>
      <c r="F39" s="26">
        <v>4</v>
      </c>
      <c r="G39" s="90"/>
      <c r="H39" s="90"/>
      <c r="I39" s="90"/>
      <c r="J39" s="26">
        <v>4</v>
      </c>
      <c r="K39" s="26">
        <v>4</v>
      </c>
      <c r="L39" s="90"/>
      <c r="M39" s="90"/>
      <c r="N39" s="26">
        <f t="shared" si="5"/>
        <v>0</v>
      </c>
      <c r="O39" s="100"/>
      <c r="P39" s="105"/>
      <c r="Q39" s="100"/>
      <c r="R39" s="100"/>
      <c r="S39" s="100"/>
      <c r="T39" s="26">
        <f t="shared" si="6"/>
        <v>12</v>
      </c>
      <c r="U39" s="38" t="str">
        <f t="shared" si="4"/>
        <v/>
      </c>
      <c r="V39" s="22">
        <v>65</v>
      </c>
      <c r="W39" s="22" t="s">
        <v>71</v>
      </c>
      <c r="X39" s="22" t="s">
        <v>72</v>
      </c>
      <c r="Y39" s="77">
        <v>2814</v>
      </c>
      <c r="Z39" s="40"/>
      <c r="AA39" s="1" t="s">
        <v>144</v>
      </c>
      <c r="AB39" s="48" t="s">
        <v>172</v>
      </c>
    </row>
    <row r="40" spans="1:28" x14ac:dyDescent="0.3">
      <c r="A40" s="1" t="s">
        <v>46</v>
      </c>
      <c r="B40" s="1" t="s">
        <v>139</v>
      </c>
      <c r="C40" s="26" t="s">
        <v>347</v>
      </c>
      <c r="D40" s="36">
        <v>45</v>
      </c>
      <c r="E40" s="90"/>
      <c r="F40" s="26">
        <v>1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si="5"/>
        <v>0</v>
      </c>
      <c r="O40" s="100"/>
      <c r="P40" s="100"/>
      <c r="Q40" s="100"/>
      <c r="R40" s="100"/>
      <c r="S40" s="100"/>
      <c r="T40" s="26">
        <f t="shared" si="6"/>
        <v>2</v>
      </c>
      <c r="U40" s="38" t="str">
        <f t="shared" si="4"/>
        <v/>
      </c>
      <c r="V40" s="22">
        <v>65</v>
      </c>
      <c r="W40" s="22" t="s">
        <v>71</v>
      </c>
      <c r="X40" s="22" t="s">
        <v>72</v>
      </c>
      <c r="Y40" s="77">
        <v>2814</v>
      </c>
      <c r="Z40" s="40"/>
      <c r="AA40" s="1" t="s">
        <v>144</v>
      </c>
      <c r="AB40" s="48" t="s">
        <v>172</v>
      </c>
    </row>
    <row r="41" spans="1:28" x14ac:dyDescent="0.3">
      <c r="A41" s="1" t="s">
        <v>46</v>
      </c>
      <c r="B41" s="1" t="s">
        <v>139</v>
      </c>
      <c r="C41" s="26" t="s">
        <v>348</v>
      </c>
      <c r="D41" s="36">
        <v>23</v>
      </c>
      <c r="E41" s="90"/>
      <c r="F41" s="26">
        <v>9</v>
      </c>
      <c r="G41" s="90"/>
      <c r="H41" s="90"/>
      <c r="I41" s="90"/>
      <c r="J41" s="26">
        <v>7</v>
      </c>
      <c r="K41" s="26">
        <v>8</v>
      </c>
      <c r="L41" s="90"/>
      <c r="M41" s="90"/>
      <c r="N41" s="26">
        <f>SUM(L41:M41)</f>
        <v>0</v>
      </c>
      <c r="O41" s="100"/>
      <c r="P41" s="100"/>
      <c r="Q41" s="100"/>
      <c r="R41" s="100"/>
      <c r="S41" s="100"/>
      <c r="T41" s="26">
        <f t="shared" si="6"/>
        <v>25</v>
      </c>
      <c r="U41" s="38" t="str">
        <f t="shared" si="4"/>
        <v/>
      </c>
      <c r="V41" s="22">
        <v>65</v>
      </c>
      <c r="W41" s="22" t="s">
        <v>71</v>
      </c>
      <c r="X41" s="22" t="s">
        <v>72</v>
      </c>
      <c r="Y41" s="77">
        <v>2814</v>
      </c>
      <c r="Z41" s="40"/>
      <c r="AA41" s="1" t="s">
        <v>144</v>
      </c>
      <c r="AB41" s="48" t="s">
        <v>172</v>
      </c>
    </row>
    <row r="42" spans="1:28" x14ac:dyDescent="0.3">
      <c r="A42" s="1" t="s">
        <v>46</v>
      </c>
      <c r="B42" s="1" t="s">
        <v>139</v>
      </c>
      <c r="C42" s="26" t="s">
        <v>349</v>
      </c>
      <c r="D42" s="36">
        <v>40</v>
      </c>
      <c r="E42" s="90"/>
      <c r="F42" s="26">
        <v>0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>SUM(L42:M42)</f>
        <v>0</v>
      </c>
      <c r="O42" s="100"/>
      <c r="P42" s="100"/>
      <c r="Q42" s="100"/>
      <c r="R42" s="100"/>
      <c r="S42" s="100"/>
      <c r="T42" s="26">
        <f t="shared" si="6"/>
        <v>0</v>
      </c>
      <c r="U42" s="38" t="str">
        <f t="shared" si="4"/>
        <v/>
      </c>
      <c r="V42" s="22">
        <v>65</v>
      </c>
      <c r="W42" s="22" t="s">
        <v>71</v>
      </c>
      <c r="X42" s="22" t="s">
        <v>72</v>
      </c>
      <c r="Y42" s="77">
        <v>2814</v>
      </c>
      <c r="Z42" s="40"/>
      <c r="AA42" s="1" t="s">
        <v>144</v>
      </c>
      <c r="AB42" s="48" t="s">
        <v>172</v>
      </c>
    </row>
    <row r="43" spans="1:28" x14ac:dyDescent="0.3">
      <c r="A43" s="1" t="s">
        <v>46</v>
      </c>
      <c r="B43" s="1" t="s">
        <v>139</v>
      </c>
      <c r="C43" s="26" t="s">
        <v>350</v>
      </c>
      <c r="D43" s="36">
        <v>10</v>
      </c>
      <c r="E43" s="90"/>
      <c r="F43" s="26">
        <v>9</v>
      </c>
      <c r="G43" s="90"/>
      <c r="H43" s="90"/>
      <c r="I43" s="90"/>
      <c r="J43" s="26">
        <v>1</v>
      </c>
      <c r="K43" s="26">
        <v>2</v>
      </c>
      <c r="L43" s="90"/>
      <c r="M43" s="26">
        <v>13</v>
      </c>
      <c r="N43" s="26">
        <f>SUM(L43:M43)</f>
        <v>13</v>
      </c>
      <c r="O43" s="100"/>
      <c r="P43" s="100"/>
      <c r="Q43" s="100"/>
      <c r="R43" s="100"/>
      <c r="S43" s="100"/>
      <c r="T43" s="26">
        <f t="shared" si="6"/>
        <v>19</v>
      </c>
      <c r="U43" s="38" t="str">
        <f t="shared" si="4"/>
        <v/>
      </c>
      <c r="V43" s="22">
        <v>65</v>
      </c>
      <c r="W43" s="22" t="s">
        <v>71</v>
      </c>
      <c r="X43" s="22" t="s">
        <v>72</v>
      </c>
      <c r="Y43" s="77">
        <v>2814</v>
      </c>
      <c r="Z43" s="40"/>
      <c r="AA43" s="1" t="s">
        <v>144</v>
      </c>
      <c r="AB43" s="48" t="s">
        <v>172</v>
      </c>
    </row>
    <row r="44" spans="1:28" x14ac:dyDescent="0.3">
      <c r="A44" s="1" t="s">
        <v>46</v>
      </c>
      <c r="B44" s="1" t="s">
        <v>139</v>
      </c>
      <c r="C44" s="26" t="s">
        <v>364</v>
      </c>
      <c r="D44" s="36">
        <v>14</v>
      </c>
      <c r="E44" s="90" t="s">
        <v>402</v>
      </c>
      <c r="F44" s="26"/>
      <c r="G44" s="90"/>
      <c r="H44" s="90"/>
      <c r="I44" s="90"/>
      <c r="J44" s="26"/>
      <c r="K44" s="26"/>
      <c r="L44" s="90"/>
      <c r="M44" s="90"/>
      <c r="N44" s="26"/>
      <c r="O44" s="100"/>
      <c r="P44" s="100"/>
      <c r="Q44" s="100"/>
      <c r="R44" s="100"/>
      <c r="S44" s="100"/>
      <c r="T44" s="26"/>
      <c r="U44" s="38" t="str">
        <f t="shared" si="4"/>
        <v/>
      </c>
      <c r="V44" s="22">
        <v>65</v>
      </c>
      <c r="W44" s="22" t="s">
        <v>71</v>
      </c>
      <c r="X44" s="22" t="s">
        <v>72</v>
      </c>
      <c r="Y44" s="77">
        <v>2814</v>
      </c>
      <c r="Z44" s="40"/>
      <c r="AA44" s="1" t="s">
        <v>144</v>
      </c>
      <c r="AB44" s="48" t="s">
        <v>172</v>
      </c>
    </row>
    <row r="45" spans="1:28" x14ac:dyDescent="0.3">
      <c r="A45" s="1" t="s">
        <v>46</v>
      </c>
      <c r="B45" s="1" t="s">
        <v>139</v>
      </c>
      <c r="C45" s="26" t="s">
        <v>351</v>
      </c>
      <c r="D45" s="36">
        <v>15</v>
      </c>
      <c r="E45" s="90"/>
      <c r="F45" s="26">
        <v>0</v>
      </c>
      <c r="G45" s="90"/>
      <c r="H45" s="90"/>
      <c r="I45" s="90"/>
      <c r="J45" s="26">
        <v>0</v>
      </c>
      <c r="K45" s="26">
        <v>0</v>
      </c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26">
        <f t="shared" si="6"/>
        <v>0</v>
      </c>
      <c r="U45" s="38" t="str">
        <f t="shared" si="4"/>
        <v/>
      </c>
      <c r="V45" s="22">
        <v>65</v>
      </c>
      <c r="W45" s="22" t="s">
        <v>71</v>
      </c>
      <c r="X45" s="22" t="s">
        <v>72</v>
      </c>
      <c r="Y45" s="77">
        <v>2814</v>
      </c>
      <c r="Z45" s="40"/>
      <c r="AA45" s="1" t="s">
        <v>144</v>
      </c>
      <c r="AB45" s="48" t="s">
        <v>172</v>
      </c>
    </row>
    <row r="46" spans="1:28" x14ac:dyDescent="0.3">
      <c r="A46" s="1" t="s">
        <v>46</v>
      </c>
      <c r="B46" s="1" t="s">
        <v>139</v>
      </c>
      <c r="C46" s="61" t="s">
        <v>39</v>
      </c>
      <c r="D46" s="1"/>
      <c r="E46" s="61">
        <v>240</v>
      </c>
      <c r="F46" s="61"/>
      <c r="G46" s="61">
        <v>86</v>
      </c>
      <c r="H46" s="61"/>
      <c r="I46" s="61"/>
      <c r="J46" s="61"/>
      <c r="K46" s="61"/>
      <c r="L46" s="61"/>
      <c r="M46" s="61"/>
      <c r="N46" s="61"/>
      <c r="O46" s="61"/>
      <c r="P46" s="61">
        <v>20</v>
      </c>
      <c r="Q46" s="42"/>
      <c r="R46" s="42"/>
      <c r="S46" s="42"/>
      <c r="T46" s="26"/>
      <c r="U46" s="38"/>
      <c r="V46" s="22">
        <v>65</v>
      </c>
      <c r="W46" s="22" t="s">
        <v>71</v>
      </c>
      <c r="X46" s="22" t="s">
        <v>72</v>
      </c>
      <c r="Y46" s="77">
        <v>2814</v>
      </c>
      <c r="Z46" s="40"/>
      <c r="AA46" s="1" t="s">
        <v>144</v>
      </c>
      <c r="AB46" s="48" t="s">
        <v>172</v>
      </c>
    </row>
    <row r="47" spans="1:28" x14ac:dyDescent="0.3">
      <c r="A47" s="47" t="s">
        <v>46</v>
      </c>
      <c r="B47" s="47" t="s">
        <v>139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36</v>
      </c>
      <c r="G47" s="43">
        <f t="shared" si="7"/>
        <v>86</v>
      </c>
      <c r="H47" s="43">
        <f t="shared" si="7"/>
        <v>0</v>
      </c>
      <c r="I47" s="43">
        <f t="shared" si="7"/>
        <v>0</v>
      </c>
      <c r="J47" s="43">
        <f t="shared" si="7"/>
        <v>31</v>
      </c>
      <c r="K47" s="43">
        <f t="shared" si="7"/>
        <v>36</v>
      </c>
      <c r="L47" s="43">
        <f t="shared" si="7"/>
        <v>0</v>
      </c>
      <c r="M47" s="43">
        <f t="shared" si="7"/>
        <v>13</v>
      </c>
      <c r="N47" s="43">
        <f t="shared" si="7"/>
        <v>13</v>
      </c>
      <c r="O47" s="43">
        <f t="shared" si="7"/>
        <v>0</v>
      </c>
      <c r="P47" s="43">
        <f t="shared" si="7"/>
        <v>26</v>
      </c>
      <c r="Q47" s="43">
        <f t="shared" si="7"/>
        <v>0</v>
      </c>
      <c r="R47" s="43">
        <f t="shared" si="7"/>
        <v>0</v>
      </c>
      <c r="S47" s="43">
        <f t="shared" si="7"/>
        <v>0</v>
      </c>
      <c r="T47" s="43">
        <f t="shared" si="7"/>
        <v>103</v>
      </c>
      <c r="U47" s="44">
        <f>((T47+Q47+N47-R47)+(O47*2))/E47</f>
        <v>0.48333333333333334</v>
      </c>
      <c r="V47" s="45">
        <v>65</v>
      </c>
      <c r="W47" s="45" t="s">
        <v>71</v>
      </c>
      <c r="X47" s="45" t="s">
        <v>72</v>
      </c>
      <c r="Y47" s="78">
        <v>2814</v>
      </c>
      <c r="Z47" s="46"/>
      <c r="AA47" s="47" t="s">
        <v>144</v>
      </c>
      <c r="AB47" s="94" t="s">
        <v>172</v>
      </c>
    </row>
    <row r="48" spans="1:28" x14ac:dyDescent="0.3">
      <c r="A48" s="1"/>
      <c r="B48" s="1"/>
      <c r="C48" s="1"/>
      <c r="D48" s="1"/>
      <c r="F48" s="48" t="s">
        <v>41</v>
      </c>
      <c r="G48" s="76">
        <f>F47/G47</f>
        <v>0.41860465116279072</v>
      </c>
      <c r="H48" s="48"/>
      <c r="I48" s="27"/>
      <c r="J48" s="48" t="s">
        <v>42</v>
      </c>
      <c r="K48" s="76">
        <f>J47/K47</f>
        <v>0.86111111111111116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48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pageMargins left="0.25" right="0.25" top="0.75" bottom="0.75" header="0.3" footer="0.3"/>
  <pageSetup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C87A-4B0F-4B69-BF82-25B68CDC3DEF}">
  <sheetPr>
    <tabColor theme="9" tint="0.39997558519241921"/>
    <pageSetUpPr fitToPage="1"/>
  </sheetPr>
  <dimension ref="A1:AB47"/>
  <sheetViews>
    <sheetView workbookViewId="0">
      <selection activeCell="AA25" sqref="AA2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174</v>
      </c>
      <c r="K4" s="16" t="s">
        <v>45</v>
      </c>
      <c r="L4" s="17"/>
      <c r="M4" s="18"/>
      <c r="N4" s="19">
        <v>21</v>
      </c>
      <c r="O4" s="19">
        <v>33</v>
      </c>
      <c r="P4" s="19">
        <v>30</v>
      </c>
      <c r="Q4" s="19">
        <v>32</v>
      </c>
      <c r="R4" s="20"/>
      <c r="S4" s="21">
        <f>SUM(N4:R4)</f>
        <v>116</v>
      </c>
      <c r="T4" s="22">
        <v>67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175</v>
      </c>
      <c r="K5" s="16" t="s">
        <v>57</v>
      </c>
      <c r="L5" s="17"/>
      <c r="M5" s="18"/>
      <c r="N5" s="19">
        <v>19</v>
      </c>
      <c r="O5" s="19">
        <v>19</v>
      </c>
      <c r="P5" s="19">
        <v>35</v>
      </c>
      <c r="Q5" s="19">
        <v>31</v>
      </c>
      <c r="R5" s="20"/>
      <c r="S5" s="21">
        <f>SUM(N5:R5)</f>
        <v>104</v>
      </c>
      <c r="T5" s="22">
        <v>67</v>
      </c>
      <c r="U5" s="1"/>
      <c r="V5" s="1"/>
      <c r="W5" s="1"/>
    </row>
    <row r="6" spans="1:28" x14ac:dyDescent="0.3">
      <c r="C6" s="23">
        <v>2645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232</v>
      </c>
      <c r="D7" s="7" t="s">
        <v>8</v>
      </c>
      <c r="G7" s="1"/>
      <c r="S7" s="1"/>
      <c r="T7" s="25" t="s">
        <v>9</v>
      </c>
      <c r="U7" s="1"/>
      <c r="V7" s="53">
        <v>67</v>
      </c>
      <c r="W7" s="1"/>
    </row>
    <row r="8" spans="1:28" x14ac:dyDescent="0.3">
      <c r="B8" s="1"/>
      <c r="C8" s="24" t="s">
        <v>233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17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83</v>
      </c>
      <c r="D13" s="36">
        <v>42</v>
      </c>
      <c r="E13" s="26">
        <v>1</v>
      </c>
      <c r="F13" s="26">
        <v>0</v>
      </c>
      <c r="G13" s="26">
        <v>0</v>
      </c>
      <c r="H13" s="26"/>
      <c r="I13" s="26"/>
      <c r="J13" s="26">
        <v>0</v>
      </c>
      <c r="K13" s="26">
        <v>0</v>
      </c>
      <c r="L13" s="26">
        <v>0</v>
      </c>
      <c r="M13" s="26">
        <v>0</v>
      </c>
      <c r="N13" s="26">
        <f>SUM(L13:M13)</f>
        <v>0</v>
      </c>
      <c r="O13" s="26">
        <v>0</v>
      </c>
      <c r="P13" s="37">
        <v>0</v>
      </c>
      <c r="Q13" s="26">
        <v>1</v>
      </c>
      <c r="R13" s="26">
        <v>0</v>
      </c>
      <c r="S13" s="26">
        <v>0</v>
      </c>
      <c r="T13" s="26">
        <f>+(F13*2)+J13</f>
        <v>0</v>
      </c>
      <c r="U13" s="38">
        <f>IFERROR(((T13+Q13+N13-R13)+(O13*2))/E13,"")</f>
        <v>1</v>
      </c>
      <c r="V13" s="22">
        <v>67</v>
      </c>
      <c r="W13" s="22" t="s">
        <v>75</v>
      </c>
      <c r="X13" s="22" t="s">
        <v>72</v>
      </c>
      <c r="Y13" s="77">
        <v>2645</v>
      </c>
      <c r="Z13" s="40"/>
      <c r="AA13" s="1" t="s">
        <v>73</v>
      </c>
      <c r="AB13" s="27" t="s">
        <v>220</v>
      </c>
    </row>
    <row r="14" spans="1:28" x14ac:dyDescent="0.3">
      <c r="A14" s="1" t="s">
        <v>58</v>
      </c>
      <c r="B14" s="1" t="s">
        <v>46</v>
      </c>
      <c r="C14" s="26" t="s">
        <v>47</v>
      </c>
      <c r="D14" s="36">
        <v>30</v>
      </c>
      <c r="E14" s="26">
        <v>42</v>
      </c>
      <c r="F14" s="26">
        <v>4</v>
      </c>
      <c r="G14" s="26">
        <v>20</v>
      </c>
      <c r="H14" s="26"/>
      <c r="I14" s="26"/>
      <c r="J14" s="26">
        <v>5</v>
      </c>
      <c r="K14" s="26">
        <v>9</v>
      </c>
      <c r="L14" s="26">
        <v>3</v>
      </c>
      <c r="M14" s="26">
        <v>6</v>
      </c>
      <c r="N14" s="26">
        <f t="shared" ref="N14:N24" si="0">SUM(L14:M14)</f>
        <v>9</v>
      </c>
      <c r="O14" s="26">
        <v>3</v>
      </c>
      <c r="P14" s="37">
        <v>1</v>
      </c>
      <c r="Q14" s="26">
        <v>2</v>
      </c>
      <c r="R14" s="26">
        <v>4</v>
      </c>
      <c r="S14" s="26">
        <v>0</v>
      </c>
      <c r="T14" s="26">
        <f t="shared" ref="T14:T24" si="1">+(F14*2)+J14</f>
        <v>13</v>
      </c>
      <c r="U14" s="38">
        <f t="shared" ref="U14:U24" si="2">IFERROR(((T14+Q14+N14-R14)+(O14*2))/E14,"")</f>
        <v>0.61904761904761907</v>
      </c>
      <c r="V14" s="22">
        <v>67</v>
      </c>
      <c r="W14" s="22" t="s">
        <v>75</v>
      </c>
      <c r="X14" s="22" t="s">
        <v>72</v>
      </c>
      <c r="Y14" s="77">
        <v>2645</v>
      </c>
      <c r="Z14" s="40"/>
      <c r="AA14" s="1" t="s">
        <v>73</v>
      </c>
      <c r="AB14" s="27" t="s">
        <v>220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28</v>
      </c>
      <c r="F15" s="26">
        <v>6</v>
      </c>
      <c r="G15" s="26">
        <v>14</v>
      </c>
      <c r="H15" s="26"/>
      <c r="I15" s="26"/>
      <c r="J15" s="26">
        <v>3</v>
      </c>
      <c r="K15" s="26">
        <v>6</v>
      </c>
      <c r="L15" s="26">
        <v>7</v>
      </c>
      <c r="M15" s="26">
        <v>12</v>
      </c>
      <c r="N15" s="26">
        <f t="shared" si="0"/>
        <v>19</v>
      </c>
      <c r="O15" s="26">
        <v>1</v>
      </c>
      <c r="P15" s="37">
        <v>2</v>
      </c>
      <c r="Q15" s="26">
        <v>2</v>
      </c>
      <c r="R15" s="26">
        <v>2</v>
      </c>
      <c r="S15" s="26">
        <v>2</v>
      </c>
      <c r="T15" s="26">
        <f t="shared" si="1"/>
        <v>15</v>
      </c>
      <c r="U15" s="38">
        <f t="shared" si="2"/>
        <v>1.2857142857142858</v>
      </c>
      <c r="V15" s="22">
        <v>67</v>
      </c>
      <c r="W15" s="22" t="s">
        <v>75</v>
      </c>
      <c r="X15" s="22" t="s">
        <v>72</v>
      </c>
      <c r="Y15" s="77">
        <v>2645</v>
      </c>
      <c r="Z15" s="40"/>
      <c r="AA15" s="1" t="s">
        <v>73</v>
      </c>
      <c r="AB15" s="27" t="s">
        <v>220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24</v>
      </c>
      <c r="F16" s="26">
        <v>5</v>
      </c>
      <c r="G16" s="26">
        <v>10</v>
      </c>
      <c r="H16" s="26"/>
      <c r="I16" s="26"/>
      <c r="J16" s="26">
        <v>2</v>
      </c>
      <c r="K16" s="26">
        <v>4</v>
      </c>
      <c r="L16" s="26">
        <v>1</v>
      </c>
      <c r="M16" s="26">
        <v>0</v>
      </c>
      <c r="N16" s="26">
        <f t="shared" si="0"/>
        <v>1</v>
      </c>
      <c r="O16" s="26">
        <v>6</v>
      </c>
      <c r="P16" s="37">
        <v>5</v>
      </c>
      <c r="Q16" s="26">
        <v>3</v>
      </c>
      <c r="R16" s="26">
        <v>2</v>
      </c>
      <c r="S16" s="26">
        <v>0</v>
      </c>
      <c r="T16" s="26">
        <f t="shared" si="1"/>
        <v>12</v>
      </c>
      <c r="U16" s="38">
        <f t="shared" si="2"/>
        <v>1.0833333333333333</v>
      </c>
      <c r="V16" s="22">
        <v>67</v>
      </c>
      <c r="W16" s="22" t="s">
        <v>75</v>
      </c>
      <c r="X16" s="22" t="s">
        <v>72</v>
      </c>
      <c r="Y16" s="77">
        <v>2645</v>
      </c>
      <c r="Z16" s="40"/>
      <c r="AA16" s="1" t="s">
        <v>73</v>
      </c>
      <c r="AB16" s="27" t="s">
        <v>220</v>
      </c>
    </row>
    <row r="17" spans="1:28" x14ac:dyDescent="0.3">
      <c r="A17" s="1" t="s">
        <v>58</v>
      </c>
      <c r="B17" s="1" t="s">
        <v>46</v>
      </c>
      <c r="C17" s="26" t="s">
        <v>84</v>
      </c>
      <c r="D17" s="36">
        <v>14</v>
      </c>
      <c r="E17" s="26">
        <v>1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26">
        <v>0</v>
      </c>
      <c r="M17" s="26">
        <v>1</v>
      </c>
      <c r="N17" s="26">
        <f t="shared" si="0"/>
        <v>1</v>
      </c>
      <c r="O17" s="26">
        <v>0</v>
      </c>
      <c r="P17" s="37">
        <v>0</v>
      </c>
      <c r="Q17" s="26">
        <v>0</v>
      </c>
      <c r="R17" s="26">
        <v>0</v>
      </c>
      <c r="S17" s="26">
        <v>0</v>
      </c>
      <c r="T17" s="26">
        <f t="shared" si="1"/>
        <v>0</v>
      </c>
      <c r="U17" s="38">
        <f t="shared" si="2"/>
        <v>1</v>
      </c>
      <c r="V17" s="22">
        <v>67</v>
      </c>
      <c r="W17" s="22" t="s">
        <v>75</v>
      </c>
      <c r="X17" s="22" t="s">
        <v>72</v>
      </c>
      <c r="Y17" s="77">
        <v>2645</v>
      </c>
      <c r="Z17" s="40"/>
      <c r="AA17" s="1" t="s">
        <v>73</v>
      </c>
      <c r="AB17" s="27" t="s">
        <v>220</v>
      </c>
    </row>
    <row r="18" spans="1:28" x14ac:dyDescent="0.3">
      <c r="A18" s="1" t="s">
        <v>58</v>
      </c>
      <c r="B18" s="1" t="s">
        <v>46</v>
      </c>
      <c r="C18" s="26" t="s">
        <v>50</v>
      </c>
      <c r="D18" s="36">
        <v>44</v>
      </c>
      <c r="E18" s="26">
        <v>18</v>
      </c>
      <c r="F18" s="26">
        <v>5</v>
      </c>
      <c r="G18" s="26">
        <v>8</v>
      </c>
      <c r="H18" s="26"/>
      <c r="I18" s="26"/>
      <c r="J18" s="26">
        <v>1</v>
      </c>
      <c r="K18" s="26">
        <v>2</v>
      </c>
      <c r="L18" s="26">
        <v>6</v>
      </c>
      <c r="M18" s="26">
        <v>5</v>
      </c>
      <c r="N18" s="26">
        <f t="shared" si="0"/>
        <v>11</v>
      </c>
      <c r="O18" s="26">
        <v>0</v>
      </c>
      <c r="P18" s="37">
        <v>2</v>
      </c>
      <c r="Q18" s="26">
        <v>2</v>
      </c>
      <c r="R18" s="26">
        <v>2</v>
      </c>
      <c r="S18" s="26">
        <v>0</v>
      </c>
      <c r="T18" s="26">
        <f t="shared" si="1"/>
        <v>11</v>
      </c>
      <c r="U18" s="38">
        <f t="shared" si="2"/>
        <v>1.2222222222222223</v>
      </c>
      <c r="V18" s="22">
        <v>67</v>
      </c>
      <c r="W18" s="22" t="s">
        <v>75</v>
      </c>
      <c r="X18" s="22" t="s">
        <v>72</v>
      </c>
      <c r="Y18" s="77">
        <v>2645</v>
      </c>
      <c r="Z18" s="40"/>
      <c r="AA18" s="1" t="s">
        <v>73</v>
      </c>
      <c r="AB18" s="27" t="s">
        <v>220</v>
      </c>
    </row>
    <row r="19" spans="1:28" x14ac:dyDescent="0.3">
      <c r="A19" s="1" t="s">
        <v>58</v>
      </c>
      <c r="B19" s="1" t="s">
        <v>46</v>
      </c>
      <c r="C19" s="26" t="s">
        <v>51</v>
      </c>
      <c r="D19" s="36">
        <v>32</v>
      </c>
      <c r="E19" s="26">
        <v>1</v>
      </c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26">
        <v>0</v>
      </c>
      <c r="M19" s="26">
        <v>0</v>
      </c>
      <c r="N19" s="26">
        <f t="shared" si="0"/>
        <v>0</v>
      </c>
      <c r="O19" s="26">
        <v>0</v>
      </c>
      <c r="P19" s="37">
        <v>0</v>
      </c>
      <c r="Q19" s="26">
        <v>0</v>
      </c>
      <c r="R19" s="26">
        <v>1</v>
      </c>
      <c r="S19" s="26">
        <v>0</v>
      </c>
      <c r="T19" s="26">
        <f t="shared" si="1"/>
        <v>0</v>
      </c>
      <c r="U19" s="38">
        <f t="shared" si="2"/>
        <v>-1</v>
      </c>
      <c r="V19" s="22">
        <v>67</v>
      </c>
      <c r="W19" s="22" t="s">
        <v>75</v>
      </c>
      <c r="X19" s="22" t="s">
        <v>72</v>
      </c>
      <c r="Y19" s="77">
        <v>2645</v>
      </c>
      <c r="Z19" s="40"/>
      <c r="AA19" s="1" t="s">
        <v>73</v>
      </c>
      <c r="AB19" s="27" t="s">
        <v>220</v>
      </c>
    </row>
    <row r="20" spans="1:28" x14ac:dyDescent="0.3">
      <c r="A20" s="1" t="s">
        <v>58</v>
      </c>
      <c r="B20" s="1" t="s">
        <v>46</v>
      </c>
      <c r="C20" s="26" t="s">
        <v>52</v>
      </c>
      <c r="D20" s="36">
        <v>34</v>
      </c>
      <c r="E20" s="26">
        <v>19</v>
      </c>
      <c r="F20" s="26">
        <v>3</v>
      </c>
      <c r="G20" s="26">
        <v>7</v>
      </c>
      <c r="H20" s="26"/>
      <c r="I20" s="26"/>
      <c r="J20" s="26">
        <v>0</v>
      </c>
      <c r="K20" s="26">
        <v>0</v>
      </c>
      <c r="L20" s="26">
        <v>3</v>
      </c>
      <c r="M20" s="26">
        <v>2</v>
      </c>
      <c r="N20" s="26">
        <f t="shared" si="0"/>
        <v>5</v>
      </c>
      <c r="O20" s="26">
        <v>0</v>
      </c>
      <c r="P20" s="37">
        <v>3</v>
      </c>
      <c r="Q20" s="26">
        <v>2</v>
      </c>
      <c r="R20" s="26">
        <v>1</v>
      </c>
      <c r="S20" s="26">
        <v>0</v>
      </c>
      <c r="T20" s="26">
        <f t="shared" si="1"/>
        <v>6</v>
      </c>
      <c r="U20" s="38">
        <f t="shared" si="2"/>
        <v>0.63157894736842102</v>
      </c>
      <c r="V20" s="22">
        <v>67</v>
      </c>
      <c r="W20" s="22" t="s">
        <v>75</v>
      </c>
      <c r="X20" s="22" t="s">
        <v>72</v>
      </c>
      <c r="Y20" s="77">
        <v>2645</v>
      </c>
      <c r="Z20" s="40"/>
      <c r="AA20" s="1" t="s">
        <v>73</v>
      </c>
      <c r="AB20" s="27" t="s">
        <v>220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29</v>
      </c>
      <c r="F21" s="26">
        <v>8</v>
      </c>
      <c r="G21" s="26">
        <v>18</v>
      </c>
      <c r="H21" s="26"/>
      <c r="I21" s="26"/>
      <c r="J21" s="26">
        <v>5</v>
      </c>
      <c r="K21" s="26">
        <v>6</v>
      </c>
      <c r="L21" s="26">
        <v>2</v>
      </c>
      <c r="M21" s="26">
        <v>5</v>
      </c>
      <c r="N21" s="26">
        <f t="shared" si="0"/>
        <v>7</v>
      </c>
      <c r="O21" s="26">
        <v>5</v>
      </c>
      <c r="P21" s="37">
        <v>4</v>
      </c>
      <c r="Q21" s="26">
        <v>0</v>
      </c>
      <c r="R21" s="26">
        <v>4</v>
      </c>
      <c r="S21" s="26">
        <v>1</v>
      </c>
      <c r="T21" s="26">
        <f t="shared" si="1"/>
        <v>21</v>
      </c>
      <c r="U21" s="38">
        <f t="shared" si="2"/>
        <v>1.1724137931034482</v>
      </c>
      <c r="V21" s="22">
        <v>67</v>
      </c>
      <c r="W21" s="22" t="s">
        <v>75</v>
      </c>
      <c r="X21" s="22" t="s">
        <v>72</v>
      </c>
      <c r="Y21" s="77">
        <v>2645</v>
      </c>
      <c r="Z21" s="40"/>
      <c r="AA21" s="1" t="s">
        <v>73</v>
      </c>
      <c r="AB21" s="27" t="s">
        <v>220</v>
      </c>
    </row>
    <row r="22" spans="1:28" x14ac:dyDescent="0.3">
      <c r="A22" s="1" t="s">
        <v>58</v>
      </c>
      <c r="B22" s="1" t="s">
        <v>46</v>
      </c>
      <c r="C22" s="26" t="s">
        <v>54</v>
      </c>
      <c r="D22" s="36">
        <v>40</v>
      </c>
      <c r="E22" s="26">
        <v>14</v>
      </c>
      <c r="F22" s="26">
        <v>4</v>
      </c>
      <c r="G22" s="26">
        <v>8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 t="shared" si="0"/>
        <v>0</v>
      </c>
      <c r="O22" s="26">
        <v>3</v>
      </c>
      <c r="P22" s="37">
        <v>1</v>
      </c>
      <c r="Q22" s="26">
        <v>0</v>
      </c>
      <c r="R22" s="26">
        <v>4</v>
      </c>
      <c r="S22" s="26">
        <v>0</v>
      </c>
      <c r="T22" s="26">
        <f t="shared" si="1"/>
        <v>8</v>
      </c>
      <c r="U22" s="38">
        <f t="shared" si="2"/>
        <v>0.7142857142857143</v>
      </c>
      <c r="V22" s="22">
        <v>67</v>
      </c>
      <c r="W22" s="22" t="s">
        <v>75</v>
      </c>
      <c r="X22" s="22" t="s">
        <v>72</v>
      </c>
      <c r="Y22" s="77">
        <v>2645</v>
      </c>
      <c r="Z22" s="40"/>
      <c r="AA22" s="1" t="s">
        <v>73</v>
      </c>
      <c r="AB22" s="27" t="s">
        <v>220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25</v>
      </c>
      <c r="F23" s="26">
        <v>2</v>
      </c>
      <c r="G23" s="26">
        <v>6</v>
      </c>
      <c r="H23" s="26"/>
      <c r="I23" s="26"/>
      <c r="J23" s="26">
        <v>1</v>
      </c>
      <c r="K23" s="26">
        <v>3</v>
      </c>
      <c r="L23" s="26">
        <v>0</v>
      </c>
      <c r="M23" s="26">
        <v>0</v>
      </c>
      <c r="N23" s="26">
        <f t="shared" si="0"/>
        <v>0</v>
      </c>
      <c r="O23" s="26">
        <v>5</v>
      </c>
      <c r="P23" s="37">
        <v>0</v>
      </c>
      <c r="Q23" s="26">
        <v>5</v>
      </c>
      <c r="R23" s="26">
        <v>0</v>
      </c>
      <c r="S23" s="26">
        <v>0</v>
      </c>
      <c r="T23" s="26">
        <f t="shared" si="1"/>
        <v>5</v>
      </c>
      <c r="U23" s="38">
        <f t="shared" si="2"/>
        <v>0.8</v>
      </c>
      <c r="V23" s="22">
        <v>67</v>
      </c>
      <c r="W23" s="22" t="s">
        <v>75</v>
      </c>
      <c r="X23" s="22" t="s">
        <v>72</v>
      </c>
      <c r="Y23" s="77">
        <v>2645</v>
      </c>
      <c r="Z23" s="40"/>
      <c r="AA23" s="1" t="s">
        <v>73</v>
      </c>
      <c r="AB23" s="27" t="s">
        <v>220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38</v>
      </c>
      <c r="F24" s="26">
        <v>8</v>
      </c>
      <c r="G24" s="26">
        <v>16</v>
      </c>
      <c r="H24" s="26"/>
      <c r="I24" s="26"/>
      <c r="J24" s="26">
        <v>9</v>
      </c>
      <c r="K24" s="26">
        <v>11</v>
      </c>
      <c r="L24" s="26">
        <v>5</v>
      </c>
      <c r="M24" s="26">
        <v>6</v>
      </c>
      <c r="N24" s="26">
        <f t="shared" si="0"/>
        <v>11</v>
      </c>
      <c r="O24" s="26">
        <v>0</v>
      </c>
      <c r="P24" s="37">
        <v>4</v>
      </c>
      <c r="Q24" s="26">
        <v>1</v>
      </c>
      <c r="R24" s="26">
        <v>6</v>
      </c>
      <c r="S24" s="26">
        <v>0</v>
      </c>
      <c r="T24" s="26">
        <f t="shared" si="1"/>
        <v>25</v>
      </c>
      <c r="U24" s="38">
        <f t="shared" si="2"/>
        <v>0.81578947368421051</v>
      </c>
      <c r="V24" s="22">
        <v>67</v>
      </c>
      <c r="W24" s="22" t="s">
        <v>75</v>
      </c>
      <c r="X24" s="22" t="s">
        <v>72</v>
      </c>
      <c r="Y24" s="77">
        <v>2645</v>
      </c>
      <c r="Z24" s="40"/>
      <c r="AA24" s="1" t="s">
        <v>73</v>
      </c>
      <c r="AB24" s="27" t="s">
        <v>220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45</v>
      </c>
      <c r="G25" s="43">
        <f t="shared" si="3"/>
        <v>107</v>
      </c>
      <c r="H25" s="43">
        <f t="shared" si="3"/>
        <v>0</v>
      </c>
      <c r="I25" s="43">
        <f t="shared" si="3"/>
        <v>0</v>
      </c>
      <c r="J25" s="43">
        <f t="shared" si="3"/>
        <v>26</v>
      </c>
      <c r="K25" s="43">
        <f t="shared" si="3"/>
        <v>41</v>
      </c>
      <c r="L25" s="43">
        <f t="shared" si="3"/>
        <v>27</v>
      </c>
      <c r="M25" s="43">
        <f t="shared" si="3"/>
        <v>37</v>
      </c>
      <c r="N25" s="43">
        <f t="shared" si="3"/>
        <v>64</v>
      </c>
      <c r="O25" s="43">
        <f t="shared" si="3"/>
        <v>23</v>
      </c>
      <c r="P25" s="43">
        <f t="shared" si="3"/>
        <v>22</v>
      </c>
      <c r="Q25" s="43">
        <f t="shared" si="3"/>
        <v>18</v>
      </c>
      <c r="R25" s="43">
        <f t="shared" si="3"/>
        <v>26</v>
      </c>
      <c r="S25" s="43">
        <f t="shared" si="3"/>
        <v>3</v>
      </c>
      <c r="T25" s="43">
        <f t="shared" si="3"/>
        <v>116</v>
      </c>
      <c r="U25" s="44">
        <f>((T25+Q25+N25-R25)+(O25*2))/E25</f>
        <v>0.90833333333333333</v>
      </c>
      <c r="V25" s="45">
        <v>67</v>
      </c>
      <c r="W25" s="45" t="s">
        <v>75</v>
      </c>
      <c r="X25" s="45" t="s">
        <v>72</v>
      </c>
      <c r="Y25" s="78">
        <v>2645</v>
      </c>
      <c r="Z25" s="46"/>
      <c r="AA25" s="60" t="s">
        <v>73</v>
      </c>
      <c r="AB25" s="87" t="s">
        <v>220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0.42056074766355139</v>
      </c>
      <c r="H26" s="48"/>
      <c r="I26" s="27"/>
      <c r="J26" s="48" t="s">
        <v>42</v>
      </c>
      <c r="K26" s="76">
        <f>J25/K25</f>
        <v>0.63414634146341464</v>
      </c>
      <c r="L26" s="1"/>
      <c r="M26" s="37" t="s">
        <v>43</v>
      </c>
      <c r="N26" s="51">
        <v>2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19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59</v>
      </c>
      <c r="D35" s="36">
        <v>21</v>
      </c>
      <c r="E35" s="26">
        <v>45</v>
      </c>
      <c r="F35" s="26">
        <v>7</v>
      </c>
      <c r="G35" s="26">
        <v>20</v>
      </c>
      <c r="H35" s="26"/>
      <c r="I35" s="26"/>
      <c r="J35" s="26">
        <v>3</v>
      </c>
      <c r="K35" s="26">
        <v>4</v>
      </c>
      <c r="L35" s="26">
        <v>4</v>
      </c>
      <c r="M35" s="26">
        <v>5</v>
      </c>
      <c r="N35" s="26">
        <f>SUM(L35:M35)</f>
        <v>9</v>
      </c>
      <c r="O35" s="26">
        <v>1</v>
      </c>
      <c r="P35" s="37">
        <v>3</v>
      </c>
      <c r="Q35" s="26">
        <v>0</v>
      </c>
      <c r="R35" s="26">
        <v>1</v>
      </c>
      <c r="S35" s="26">
        <v>0</v>
      </c>
      <c r="T35" s="26">
        <f>(H35*3)+((F35-H35)*2)+J35</f>
        <v>17</v>
      </c>
      <c r="U35" s="38">
        <f>IFERROR(((T35+Q35+N35-R35)+(O35*2))/E35,"")</f>
        <v>0.6</v>
      </c>
      <c r="V35" s="22">
        <v>67</v>
      </c>
      <c r="W35" s="22" t="s">
        <v>71</v>
      </c>
      <c r="X35" s="22" t="s">
        <v>76</v>
      </c>
      <c r="Y35" s="77">
        <v>2645</v>
      </c>
      <c r="Z35" s="40"/>
      <c r="AA35" s="1" t="s">
        <v>77</v>
      </c>
      <c r="AB35" s="27" t="s">
        <v>177</v>
      </c>
    </row>
    <row r="36" spans="1:28" x14ac:dyDescent="0.3">
      <c r="A36" s="1" t="s">
        <v>46</v>
      </c>
      <c r="B36" s="1" t="s">
        <v>58</v>
      </c>
      <c r="C36" s="26" t="s">
        <v>60</v>
      </c>
      <c r="D36" s="36">
        <v>44</v>
      </c>
      <c r="E36" s="26">
        <v>20</v>
      </c>
      <c r="F36" s="26">
        <v>5</v>
      </c>
      <c r="G36" s="26">
        <v>10</v>
      </c>
      <c r="H36" s="26"/>
      <c r="I36" s="26"/>
      <c r="J36" s="26">
        <v>1</v>
      </c>
      <c r="K36" s="26">
        <v>3</v>
      </c>
      <c r="L36" s="26">
        <v>1</v>
      </c>
      <c r="M36" s="26">
        <v>6</v>
      </c>
      <c r="N36" s="26">
        <f t="shared" ref="N36:N42" si="4">SUM(L36:M36)</f>
        <v>7</v>
      </c>
      <c r="O36" s="37">
        <v>2</v>
      </c>
      <c r="P36" s="37">
        <v>1</v>
      </c>
      <c r="Q36" s="37">
        <v>3</v>
      </c>
      <c r="R36" s="37">
        <v>6</v>
      </c>
      <c r="S36" s="37">
        <v>0</v>
      </c>
      <c r="T36" s="37">
        <f t="shared" ref="T36:T42" si="5">(H36*3)+((F36-H36)*2)+J36</f>
        <v>11</v>
      </c>
      <c r="U36" s="38">
        <f t="shared" ref="U36:U43" si="6">IFERROR(((T36+Q36+N36-R36)+(O36*2))/E36,"")</f>
        <v>0.95</v>
      </c>
      <c r="V36" s="22">
        <v>67</v>
      </c>
      <c r="W36" s="22" t="s">
        <v>71</v>
      </c>
      <c r="X36" s="22" t="s">
        <v>76</v>
      </c>
      <c r="Y36" s="77">
        <v>2645</v>
      </c>
      <c r="Z36" s="40"/>
      <c r="AA36" s="1" t="s">
        <v>77</v>
      </c>
      <c r="AB36" s="27" t="s">
        <v>177</v>
      </c>
    </row>
    <row r="37" spans="1:28" x14ac:dyDescent="0.3">
      <c r="A37" s="1" t="s">
        <v>46</v>
      </c>
      <c r="B37" s="1" t="s">
        <v>58</v>
      </c>
      <c r="C37" s="26" t="s">
        <v>61</v>
      </c>
      <c r="D37" s="36">
        <v>15</v>
      </c>
      <c r="E37" s="26">
        <v>45</v>
      </c>
      <c r="F37" s="26">
        <v>14</v>
      </c>
      <c r="G37" s="26">
        <v>23</v>
      </c>
      <c r="H37" s="26"/>
      <c r="I37" s="26"/>
      <c r="J37" s="26">
        <v>8</v>
      </c>
      <c r="K37" s="26">
        <v>12</v>
      </c>
      <c r="L37" s="26">
        <v>0</v>
      </c>
      <c r="M37" s="26">
        <v>2</v>
      </c>
      <c r="N37" s="26">
        <f t="shared" si="4"/>
        <v>2</v>
      </c>
      <c r="O37" s="37">
        <v>9</v>
      </c>
      <c r="P37" s="37">
        <v>5</v>
      </c>
      <c r="Q37" s="37">
        <v>3</v>
      </c>
      <c r="R37" s="37">
        <v>11</v>
      </c>
      <c r="S37" s="37">
        <v>0</v>
      </c>
      <c r="T37" s="37">
        <f t="shared" si="5"/>
        <v>36</v>
      </c>
      <c r="U37" s="38">
        <f t="shared" si="6"/>
        <v>1.0666666666666667</v>
      </c>
      <c r="V37" s="22">
        <v>67</v>
      </c>
      <c r="W37" s="22" t="s">
        <v>71</v>
      </c>
      <c r="X37" s="22" t="s">
        <v>76</v>
      </c>
      <c r="Y37" s="77">
        <v>2645</v>
      </c>
      <c r="Z37" s="40"/>
      <c r="AA37" s="1" t="s">
        <v>77</v>
      </c>
      <c r="AB37" s="27" t="s">
        <v>177</v>
      </c>
    </row>
    <row r="38" spans="1:28" x14ac:dyDescent="0.3">
      <c r="A38" s="1" t="s">
        <v>46</v>
      </c>
      <c r="B38" s="1" t="s">
        <v>58</v>
      </c>
      <c r="C38" s="26" t="s">
        <v>62</v>
      </c>
      <c r="D38" s="36">
        <v>10</v>
      </c>
      <c r="E38" s="26">
        <v>37</v>
      </c>
      <c r="F38" s="26">
        <v>8</v>
      </c>
      <c r="G38" s="26">
        <v>21</v>
      </c>
      <c r="H38" s="26"/>
      <c r="I38" s="26"/>
      <c r="J38" s="26">
        <v>2</v>
      </c>
      <c r="K38" s="26">
        <v>2</v>
      </c>
      <c r="L38" s="26">
        <v>2</v>
      </c>
      <c r="M38" s="26">
        <v>3</v>
      </c>
      <c r="N38" s="26">
        <f t="shared" si="4"/>
        <v>5</v>
      </c>
      <c r="O38" s="37">
        <v>1</v>
      </c>
      <c r="P38" s="37">
        <v>5</v>
      </c>
      <c r="Q38" s="37">
        <v>3</v>
      </c>
      <c r="R38" s="37">
        <v>4</v>
      </c>
      <c r="S38" s="37">
        <v>0</v>
      </c>
      <c r="T38" s="37">
        <f t="shared" si="5"/>
        <v>18</v>
      </c>
      <c r="U38" s="38">
        <f t="shared" si="6"/>
        <v>0.64864864864864868</v>
      </c>
      <c r="V38" s="22">
        <v>67</v>
      </c>
      <c r="W38" s="22" t="s">
        <v>71</v>
      </c>
      <c r="X38" s="22" t="s">
        <v>76</v>
      </c>
      <c r="Y38" s="77">
        <v>2645</v>
      </c>
      <c r="Z38" s="40"/>
      <c r="AA38" s="1" t="s">
        <v>77</v>
      </c>
      <c r="AB38" s="27" t="s">
        <v>177</v>
      </c>
    </row>
    <row r="39" spans="1:28" x14ac:dyDescent="0.3">
      <c r="A39" s="1" t="s">
        <v>46</v>
      </c>
      <c r="B39" s="1" t="s">
        <v>58</v>
      </c>
      <c r="C39" s="26" t="s">
        <v>63</v>
      </c>
      <c r="D39" s="36">
        <v>31</v>
      </c>
      <c r="E39" s="26">
        <v>38</v>
      </c>
      <c r="F39" s="26">
        <v>1</v>
      </c>
      <c r="G39" s="26">
        <v>4</v>
      </c>
      <c r="H39" s="26"/>
      <c r="I39" s="26"/>
      <c r="J39" s="26">
        <v>0</v>
      </c>
      <c r="K39" s="26">
        <v>0</v>
      </c>
      <c r="L39" s="26">
        <v>1</v>
      </c>
      <c r="M39" s="26">
        <v>6</v>
      </c>
      <c r="N39" s="26">
        <f t="shared" si="4"/>
        <v>7</v>
      </c>
      <c r="O39" s="37">
        <v>5</v>
      </c>
      <c r="P39" s="61">
        <v>6</v>
      </c>
      <c r="Q39" s="37">
        <v>3</v>
      </c>
      <c r="R39" s="37">
        <v>0</v>
      </c>
      <c r="S39" s="37">
        <v>0</v>
      </c>
      <c r="T39" s="37">
        <f t="shared" si="5"/>
        <v>2</v>
      </c>
      <c r="U39" s="38">
        <f t="shared" si="6"/>
        <v>0.57894736842105265</v>
      </c>
      <c r="V39" s="22">
        <v>67</v>
      </c>
      <c r="W39" s="22" t="s">
        <v>71</v>
      </c>
      <c r="X39" s="22" t="s">
        <v>76</v>
      </c>
      <c r="Y39" s="77">
        <v>2645</v>
      </c>
      <c r="Z39" s="40"/>
      <c r="AA39" s="1" t="s">
        <v>77</v>
      </c>
      <c r="AB39" s="27" t="s">
        <v>177</v>
      </c>
    </row>
    <row r="40" spans="1:28" x14ac:dyDescent="0.3">
      <c r="A40" s="1" t="s">
        <v>46</v>
      </c>
      <c r="B40" s="1" t="s">
        <v>58</v>
      </c>
      <c r="C40" s="26" t="s">
        <v>235</v>
      </c>
      <c r="D40" s="36">
        <v>32</v>
      </c>
      <c r="E40" s="26" t="s">
        <v>404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61"/>
      <c r="Q40" s="37"/>
      <c r="R40" s="37"/>
      <c r="S40" s="37"/>
      <c r="T40" s="37"/>
      <c r="U40" s="38" t="str">
        <f t="shared" si="6"/>
        <v/>
      </c>
      <c r="V40" s="22">
        <v>67</v>
      </c>
      <c r="W40" s="22" t="s">
        <v>71</v>
      </c>
      <c r="X40" s="22" t="s">
        <v>76</v>
      </c>
      <c r="Y40" s="77">
        <v>2645</v>
      </c>
      <c r="Z40" s="40"/>
      <c r="AA40" s="1" t="s">
        <v>77</v>
      </c>
      <c r="AB40" s="27" t="s">
        <v>177</v>
      </c>
    </row>
    <row r="41" spans="1:28" x14ac:dyDescent="0.3">
      <c r="A41" s="1" t="s">
        <v>46</v>
      </c>
      <c r="B41" s="1" t="s">
        <v>58</v>
      </c>
      <c r="C41" s="26" t="s">
        <v>66</v>
      </c>
      <c r="D41" s="36">
        <v>23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 t="shared" si="4"/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f t="shared" si="5"/>
        <v>0</v>
      </c>
      <c r="U41" s="38">
        <f t="shared" si="6"/>
        <v>0</v>
      </c>
      <c r="V41" s="22">
        <v>67</v>
      </c>
      <c r="W41" s="22" t="s">
        <v>71</v>
      </c>
      <c r="X41" s="22" t="s">
        <v>76</v>
      </c>
      <c r="Y41" s="77">
        <v>2645</v>
      </c>
      <c r="Z41" s="40"/>
      <c r="AA41" s="1" t="s">
        <v>77</v>
      </c>
      <c r="AB41" s="27" t="s">
        <v>177</v>
      </c>
    </row>
    <row r="42" spans="1:28" x14ac:dyDescent="0.3">
      <c r="A42" s="1" t="s">
        <v>46</v>
      </c>
      <c r="B42" s="1" t="s">
        <v>58</v>
      </c>
      <c r="C42" s="26" t="s">
        <v>67</v>
      </c>
      <c r="D42" s="36">
        <v>14</v>
      </c>
      <c r="E42" s="26">
        <v>19</v>
      </c>
      <c r="F42" s="26">
        <v>1</v>
      </c>
      <c r="G42" s="26">
        <v>3</v>
      </c>
      <c r="H42" s="26"/>
      <c r="I42" s="26"/>
      <c r="J42" s="26">
        <v>0</v>
      </c>
      <c r="K42" s="26">
        <v>0</v>
      </c>
      <c r="L42" s="26">
        <v>1</v>
      </c>
      <c r="M42" s="26">
        <v>5</v>
      </c>
      <c r="N42" s="26">
        <f t="shared" si="4"/>
        <v>6</v>
      </c>
      <c r="O42" s="37">
        <v>1</v>
      </c>
      <c r="P42" s="37">
        <v>1</v>
      </c>
      <c r="Q42" s="37">
        <v>1</v>
      </c>
      <c r="R42" s="37">
        <v>2</v>
      </c>
      <c r="S42" s="37">
        <v>0</v>
      </c>
      <c r="T42" s="37">
        <f t="shared" si="5"/>
        <v>2</v>
      </c>
      <c r="U42" s="38">
        <f t="shared" si="6"/>
        <v>0.47368421052631576</v>
      </c>
      <c r="V42" s="22">
        <v>67</v>
      </c>
      <c r="W42" s="22" t="s">
        <v>71</v>
      </c>
      <c r="X42" s="22" t="s">
        <v>76</v>
      </c>
      <c r="Y42" s="77">
        <v>2645</v>
      </c>
      <c r="Z42" s="40"/>
      <c r="AA42" s="1" t="s">
        <v>77</v>
      </c>
      <c r="AB42" s="27" t="s">
        <v>177</v>
      </c>
    </row>
    <row r="43" spans="1:28" x14ac:dyDescent="0.3">
      <c r="A43" s="1" t="s">
        <v>46</v>
      </c>
      <c r="B43" s="1" t="s">
        <v>58</v>
      </c>
      <c r="C43" s="26" t="s">
        <v>68</v>
      </c>
      <c r="D43" s="36">
        <v>25</v>
      </c>
      <c r="E43" s="26">
        <v>35</v>
      </c>
      <c r="F43" s="26">
        <v>9</v>
      </c>
      <c r="G43" s="26">
        <v>19</v>
      </c>
      <c r="H43" s="26"/>
      <c r="I43" s="26"/>
      <c r="J43" s="26">
        <v>0</v>
      </c>
      <c r="K43" s="26">
        <v>0</v>
      </c>
      <c r="L43" s="26">
        <v>4</v>
      </c>
      <c r="M43" s="26">
        <v>6</v>
      </c>
      <c r="N43" s="26">
        <f>SUM(L43:M43)</f>
        <v>10</v>
      </c>
      <c r="O43" s="37">
        <v>1</v>
      </c>
      <c r="P43" s="61">
        <v>6</v>
      </c>
      <c r="Q43" s="37">
        <v>1</v>
      </c>
      <c r="R43" s="37">
        <v>3</v>
      </c>
      <c r="S43" s="37">
        <v>0</v>
      </c>
      <c r="T43" s="37">
        <f>(H43*3)+((F43-H43)*2)+J43</f>
        <v>18</v>
      </c>
      <c r="U43" s="38">
        <f t="shared" si="6"/>
        <v>0.8</v>
      </c>
      <c r="V43" s="22">
        <v>67</v>
      </c>
      <c r="W43" s="22" t="s">
        <v>71</v>
      </c>
      <c r="X43" s="22" t="s">
        <v>76</v>
      </c>
      <c r="Y43" s="77">
        <v>2645</v>
      </c>
      <c r="Z43" s="40"/>
      <c r="AA43" s="1" t="s">
        <v>77</v>
      </c>
      <c r="AB43" s="27" t="s">
        <v>177</v>
      </c>
    </row>
    <row r="44" spans="1:28" x14ac:dyDescent="0.3">
      <c r="A44" s="47" t="s">
        <v>46</v>
      </c>
      <c r="B44" s="47" t="s">
        <v>58</v>
      </c>
      <c r="C44" s="43" t="s">
        <v>40</v>
      </c>
      <c r="D44" s="47"/>
      <c r="E44" s="43">
        <f t="shared" ref="E44:T44" si="7">SUM(E35:E43)</f>
        <v>240</v>
      </c>
      <c r="F44" s="43">
        <f t="shared" si="7"/>
        <v>45</v>
      </c>
      <c r="G44" s="43">
        <f t="shared" si="7"/>
        <v>100</v>
      </c>
      <c r="H44" s="43">
        <f t="shared" si="7"/>
        <v>0</v>
      </c>
      <c r="I44" s="43">
        <f t="shared" si="7"/>
        <v>0</v>
      </c>
      <c r="J44" s="43">
        <f t="shared" si="7"/>
        <v>14</v>
      </c>
      <c r="K44" s="43">
        <f t="shared" si="7"/>
        <v>21</v>
      </c>
      <c r="L44" s="43">
        <f t="shared" si="7"/>
        <v>13</v>
      </c>
      <c r="M44" s="43">
        <f t="shared" si="7"/>
        <v>33</v>
      </c>
      <c r="N44" s="43">
        <f t="shared" si="7"/>
        <v>46</v>
      </c>
      <c r="O44" s="43">
        <f t="shared" si="7"/>
        <v>20</v>
      </c>
      <c r="P44" s="43">
        <f t="shared" si="7"/>
        <v>27</v>
      </c>
      <c r="Q44" s="43">
        <f t="shared" si="7"/>
        <v>14</v>
      </c>
      <c r="R44" s="43">
        <f t="shared" si="7"/>
        <v>27</v>
      </c>
      <c r="S44" s="43">
        <f t="shared" si="7"/>
        <v>0</v>
      </c>
      <c r="T44" s="43">
        <f t="shared" si="7"/>
        <v>104</v>
      </c>
      <c r="U44" s="44">
        <f>((T44+Q44+N44-R44)+(O44*2))/E44</f>
        <v>0.73750000000000004</v>
      </c>
      <c r="V44" s="45">
        <v>67</v>
      </c>
      <c r="W44" s="45" t="s">
        <v>71</v>
      </c>
      <c r="X44" s="45" t="s">
        <v>76</v>
      </c>
      <c r="Y44" s="78">
        <v>2645</v>
      </c>
      <c r="Z44" s="46"/>
      <c r="AA44" s="47" t="s">
        <v>77</v>
      </c>
      <c r="AB44" s="87" t="s">
        <v>177</v>
      </c>
    </row>
    <row r="45" spans="1:28" x14ac:dyDescent="0.3">
      <c r="A45" s="1"/>
      <c r="B45" s="1"/>
      <c r="C45" s="1"/>
      <c r="D45" s="1"/>
      <c r="F45" s="48" t="s">
        <v>41</v>
      </c>
      <c r="G45" s="76">
        <f>F44/G44</f>
        <v>0.45</v>
      </c>
      <c r="H45" s="48"/>
      <c r="I45" s="27"/>
      <c r="J45" s="48" t="s">
        <v>42</v>
      </c>
      <c r="K45" s="76">
        <f>J44/K44</f>
        <v>0.66666666666666663</v>
      </c>
      <c r="L45" s="1"/>
      <c r="M45" s="37" t="s">
        <v>43</v>
      </c>
      <c r="N45" s="51">
        <v>6</v>
      </c>
      <c r="P45" s="1"/>
      <c r="Q45" s="1"/>
      <c r="R45" s="1"/>
      <c r="S45" s="1"/>
      <c r="T45" s="1"/>
      <c r="U45" s="1"/>
      <c r="V45" s="22"/>
      <c r="W45" s="22"/>
      <c r="X45" s="22"/>
      <c r="Y45" s="41"/>
      <c r="Z45" s="40"/>
      <c r="AA45" s="1"/>
      <c r="AB45" s="27"/>
    </row>
    <row r="46" spans="1:28" x14ac:dyDescent="0.3">
      <c r="A46" s="1"/>
      <c r="B46" s="1"/>
      <c r="C46" s="5" t="s">
        <v>44</v>
      </c>
      <c r="V46" s="22"/>
      <c r="W46" s="22"/>
      <c r="X46" s="22"/>
      <c r="Y46" s="41"/>
      <c r="Z46" s="40"/>
      <c r="AA46" s="1"/>
      <c r="AB46" s="27"/>
    </row>
    <row r="47" spans="1:28" x14ac:dyDescent="0.3"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B568-0520-4353-A38E-8961B33B23A3}">
  <sheetPr>
    <tabColor rgb="FFFF0000"/>
    <pageSetUpPr fitToPage="1"/>
  </sheetPr>
  <dimension ref="A1:AB56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5546875" customWidth="1"/>
    <col min="26" max="26" width="20.33203125" customWidth="1"/>
    <col min="27" max="27" width="15.6640625" customWidth="1"/>
  </cols>
  <sheetData>
    <row r="1" spans="1:28" x14ac:dyDescent="0.3">
      <c r="Z1" s="74" t="s">
        <v>403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100</v>
      </c>
      <c r="K4" s="16" t="s">
        <v>45</v>
      </c>
      <c r="L4" s="17"/>
      <c r="M4" s="18"/>
      <c r="N4" s="19">
        <v>18</v>
      </c>
      <c r="O4" s="19">
        <v>31</v>
      </c>
      <c r="P4" s="19">
        <v>22</v>
      </c>
      <c r="Q4" s="19">
        <v>32</v>
      </c>
      <c r="R4" s="20"/>
      <c r="S4" s="21">
        <f>SUM(N4:R4)</f>
        <v>103</v>
      </c>
      <c r="T4" s="22">
        <v>3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101</v>
      </c>
      <c r="K5" s="16" t="s">
        <v>90</v>
      </c>
      <c r="L5" s="17"/>
      <c r="M5" s="18"/>
      <c r="N5" s="19">
        <v>16</v>
      </c>
      <c r="O5" s="19">
        <v>20</v>
      </c>
      <c r="P5" s="19">
        <v>23</v>
      </c>
      <c r="Q5" s="19">
        <v>22</v>
      </c>
      <c r="R5" s="20"/>
      <c r="S5" s="21">
        <f>SUM(N5:R5)</f>
        <v>81</v>
      </c>
      <c r="T5" s="22">
        <v>3</v>
      </c>
      <c r="U5" s="1"/>
      <c r="V5" s="1"/>
      <c r="W5" s="1"/>
    </row>
    <row r="6" spans="1:28" x14ac:dyDescent="0.3">
      <c r="C6" s="23">
        <v>4102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3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83</v>
      </c>
      <c r="D13" s="36">
        <v>42</v>
      </c>
      <c r="E13" s="90" t="s">
        <v>402</v>
      </c>
      <c r="F13" s="26"/>
      <c r="G13" s="90"/>
      <c r="H13" s="26"/>
      <c r="I13" s="26"/>
      <c r="J13" s="26"/>
      <c r="K13" s="26"/>
      <c r="L13" s="90"/>
      <c r="M13" s="90"/>
      <c r="N13" s="26"/>
      <c r="O13" s="90"/>
      <c r="P13" s="100"/>
      <c r="Q13" s="90"/>
      <c r="R13" s="90"/>
      <c r="S13" s="90"/>
      <c r="T13" s="26"/>
      <c r="U13" s="38" t="str">
        <f>IFERROR(((T13+Q13+N13-R13)+(O13*2))/E13,"")</f>
        <v/>
      </c>
      <c r="V13" s="22">
        <v>3</v>
      </c>
      <c r="W13" s="22" t="s">
        <v>71</v>
      </c>
      <c r="X13" s="22" t="s">
        <v>72</v>
      </c>
      <c r="Y13" s="77">
        <v>4102</v>
      </c>
      <c r="Z13" s="40"/>
      <c r="AA13" s="1" t="s">
        <v>73</v>
      </c>
      <c r="AB13" s="27" t="s">
        <v>95</v>
      </c>
    </row>
    <row r="14" spans="1:28" x14ac:dyDescent="0.3">
      <c r="A14" s="1" t="s">
        <v>89</v>
      </c>
      <c r="B14" s="1" t="s">
        <v>46</v>
      </c>
      <c r="C14" s="26" t="s">
        <v>47</v>
      </c>
      <c r="D14" s="36">
        <v>30</v>
      </c>
      <c r="E14" s="90"/>
      <c r="F14" s="26">
        <v>1</v>
      </c>
      <c r="G14" s="90"/>
      <c r="H14" s="26"/>
      <c r="I14" s="26"/>
      <c r="J14" s="26">
        <v>1</v>
      </c>
      <c r="K14" s="26">
        <v>2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3</v>
      </c>
      <c r="U14" s="38" t="str">
        <f t="shared" ref="U14:U24" si="2">IFERROR(((T14+Q14+N14-R14)+(O14*2))/E14,"")</f>
        <v/>
      </c>
      <c r="V14" s="22">
        <v>3</v>
      </c>
      <c r="W14" s="22" t="s">
        <v>71</v>
      </c>
      <c r="X14" s="22" t="s">
        <v>72</v>
      </c>
      <c r="Y14" s="77">
        <v>4102</v>
      </c>
      <c r="Z14" s="40"/>
      <c r="AA14" s="1" t="s">
        <v>73</v>
      </c>
      <c r="AB14" s="27" t="s">
        <v>95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26">
        <v>4</v>
      </c>
      <c r="G15" s="90"/>
      <c r="H15" s="26"/>
      <c r="I15" s="26"/>
      <c r="J15" s="26">
        <v>0</v>
      </c>
      <c r="K15" s="26">
        <v>0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8</v>
      </c>
      <c r="U15" s="38" t="str">
        <f t="shared" si="2"/>
        <v/>
      </c>
      <c r="V15" s="22">
        <v>3</v>
      </c>
      <c r="W15" s="22" t="s">
        <v>71</v>
      </c>
      <c r="X15" s="22" t="s">
        <v>72</v>
      </c>
      <c r="Y15" s="77">
        <v>4102</v>
      </c>
      <c r="Z15" s="40"/>
      <c r="AA15" s="1" t="s">
        <v>73</v>
      </c>
      <c r="AB15" s="27" t="s">
        <v>95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12</v>
      </c>
      <c r="E16" s="90"/>
      <c r="F16" s="26">
        <v>6</v>
      </c>
      <c r="G16" s="90"/>
      <c r="H16" s="26"/>
      <c r="I16" s="26"/>
      <c r="J16" s="26">
        <v>0</v>
      </c>
      <c r="K16" s="26">
        <v>2</v>
      </c>
      <c r="L16" s="90"/>
      <c r="M16" s="90"/>
      <c r="N16" s="26">
        <f t="shared" si="0"/>
        <v>0</v>
      </c>
      <c r="O16" s="37">
        <v>9</v>
      </c>
      <c r="P16" s="100"/>
      <c r="Q16" s="100"/>
      <c r="R16" s="100"/>
      <c r="S16" s="100"/>
      <c r="T16" s="37">
        <f t="shared" si="1"/>
        <v>12</v>
      </c>
      <c r="U16" s="38" t="str">
        <f t="shared" si="2"/>
        <v/>
      </c>
      <c r="V16" s="22">
        <v>3</v>
      </c>
      <c r="W16" s="22" t="s">
        <v>71</v>
      </c>
      <c r="X16" s="22" t="s">
        <v>72</v>
      </c>
      <c r="Y16" s="77">
        <v>4102</v>
      </c>
      <c r="Z16" s="40"/>
      <c r="AA16" s="1" t="s">
        <v>73</v>
      </c>
      <c r="AB16" s="27" t="s">
        <v>95</v>
      </c>
    </row>
    <row r="17" spans="1:28" x14ac:dyDescent="0.3">
      <c r="A17" s="1" t="s">
        <v>89</v>
      </c>
      <c r="B17" s="1" t="s">
        <v>46</v>
      </c>
      <c r="C17" s="26" t="s">
        <v>84</v>
      </c>
      <c r="D17" s="36">
        <v>14</v>
      </c>
      <c r="E17" s="90"/>
      <c r="F17" s="26">
        <v>0</v>
      </c>
      <c r="G17" s="90"/>
      <c r="H17" s="26"/>
      <c r="I17" s="26"/>
      <c r="J17" s="26">
        <v>0</v>
      </c>
      <c r="K17" s="26">
        <v>0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0</v>
      </c>
      <c r="U17" s="38" t="str">
        <f t="shared" si="2"/>
        <v/>
      </c>
      <c r="V17" s="22">
        <v>3</v>
      </c>
      <c r="W17" s="22" t="s">
        <v>71</v>
      </c>
      <c r="X17" s="22" t="s">
        <v>72</v>
      </c>
      <c r="Y17" s="77">
        <v>4102</v>
      </c>
      <c r="Z17" s="40"/>
      <c r="AA17" s="1" t="s">
        <v>73</v>
      </c>
      <c r="AB17" s="27" t="s">
        <v>95</v>
      </c>
    </row>
    <row r="18" spans="1:28" x14ac:dyDescent="0.3">
      <c r="A18" s="1" t="s">
        <v>89</v>
      </c>
      <c r="B18" s="1" t="s">
        <v>46</v>
      </c>
      <c r="C18" s="26" t="s">
        <v>50</v>
      </c>
      <c r="D18" s="36">
        <v>44</v>
      </c>
      <c r="E18" s="90"/>
      <c r="F18" s="26">
        <v>4</v>
      </c>
      <c r="G18" s="90"/>
      <c r="H18" s="26"/>
      <c r="I18" s="26"/>
      <c r="J18" s="26">
        <v>1</v>
      </c>
      <c r="K18" s="26">
        <v>2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9</v>
      </c>
      <c r="U18" s="38" t="str">
        <f t="shared" si="2"/>
        <v/>
      </c>
      <c r="V18" s="22">
        <v>3</v>
      </c>
      <c r="W18" s="22" t="s">
        <v>71</v>
      </c>
      <c r="X18" s="22" t="s">
        <v>72</v>
      </c>
      <c r="Y18" s="77">
        <v>4102</v>
      </c>
      <c r="Z18" s="40"/>
      <c r="AA18" s="1" t="s">
        <v>73</v>
      </c>
      <c r="AB18" s="27" t="s">
        <v>95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32</v>
      </c>
      <c r="E19" s="90"/>
      <c r="F19" s="26">
        <v>5</v>
      </c>
      <c r="G19" s="90"/>
      <c r="H19" s="26"/>
      <c r="I19" s="26"/>
      <c r="J19" s="26">
        <v>4</v>
      </c>
      <c r="K19" s="26">
        <v>4</v>
      </c>
      <c r="L19" s="90"/>
      <c r="M19" s="37">
        <v>13</v>
      </c>
      <c r="N19" s="26">
        <f t="shared" si="0"/>
        <v>13</v>
      </c>
      <c r="O19" s="100"/>
      <c r="P19" s="100"/>
      <c r="Q19" s="100"/>
      <c r="R19" s="100"/>
      <c r="S19" s="100"/>
      <c r="T19" s="37">
        <f t="shared" si="1"/>
        <v>14</v>
      </c>
      <c r="U19" s="38" t="str">
        <f t="shared" si="2"/>
        <v/>
      </c>
      <c r="V19" s="22">
        <v>3</v>
      </c>
      <c r="W19" s="22" t="s">
        <v>71</v>
      </c>
      <c r="X19" s="22" t="s">
        <v>72</v>
      </c>
      <c r="Y19" s="77">
        <v>4102</v>
      </c>
      <c r="Z19" s="40"/>
      <c r="AA19" s="1" t="s">
        <v>73</v>
      </c>
      <c r="AB19" s="27" t="s">
        <v>95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34</v>
      </c>
      <c r="E20" s="90"/>
      <c r="F20" s="26">
        <v>0</v>
      </c>
      <c r="G20" s="90"/>
      <c r="H20" s="26"/>
      <c r="I20" s="26"/>
      <c r="J20" s="26">
        <v>1</v>
      </c>
      <c r="K20" s="26">
        <v>2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1</v>
      </c>
      <c r="U20" s="38" t="str">
        <f t="shared" si="2"/>
        <v/>
      </c>
      <c r="V20" s="22">
        <v>3</v>
      </c>
      <c r="W20" s="22" t="s">
        <v>71</v>
      </c>
      <c r="X20" s="22" t="s">
        <v>72</v>
      </c>
      <c r="Y20" s="77">
        <v>4102</v>
      </c>
      <c r="Z20" s="40"/>
      <c r="AA20" s="1" t="s">
        <v>73</v>
      </c>
      <c r="AB20" s="27" t="s">
        <v>95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20</v>
      </c>
      <c r="E21" s="90"/>
      <c r="F21" s="26">
        <v>8</v>
      </c>
      <c r="G21" s="90"/>
      <c r="H21" s="26"/>
      <c r="I21" s="26"/>
      <c r="J21" s="26">
        <v>2</v>
      </c>
      <c r="K21" s="26">
        <v>2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18</v>
      </c>
      <c r="U21" s="38" t="str">
        <f t="shared" si="2"/>
        <v/>
      </c>
      <c r="V21" s="22">
        <v>3</v>
      </c>
      <c r="W21" s="22" t="s">
        <v>71</v>
      </c>
      <c r="X21" s="22" t="s">
        <v>72</v>
      </c>
      <c r="Y21" s="77">
        <v>4102</v>
      </c>
      <c r="Z21" s="40"/>
      <c r="AA21" s="1" t="s">
        <v>73</v>
      </c>
      <c r="AB21" s="27" t="s">
        <v>95</v>
      </c>
    </row>
    <row r="22" spans="1:28" x14ac:dyDescent="0.3">
      <c r="A22" s="1" t="s">
        <v>89</v>
      </c>
      <c r="B22" s="1" t="s">
        <v>46</v>
      </c>
      <c r="C22" s="26" t="s">
        <v>54</v>
      </c>
      <c r="D22" s="36">
        <v>40</v>
      </c>
      <c r="E22" s="90"/>
      <c r="F22" s="26">
        <v>3</v>
      </c>
      <c r="G22" s="90"/>
      <c r="H22" s="26"/>
      <c r="I22" s="26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6</v>
      </c>
      <c r="U22" s="38" t="str">
        <f t="shared" si="2"/>
        <v/>
      </c>
      <c r="V22" s="22">
        <v>3</v>
      </c>
      <c r="W22" s="22" t="s">
        <v>71</v>
      </c>
      <c r="X22" s="22" t="s">
        <v>72</v>
      </c>
      <c r="Y22" s="77">
        <v>4102</v>
      </c>
      <c r="Z22" s="40"/>
      <c r="AA22" s="1" t="s">
        <v>73</v>
      </c>
      <c r="AB22" s="27" t="s">
        <v>95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10</v>
      </c>
      <c r="E23" s="90"/>
      <c r="F23" s="26">
        <v>5</v>
      </c>
      <c r="G23" s="90"/>
      <c r="H23" s="26"/>
      <c r="I23" s="26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10</v>
      </c>
      <c r="U23" s="38" t="str">
        <f t="shared" si="2"/>
        <v/>
      </c>
      <c r="V23" s="22">
        <v>3</v>
      </c>
      <c r="W23" s="22" t="s">
        <v>71</v>
      </c>
      <c r="X23" s="22" t="s">
        <v>72</v>
      </c>
      <c r="Y23" s="77">
        <v>4102</v>
      </c>
      <c r="Z23" s="40"/>
      <c r="AA23" s="1" t="s">
        <v>73</v>
      </c>
      <c r="AB23" s="27" t="s">
        <v>95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22</v>
      </c>
      <c r="E24" s="90"/>
      <c r="F24" s="26">
        <v>9</v>
      </c>
      <c r="G24" s="90"/>
      <c r="H24" s="26"/>
      <c r="I24" s="26"/>
      <c r="J24" s="26">
        <v>4</v>
      </c>
      <c r="K24" s="26">
        <v>6</v>
      </c>
      <c r="L24" s="26"/>
      <c r="M24" s="26"/>
      <c r="N24" s="26">
        <f>SUM(L24:M24)</f>
        <v>0</v>
      </c>
      <c r="O24" s="37"/>
      <c r="P24" s="37"/>
      <c r="Q24" s="37"/>
      <c r="R24" s="37"/>
      <c r="S24" s="37"/>
      <c r="T24" s="37">
        <f>(H24*3)+((F24-H24)*2)+J24</f>
        <v>22</v>
      </c>
      <c r="U24" s="38" t="str">
        <f t="shared" si="2"/>
        <v/>
      </c>
      <c r="V24" s="22">
        <v>3</v>
      </c>
      <c r="W24" s="22" t="s">
        <v>71</v>
      </c>
      <c r="X24" s="22" t="s">
        <v>72</v>
      </c>
      <c r="Y24" s="77">
        <v>4102</v>
      </c>
      <c r="Z24" s="40"/>
      <c r="AA24" s="1" t="s">
        <v>73</v>
      </c>
      <c r="AB24" s="27" t="s">
        <v>95</v>
      </c>
    </row>
    <row r="25" spans="1:28" x14ac:dyDescent="0.3">
      <c r="A25" s="1" t="s">
        <v>89</v>
      </c>
      <c r="B25" s="1" t="s">
        <v>46</v>
      </c>
      <c r="C25" s="61" t="s">
        <v>39</v>
      </c>
      <c r="D25" s="34"/>
      <c r="E25" s="61">
        <v>240</v>
      </c>
      <c r="F25" s="61"/>
      <c r="G25" s="61">
        <v>97</v>
      </c>
      <c r="H25" s="61"/>
      <c r="I25" s="61"/>
      <c r="J25" s="61"/>
      <c r="K25" s="61"/>
      <c r="L25" s="61"/>
      <c r="M25" s="61">
        <v>54</v>
      </c>
      <c r="N25" s="61">
        <v>54</v>
      </c>
      <c r="O25" s="61"/>
      <c r="P25" s="61">
        <v>20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3</v>
      </c>
      <c r="W25" s="22" t="s">
        <v>71</v>
      </c>
      <c r="X25" s="22" t="s">
        <v>72</v>
      </c>
      <c r="Y25" s="77">
        <v>4102</v>
      </c>
      <c r="Z25" s="40"/>
      <c r="AA25" s="1" t="s">
        <v>73</v>
      </c>
      <c r="AB25" s="27" t="s">
        <v>95</v>
      </c>
    </row>
    <row r="26" spans="1:28" x14ac:dyDescent="0.3">
      <c r="A26" s="47" t="s">
        <v>89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45</v>
      </c>
      <c r="G26" s="43">
        <f t="shared" si="4"/>
        <v>97</v>
      </c>
      <c r="H26" s="43">
        <f t="shared" si="4"/>
        <v>0</v>
      </c>
      <c r="I26" s="43">
        <f t="shared" si="4"/>
        <v>0</v>
      </c>
      <c r="J26" s="43">
        <f t="shared" si="4"/>
        <v>13</v>
      </c>
      <c r="K26" s="43">
        <f t="shared" si="4"/>
        <v>20</v>
      </c>
      <c r="L26" s="43">
        <f t="shared" si="4"/>
        <v>0</v>
      </c>
      <c r="M26" s="43">
        <f t="shared" si="4"/>
        <v>67</v>
      </c>
      <c r="N26" s="43">
        <f t="shared" si="4"/>
        <v>67</v>
      </c>
      <c r="O26" s="43">
        <f t="shared" si="4"/>
        <v>9</v>
      </c>
      <c r="P26" s="43">
        <f t="shared" si="4"/>
        <v>20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103</v>
      </c>
      <c r="U26" s="44">
        <f>((T26+Q26+N26-R26)+(O26*2))/E26</f>
        <v>0.78333333333333333</v>
      </c>
      <c r="V26" s="45">
        <v>3</v>
      </c>
      <c r="W26" s="45" t="s">
        <v>71</v>
      </c>
      <c r="X26" s="45" t="s">
        <v>72</v>
      </c>
      <c r="Y26" s="78">
        <v>4102</v>
      </c>
      <c r="Z26" s="46"/>
      <c r="AA26" s="47" t="s">
        <v>73</v>
      </c>
      <c r="AB26" s="87" t="s">
        <v>95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0.46391752577319589</v>
      </c>
      <c r="H27" s="48"/>
      <c r="I27" s="27"/>
      <c r="J27" s="48" t="s">
        <v>42</v>
      </c>
      <c r="K27" s="76">
        <f>J26/K26</f>
        <v>0.65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244</v>
      </c>
      <c r="D35" s="36">
        <v>15</v>
      </c>
      <c r="E35" s="90"/>
      <c r="F35" s="26">
        <v>7</v>
      </c>
      <c r="G35" s="90"/>
      <c r="H35" s="90"/>
      <c r="I35" s="90"/>
      <c r="J35" s="26">
        <v>9</v>
      </c>
      <c r="K35" s="26">
        <v>13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23</v>
      </c>
      <c r="U35" s="38" t="str">
        <f>IFERROR(((T35+Q35+N35-R35)+(O35*2))/E35,"")</f>
        <v/>
      </c>
      <c r="V35" s="22">
        <v>3</v>
      </c>
      <c r="W35" s="22" t="s">
        <v>75</v>
      </c>
      <c r="X35" s="22" t="s">
        <v>76</v>
      </c>
      <c r="Y35" s="77">
        <v>4102</v>
      </c>
      <c r="Z35" s="40"/>
      <c r="AA35" s="1" t="s">
        <v>96</v>
      </c>
      <c r="AB35" s="27" t="s">
        <v>97</v>
      </c>
    </row>
    <row r="36" spans="1:28" x14ac:dyDescent="0.3">
      <c r="A36" s="1" t="s">
        <v>46</v>
      </c>
      <c r="B36" s="1" t="s">
        <v>89</v>
      </c>
      <c r="C36" s="26" t="s">
        <v>245</v>
      </c>
      <c r="D36" s="36">
        <v>33</v>
      </c>
      <c r="E36" s="90"/>
      <c r="F36" s="26">
        <v>1</v>
      </c>
      <c r="G36" s="90"/>
      <c r="H36" s="90"/>
      <c r="I36" s="90"/>
      <c r="J36" s="26">
        <v>0</v>
      </c>
      <c r="K36" s="26">
        <v>0</v>
      </c>
      <c r="L36" s="90"/>
      <c r="M36" s="90"/>
      <c r="N36" s="26">
        <f t="shared" ref="N36:N46" si="5">SUM(L36:M36)</f>
        <v>0</v>
      </c>
      <c r="O36" s="90"/>
      <c r="P36" s="100"/>
      <c r="Q36" s="90"/>
      <c r="R36" s="90"/>
      <c r="S36" s="90"/>
      <c r="T36" s="26">
        <f t="shared" ref="T36:T46" si="6">+(F36*2)+J36</f>
        <v>2</v>
      </c>
      <c r="U36" s="38" t="str">
        <f t="shared" ref="U36:U46" si="7">IFERROR(((T36+Q36+N36-R36)+(O36*2))/E36,"")</f>
        <v/>
      </c>
      <c r="V36" s="22">
        <v>3</v>
      </c>
      <c r="W36" s="22" t="s">
        <v>75</v>
      </c>
      <c r="X36" s="22" t="s">
        <v>76</v>
      </c>
      <c r="Y36" s="77">
        <v>4102</v>
      </c>
      <c r="Z36" s="40"/>
      <c r="AA36" s="1" t="s">
        <v>96</v>
      </c>
      <c r="AB36" s="27" t="s">
        <v>97</v>
      </c>
    </row>
    <row r="37" spans="1:28" x14ac:dyDescent="0.3">
      <c r="A37" s="1" t="s">
        <v>46</v>
      </c>
      <c r="B37" s="1" t="s">
        <v>89</v>
      </c>
      <c r="C37" s="26" t="s">
        <v>247</v>
      </c>
      <c r="D37" s="36">
        <v>24</v>
      </c>
      <c r="E37" s="90"/>
      <c r="F37" s="26">
        <v>1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5"/>
        <v>0</v>
      </c>
      <c r="O37" s="90"/>
      <c r="P37" s="100"/>
      <c r="Q37" s="90"/>
      <c r="R37" s="90"/>
      <c r="S37" s="90"/>
      <c r="T37" s="26">
        <f t="shared" si="6"/>
        <v>2</v>
      </c>
      <c r="U37" s="38" t="str">
        <f t="shared" si="7"/>
        <v/>
      </c>
      <c r="V37" s="22">
        <v>3</v>
      </c>
      <c r="W37" s="22" t="s">
        <v>75</v>
      </c>
      <c r="X37" s="22" t="s">
        <v>76</v>
      </c>
      <c r="Y37" s="77">
        <v>4102</v>
      </c>
      <c r="Z37" s="40"/>
      <c r="AA37" s="1" t="s">
        <v>96</v>
      </c>
      <c r="AB37" s="27" t="s">
        <v>97</v>
      </c>
    </row>
    <row r="38" spans="1:28" x14ac:dyDescent="0.3">
      <c r="A38" s="1" t="s">
        <v>46</v>
      </c>
      <c r="B38" s="1" t="s">
        <v>89</v>
      </c>
      <c r="C38" s="26" t="s">
        <v>248</v>
      </c>
      <c r="D38" s="36">
        <v>12</v>
      </c>
      <c r="E38" s="26">
        <v>14</v>
      </c>
      <c r="F38" s="26">
        <v>2</v>
      </c>
      <c r="G38" s="26">
        <v>7</v>
      </c>
      <c r="H38" s="26"/>
      <c r="I38" s="26"/>
      <c r="J38" s="26">
        <v>4</v>
      </c>
      <c r="K38" s="26">
        <v>6</v>
      </c>
      <c r="L38" s="26">
        <v>6</v>
      </c>
      <c r="M38" s="26">
        <v>1</v>
      </c>
      <c r="N38" s="26">
        <f t="shared" si="5"/>
        <v>7</v>
      </c>
      <c r="O38" s="26">
        <v>0</v>
      </c>
      <c r="P38" s="37">
        <v>3</v>
      </c>
      <c r="Q38" s="26">
        <v>0</v>
      </c>
      <c r="R38" s="26">
        <v>1</v>
      </c>
      <c r="S38" s="26">
        <v>0</v>
      </c>
      <c r="T38" s="26">
        <f t="shared" si="6"/>
        <v>8</v>
      </c>
      <c r="U38" s="38">
        <f t="shared" si="7"/>
        <v>1</v>
      </c>
      <c r="V38" s="22">
        <v>3</v>
      </c>
      <c r="W38" s="22" t="s">
        <v>75</v>
      </c>
      <c r="X38" s="22" t="s">
        <v>76</v>
      </c>
      <c r="Y38" s="77">
        <v>4102</v>
      </c>
      <c r="Z38" s="40"/>
      <c r="AA38" s="1" t="s">
        <v>96</v>
      </c>
      <c r="AB38" s="27" t="s">
        <v>97</v>
      </c>
    </row>
    <row r="39" spans="1:28" x14ac:dyDescent="0.3">
      <c r="A39" s="1" t="s">
        <v>46</v>
      </c>
      <c r="B39" s="1" t="s">
        <v>89</v>
      </c>
      <c r="C39" s="26" t="s">
        <v>249</v>
      </c>
      <c r="D39" s="36">
        <v>42</v>
      </c>
      <c r="E39" s="90" t="s">
        <v>402</v>
      </c>
      <c r="F39" s="26"/>
      <c r="G39" s="90"/>
      <c r="H39" s="90"/>
      <c r="I39" s="90"/>
      <c r="J39" s="26"/>
      <c r="K39" s="26"/>
      <c r="L39" s="90"/>
      <c r="M39" s="90"/>
      <c r="N39" s="26"/>
      <c r="O39" s="90"/>
      <c r="P39" s="100"/>
      <c r="Q39" s="90"/>
      <c r="R39" s="90"/>
      <c r="S39" s="90"/>
      <c r="T39" s="26"/>
      <c r="U39" s="38" t="str">
        <f t="shared" si="7"/>
        <v/>
      </c>
      <c r="V39" s="22">
        <v>3</v>
      </c>
      <c r="W39" s="22" t="s">
        <v>75</v>
      </c>
      <c r="X39" s="22" t="s">
        <v>76</v>
      </c>
      <c r="Y39" s="77">
        <v>4102</v>
      </c>
      <c r="Z39" s="40"/>
      <c r="AA39" s="1" t="s">
        <v>96</v>
      </c>
      <c r="AB39" s="27" t="s">
        <v>97</v>
      </c>
    </row>
    <row r="40" spans="1:28" x14ac:dyDescent="0.3">
      <c r="A40" s="1" t="s">
        <v>46</v>
      </c>
      <c r="B40" s="1" t="s">
        <v>89</v>
      </c>
      <c r="C40" s="26" t="s">
        <v>250</v>
      </c>
      <c r="D40" s="36">
        <v>25</v>
      </c>
      <c r="E40" s="90"/>
      <c r="F40" s="26">
        <v>2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ref="N40" si="8">SUM(L40:M40)</f>
        <v>0</v>
      </c>
      <c r="O40" s="90"/>
      <c r="P40" s="100"/>
      <c r="Q40" s="90"/>
      <c r="R40" s="90"/>
      <c r="S40" s="90"/>
      <c r="T40" s="26">
        <f t="shared" si="6"/>
        <v>4</v>
      </c>
      <c r="U40" s="38" t="str">
        <f t="shared" si="7"/>
        <v/>
      </c>
      <c r="V40" s="22">
        <v>3</v>
      </c>
      <c r="W40" s="22" t="s">
        <v>75</v>
      </c>
      <c r="X40" s="22" t="s">
        <v>76</v>
      </c>
      <c r="Y40" s="77">
        <v>4102</v>
      </c>
      <c r="Z40" s="40"/>
      <c r="AA40" s="1" t="s">
        <v>96</v>
      </c>
      <c r="AB40" s="27" t="s">
        <v>97</v>
      </c>
    </row>
    <row r="41" spans="1:28" x14ac:dyDescent="0.3">
      <c r="A41" s="1" t="s">
        <v>46</v>
      </c>
      <c r="B41" s="1" t="s">
        <v>89</v>
      </c>
      <c r="C41" s="26" t="s">
        <v>397</v>
      </c>
      <c r="D41" s="36">
        <v>21</v>
      </c>
      <c r="E41" s="26">
        <v>12</v>
      </c>
      <c r="F41" s="26">
        <v>1</v>
      </c>
      <c r="G41" s="26">
        <v>1</v>
      </c>
      <c r="H41" s="26"/>
      <c r="I41" s="26"/>
      <c r="J41" s="26">
        <v>0</v>
      </c>
      <c r="K41" s="26">
        <v>0</v>
      </c>
      <c r="L41" s="26">
        <v>1</v>
      </c>
      <c r="M41" s="26">
        <v>1</v>
      </c>
      <c r="N41" s="26">
        <f t="shared" si="5"/>
        <v>2</v>
      </c>
      <c r="O41" s="26">
        <v>1</v>
      </c>
      <c r="P41" s="37">
        <v>1</v>
      </c>
      <c r="Q41" s="26">
        <v>0</v>
      </c>
      <c r="R41" s="26">
        <v>3</v>
      </c>
      <c r="S41" s="26">
        <v>0</v>
      </c>
      <c r="T41" s="26">
        <f t="shared" si="6"/>
        <v>2</v>
      </c>
      <c r="U41" s="38">
        <f t="shared" si="7"/>
        <v>0.25</v>
      </c>
      <c r="V41" s="22">
        <v>3</v>
      </c>
      <c r="W41" s="22" t="s">
        <v>75</v>
      </c>
      <c r="X41" s="22" t="s">
        <v>76</v>
      </c>
      <c r="Y41" s="77">
        <v>4102</v>
      </c>
      <c r="Z41" s="40"/>
      <c r="AA41" s="1" t="s">
        <v>96</v>
      </c>
      <c r="AB41" s="27" t="s">
        <v>97</v>
      </c>
    </row>
    <row r="42" spans="1:28" x14ac:dyDescent="0.3">
      <c r="A42" s="1" t="s">
        <v>46</v>
      </c>
      <c r="B42" s="1" t="s">
        <v>89</v>
      </c>
      <c r="C42" s="26" t="s">
        <v>251</v>
      </c>
      <c r="D42" s="36">
        <v>53</v>
      </c>
      <c r="E42" s="26">
        <v>12</v>
      </c>
      <c r="F42" s="26">
        <v>0</v>
      </c>
      <c r="G42" s="26">
        <v>0</v>
      </c>
      <c r="H42" s="26"/>
      <c r="I42" s="26"/>
      <c r="J42" s="26">
        <v>1</v>
      </c>
      <c r="K42" s="26">
        <v>2</v>
      </c>
      <c r="L42" s="26">
        <v>2</v>
      </c>
      <c r="M42" s="26">
        <v>1</v>
      </c>
      <c r="N42" s="26">
        <f t="shared" si="5"/>
        <v>3</v>
      </c>
      <c r="O42" s="26">
        <v>2</v>
      </c>
      <c r="P42" s="37">
        <v>0</v>
      </c>
      <c r="Q42" s="26">
        <v>0</v>
      </c>
      <c r="R42" s="26">
        <v>0</v>
      </c>
      <c r="S42" s="26">
        <v>0</v>
      </c>
      <c r="T42" s="26">
        <f t="shared" si="6"/>
        <v>1</v>
      </c>
      <c r="U42" s="38">
        <f t="shared" si="7"/>
        <v>0.66666666666666663</v>
      </c>
      <c r="V42" s="22">
        <v>3</v>
      </c>
      <c r="W42" s="22" t="s">
        <v>75</v>
      </c>
      <c r="X42" s="22" t="s">
        <v>76</v>
      </c>
      <c r="Y42" s="77">
        <v>4102</v>
      </c>
      <c r="Z42" s="40"/>
      <c r="AA42" s="1" t="s">
        <v>96</v>
      </c>
      <c r="AB42" s="27" t="s">
        <v>97</v>
      </c>
    </row>
    <row r="43" spans="1:28" x14ac:dyDescent="0.3">
      <c r="A43" s="1" t="s">
        <v>46</v>
      </c>
      <c r="B43" s="1" t="s">
        <v>89</v>
      </c>
      <c r="C43" s="26" t="s">
        <v>264</v>
      </c>
      <c r="D43" s="36">
        <v>10</v>
      </c>
      <c r="E43" s="26">
        <v>45</v>
      </c>
      <c r="F43" s="26">
        <v>6</v>
      </c>
      <c r="G43" s="26">
        <v>19</v>
      </c>
      <c r="H43" s="26"/>
      <c r="I43" s="26"/>
      <c r="J43" s="26">
        <v>0</v>
      </c>
      <c r="K43" s="26">
        <v>0</v>
      </c>
      <c r="L43" s="26">
        <v>2</v>
      </c>
      <c r="M43" s="26">
        <v>9</v>
      </c>
      <c r="N43" s="26">
        <f t="shared" si="5"/>
        <v>11</v>
      </c>
      <c r="O43" s="26">
        <v>2</v>
      </c>
      <c r="P43" s="37">
        <v>4</v>
      </c>
      <c r="Q43" s="26">
        <v>0</v>
      </c>
      <c r="R43" s="26">
        <v>4</v>
      </c>
      <c r="S43" s="26">
        <v>0</v>
      </c>
      <c r="T43" s="26">
        <f t="shared" si="6"/>
        <v>12</v>
      </c>
      <c r="U43" s="38">
        <f t="shared" si="7"/>
        <v>0.51111111111111107</v>
      </c>
      <c r="V43" s="22">
        <v>3</v>
      </c>
      <c r="W43" s="22" t="s">
        <v>75</v>
      </c>
      <c r="X43" s="22" t="s">
        <v>76</v>
      </c>
      <c r="Y43" s="77">
        <v>4102</v>
      </c>
      <c r="Z43" s="40"/>
      <c r="AA43" s="1" t="s">
        <v>96</v>
      </c>
      <c r="AB43" s="27" t="s">
        <v>97</v>
      </c>
    </row>
    <row r="44" spans="1:28" x14ac:dyDescent="0.3">
      <c r="A44" s="1" t="s">
        <v>46</v>
      </c>
      <c r="B44" s="1" t="s">
        <v>89</v>
      </c>
      <c r="C44" s="26" t="s">
        <v>252</v>
      </c>
      <c r="D44" s="36">
        <v>55</v>
      </c>
      <c r="E44" s="90"/>
      <c r="F44" s="26">
        <v>2</v>
      </c>
      <c r="G44" s="90"/>
      <c r="H44" s="90"/>
      <c r="I44" s="90"/>
      <c r="J44" s="26">
        <v>1</v>
      </c>
      <c r="K44" s="26">
        <v>1</v>
      </c>
      <c r="L44" s="90"/>
      <c r="M44" s="90"/>
      <c r="N44" s="26">
        <f t="shared" si="5"/>
        <v>0</v>
      </c>
      <c r="O44" s="90"/>
      <c r="P44" s="100"/>
      <c r="Q44" s="90"/>
      <c r="R44" s="90"/>
      <c r="S44" s="90"/>
      <c r="T44" s="26">
        <f t="shared" si="6"/>
        <v>5</v>
      </c>
      <c r="U44" s="38" t="str">
        <f t="shared" si="7"/>
        <v/>
      </c>
      <c r="V44" s="22">
        <v>3</v>
      </c>
      <c r="W44" s="22" t="s">
        <v>75</v>
      </c>
      <c r="X44" s="22" t="s">
        <v>76</v>
      </c>
      <c r="Y44" s="77">
        <v>4102</v>
      </c>
      <c r="Z44" s="40"/>
      <c r="AA44" s="1" t="s">
        <v>96</v>
      </c>
      <c r="AB44" s="27" t="s">
        <v>97</v>
      </c>
    </row>
    <row r="45" spans="1:28" x14ac:dyDescent="0.3">
      <c r="A45" s="1" t="s">
        <v>46</v>
      </c>
      <c r="B45" s="1" t="s">
        <v>89</v>
      </c>
      <c r="C45" s="26" t="s">
        <v>253</v>
      </c>
      <c r="D45" s="36">
        <v>11</v>
      </c>
      <c r="E45" s="90"/>
      <c r="F45" s="26">
        <v>8</v>
      </c>
      <c r="G45" s="90"/>
      <c r="H45" s="90"/>
      <c r="I45" s="90"/>
      <c r="J45" s="26">
        <v>4</v>
      </c>
      <c r="K45" s="26">
        <v>7</v>
      </c>
      <c r="L45" s="90"/>
      <c r="M45" s="90"/>
      <c r="N45" s="26">
        <f t="shared" si="5"/>
        <v>0</v>
      </c>
      <c r="O45" s="90"/>
      <c r="P45" s="100"/>
      <c r="Q45" s="90"/>
      <c r="R45" s="90"/>
      <c r="S45" s="90"/>
      <c r="T45" s="26">
        <f t="shared" si="6"/>
        <v>20</v>
      </c>
      <c r="U45" s="38" t="str">
        <f t="shared" si="7"/>
        <v/>
      </c>
      <c r="V45" s="22">
        <v>3</v>
      </c>
      <c r="W45" s="22" t="s">
        <v>75</v>
      </c>
      <c r="X45" s="22" t="s">
        <v>76</v>
      </c>
      <c r="Y45" s="77">
        <v>4102</v>
      </c>
      <c r="Z45" s="40"/>
      <c r="AA45" s="1" t="s">
        <v>96</v>
      </c>
      <c r="AB45" s="27" t="s">
        <v>97</v>
      </c>
    </row>
    <row r="46" spans="1:28" x14ac:dyDescent="0.3">
      <c r="A46" s="1" t="s">
        <v>46</v>
      </c>
      <c r="B46" s="1" t="s">
        <v>89</v>
      </c>
      <c r="C46" s="26" t="s">
        <v>254</v>
      </c>
      <c r="D46" s="36">
        <v>13</v>
      </c>
      <c r="E46" s="90"/>
      <c r="F46" s="26">
        <v>1</v>
      </c>
      <c r="G46" s="90"/>
      <c r="H46" s="90"/>
      <c r="I46" s="90"/>
      <c r="J46" s="26">
        <v>0</v>
      </c>
      <c r="K46" s="26">
        <v>0</v>
      </c>
      <c r="L46" s="90"/>
      <c r="M46" s="90"/>
      <c r="N46" s="26">
        <f t="shared" si="5"/>
        <v>0</v>
      </c>
      <c r="O46" s="90"/>
      <c r="P46" s="100"/>
      <c r="Q46" s="90"/>
      <c r="R46" s="90"/>
      <c r="S46" s="90"/>
      <c r="T46" s="26">
        <f t="shared" si="6"/>
        <v>2</v>
      </c>
      <c r="U46" s="38" t="str">
        <f t="shared" si="7"/>
        <v/>
      </c>
      <c r="V46" s="22">
        <v>3</v>
      </c>
      <c r="W46" s="22" t="s">
        <v>75</v>
      </c>
      <c r="X46" s="22" t="s">
        <v>76</v>
      </c>
      <c r="Y46" s="77">
        <v>4102</v>
      </c>
      <c r="Z46" s="40"/>
      <c r="AA46" s="1" t="s">
        <v>96</v>
      </c>
      <c r="AB46" s="27" t="s">
        <v>97</v>
      </c>
    </row>
    <row r="47" spans="1:28" x14ac:dyDescent="0.3">
      <c r="A47" s="1" t="s">
        <v>46</v>
      </c>
      <c r="B47" s="1" t="s">
        <v>89</v>
      </c>
      <c r="C47" s="61" t="s">
        <v>39</v>
      </c>
      <c r="D47" s="34"/>
      <c r="E47" s="61">
        <v>157</v>
      </c>
      <c r="F47" s="61"/>
      <c r="G47" s="61">
        <v>63</v>
      </c>
      <c r="H47" s="61"/>
      <c r="I47" s="61"/>
      <c r="J47" s="61"/>
      <c r="K47" s="61"/>
      <c r="L47" s="61"/>
      <c r="M47" s="61">
        <v>38</v>
      </c>
      <c r="N47" s="61">
        <v>38</v>
      </c>
      <c r="O47" s="61"/>
      <c r="P47" s="61">
        <v>11</v>
      </c>
      <c r="Q47" s="42"/>
      <c r="R47" s="42"/>
      <c r="S47" s="42"/>
      <c r="T47" s="26"/>
      <c r="U47" s="38" t="str">
        <f t="shared" ref="U47" si="9">_xlfn.IFNA("",((T47+Q47+N47-R47)+(O47*2))/E47)</f>
        <v/>
      </c>
      <c r="V47" s="22">
        <v>3</v>
      </c>
      <c r="W47" s="22" t="s">
        <v>75</v>
      </c>
      <c r="X47" s="22" t="s">
        <v>76</v>
      </c>
      <c r="Y47" s="77">
        <v>4102</v>
      </c>
      <c r="Z47" s="40"/>
      <c r="AA47" s="1" t="s">
        <v>96</v>
      </c>
      <c r="AB47" s="27" t="s">
        <v>97</v>
      </c>
    </row>
    <row r="48" spans="1:28" x14ac:dyDescent="0.3">
      <c r="A48" s="47" t="s">
        <v>46</v>
      </c>
      <c r="B48" s="47" t="s">
        <v>89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31</v>
      </c>
      <c r="G48" s="43">
        <f t="shared" si="10"/>
        <v>90</v>
      </c>
      <c r="H48" s="43">
        <f t="shared" si="10"/>
        <v>0</v>
      </c>
      <c r="I48" s="43">
        <f t="shared" si="10"/>
        <v>0</v>
      </c>
      <c r="J48" s="43">
        <f t="shared" si="10"/>
        <v>19</v>
      </c>
      <c r="K48" s="43">
        <f t="shared" si="10"/>
        <v>29</v>
      </c>
      <c r="L48" s="43">
        <f t="shared" si="10"/>
        <v>11</v>
      </c>
      <c r="M48" s="43">
        <f t="shared" si="10"/>
        <v>50</v>
      </c>
      <c r="N48" s="43">
        <f t="shared" si="10"/>
        <v>61</v>
      </c>
      <c r="O48" s="43">
        <f t="shared" si="10"/>
        <v>5</v>
      </c>
      <c r="P48" s="43">
        <f t="shared" si="10"/>
        <v>19</v>
      </c>
      <c r="Q48" s="43">
        <f t="shared" si="10"/>
        <v>0</v>
      </c>
      <c r="R48" s="43">
        <f t="shared" si="10"/>
        <v>8</v>
      </c>
      <c r="S48" s="43">
        <f t="shared" si="10"/>
        <v>0</v>
      </c>
      <c r="T48" s="43">
        <f t="shared" si="10"/>
        <v>81</v>
      </c>
      <c r="U48" s="44">
        <f>((T48+Q48+N48-R48)+(O48*2))/E48</f>
        <v>0.6</v>
      </c>
      <c r="V48" s="45">
        <v>3</v>
      </c>
      <c r="W48" s="45" t="s">
        <v>75</v>
      </c>
      <c r="X48" s="57" t="s">
        <v>76</v>
      </c>
      <c r="Y48" s="78">
        <v>4102</v>
      </c>
      <c r="Z48" s="46"/>
      <c r="AA48" s="47" t="s">
        <v>96</v>
      </c>
      <c r="AB48" s="87" t="s">
        <v>97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0.34444444444444444</v>
      </c>
      <c r="H49" s="48"/>
      <c r="I49" s="27"/>
      <c r="J49" s="48" t="s">
        <v>42</v>
      </c>
      <c r="K49" s="76">
        <f>J48/K48</f>
        <v>0.65517241379310343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28" x14ac:dyDescent="0.3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28" x14ac:dyDescent="0.3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28" x14ac:dyDescent="0.3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28" x14ac:dyDescent="0.3"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693E-6325-4E9E-B4CE-00FF68201E9C}">
  <sheetPr>
    <tabColor rgb="FFFF0000"/>
    <pageSetUpPr fitToPage="1"/>
  </sheetPr>
  <dimension ref="A1:AB51"/>
  <sheetViews>
    <sheetView workbookViewId="0">
      <selection activeCell="AB26" sqref="AB2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120</v>
      </c>
      <c r="D4" s="7" t="s">
        <v>5</v>
      </c>
      <c r="E4" s="8"/>
      <c r="F4" s="5"/>
      <c r="G4" s="1"/>
      <c r="J4" s="15" t="s">
        <v>178</v>
      </c>
      <c r="K4" s="16" t="s">
        <v>45</v>
      </c>
      <c r="L4" s="17"/>
      <c r="M4" s="18"/>
      <c r="N4" s="19">
        <v>23</v>
      </c>
      <c r="O4" s="19">
        <v>32</v>
      </c>
      <c r="P4" s="19">
        <v>22</v>
      </c>
      <c r="Q4" s="19">
        <v>21</v>
      </c>
      <c r="R4" s="20"/>
      <c r="S4" s="21">
        <f>SUM(N4:R4)</f>
        <v>98</v>
      </c>
      <c r="T4" s="22">
        <v>72</v>
      </c>
    </row>
    <row r="5" spans="1:28" x14ac:dyDescent="0.3">
      <c r="B5" s="1"/>
      <c r="C5" s="6" t="s">
        <v>111</v>
      </c>
      <c r="D5" s="7" t="s">
        <v>6</v>
      </c>
      <c r="E5" s="1"/>
      <c r="F5" s="1"/>
      <c r="G5" s="1"/>
      <c r="J5" s="15" t="s">
        <v>179</v>
      </c>
      <c r="K5" s="16" t="s">
        <v>106</v>
      </c>
      <c r="L5" s="17"/>
      <c r="M5" s="18"/>
      <c r="N5" s="19">
        <v>24</v>
      </c>
      <c r="O5" s="19">
        <v>19</v>
      </c>
      <c r="P5" s="19">
        <v>26</v>
      </c>
      <c r="Q5" s="19">
        <v>20</v>
      </c>
      <c r="R5" s="20"/>
      <c r="S5" s="21">
        <f>SUM(N5:R5)</f>
        <v>89</v>
      </c>
      <c r="T5" s="22">
        <v>72</v>
      </c>
      <c r="U5" s="1"/>
      <c r="V5" s="1"/>
      <c r="W5" s="1"/>
    </row>
    <row r="6" spans="1:28" x14ac:dyDescent="0.3">
      <c r="C6" s="103">
        <v>2950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72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18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409</v>
      </c>
      <c r="D13" s="36">
        <v>42</v>
      </c>
      <c r="E13" s="90"/>
      <c r="F13" s="26">
        <v>3</v>
      </c>
      <c r="G13" s="90"/>
      <c r="H13" s="26"/>
      <c r="I13" s="26"/>
      <c r="J13" s="26">
        <v>2</v>
      </c>
      <c r="K13" s="26">
        <v>3</v>
      </c>
      <c r="L13" s="90"/>
      <c r="M13" s="90"/>
      <c r="N13" s="26">
        <f t="shared" ref="N13:N18" si="0">SUM(L13:M13)</f>
        <v>0</v>
      </c>
      <c r="O13" s="100"/>
      <c r="P13" s="100"/>
      <c r="Q13" s="100"/>
      <c r="R13" s="100"/>
      <c r="S13" s="100"/>
      <c r="T13" s="37">
        <f t="shared" ref="T13:T18" si="1">(H13*3)+((F13-H13)*2)+J13</f>
        <v>8</v>
      </c>
      <c r="U13" s="38" t="str">
        <f t="shared" ref="U13:U23" si="2">IFERROR(((T13+Q13+N13-R13)+(O13*2))/E13,"")</f>
        <v/>
      </c>
      <c r="V13" s="22">
        <v>72</v>
      </c>
      <c r="W13" s="22" t="s">
        <v>71</v>
      </c>
      <c r="X13" s="22" t="s">
        <v>72</v>
      </c>
      <c r="Y13" s="77">
        <v>2950</v>
      </c>
      <c r="Z13" s="40"/>
      <c r="AA13" s="1" t="s">
        <v>87</v>
      </c>
      <c r="AB13" s="27" t="s">
        <v>95</v>
      </c>
    </row>
    <row r="14" spans="1:28" x14ac:dyDescent="0.3">
      <c r="A14" s="1" t="s">
        <v>105</v>
      </c>
      <c r="B14" s="1" t="s">
        <v>46</v>
      </c>
      <c r="C14" s="26" t="s">
        <v>47</v>
      </c>
      <c r="D14" s="36">
        <v>30</v>
      </c>
      <c r="E14" s="90"/>
      <c r="F14" s="26">
        <v>3</v>
      </c>
      <c r="G14" s="90"/>
      <c r="H14" s="26"/>
      <c r="I14" s="26"/>
      <c r="J14" s="26">
        <v>2</v>
      </c>
      <c r="K14" s="26">
        <v>3</v>
      </c>
      <c r="L14" s="90"/>
      <c r="M14" s="90"/>
      <c r="N14" s="26">
        <f t="shared" si="0"/>
        <v>0</v>
      </c>
      <c r="O14" s="100"/>
      <c r="P14" s="100"/>
      <c r="Q14" s="100"/>
      <c r="R14" s="100"/>
      <c r="S14" s="100"/>
      <c r="T14" s="37">
        <f t="shared" si="1"/>
        <v>8</v>
      </c>
      <c r="U14" s="38" t="str">
        <f t="shared" si="2"/>
        <v/>
      </c>
      <c r="V14" s="22">
        <v>72</v>
      </c>
      <c r="W14" s="22" t="s">
        <v>71</v>
      </c>
      <c r="X14" s="22" t="s">
        <v>72</v>
      </c>
      <c r="Y14" s="77">
        <v>2950</v>
      </c>
      <c r="Z14" s="40"/>
      <c r="AA14" s="1" t="s">
        <v>87</v>
      </c>
      <c r="AB14" s="27" t="s">
        <v>95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90"/>
      <c r="F15" s="26">
        <v>4</v>
      </c>
      <c r="G15" s="90"/>
      <c r="H15" s="26"/>
      <c r="I15" s="26"/>
      <c r="J15" s="26">
        <v>5</v>
      </c>
      <c r="K15" s="26">
        <v>5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13</v>
      </c>
      <c r="U15" s="38" t="str">
        <f t="shared" si="2"/>
        <v/>
      </c>
      <c r="V15" s="22">
        <v>72</v>
      </c>
      <c r="W15" s="22" t="s">
        <v>71</v>
      </c>
      <c r="X15" s="22" t="s">
        <v>72</v>
      </c>
      <c r="Y15" s="77">
        <v>2950</v>
      </c>
      <c r="Z15" s="40"/>
      <c r="AA15" s="1" t="s">
        <v>87</v>
      </c>
      <c r="AB15" s="27" t="s">
        <v>95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90"/>
      <c r="F16" s="26">
        <v>3</v>
      </c>
      <c r="G16" s="90"/>
      <c r="H16" s="26"/>
      <c r="I16" s="26"/>
      <c r="J16" s="26">
        <v>0</v>
      </c>
      <c r="K16" s="26">
        <v>2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6</v>
      </c>
      <c r="U16" s="38" t="str">
        <f t="shared" si="2"/>
        <v/>
      </c>
      <c r="V16" s="22">
        <v>72</v>
      </c>
      <c r="W16" s="22" t="s">
        <v>71</v>
      </c>
      <c r="X16" s="22" t="s">
        <v>72</v>
      </c>
      <c r="Y16" s="77">
        <v>2950</v>
      </c>
      <c r="Z16" s="40"/>
      <c r="AA16" s="1" t="s">
        <v>87</v>
      </c>
      <c r="AB16" s="27" t="s">
        <v>95</v>
      </c>
    </row>
    <row r="17" spans="1:28" x14ac:dyDescent="0.3">
      <c r="A17" s="1" t="s">
        <v>105</v>
      </c>
      <c r="B17" s="1" t="s">
        <v>46</v>
      </c>
      <c r="C17" s="26" t="s">
        <v>50</v>
      </c>
      <c r="D17" s="36">
        <v>44</v>
      </c>
      <c r="E17" s="90"/>
      <c r="F17" s="26">
        <v>3</v>
      </c>
      <c r="G17" s="90"/>
      <c r="H17" s="26"/>
      <c r="I17" s="26"/>
      <c r="J17" s="26">
        <v>4</v>
      </c>
      <c r="K17" s="26">
        <v>6</v>
      </c>
      <c r="L17" s="90"/>
      <c r="M17" s="37">
        <v>11</v>
      </c>
      <c r="N17" s="26">
        <f t="shared" si="0"/>
        <v>11</v>
      </c>
      <c r="O17" s="100"/>
      <c r="P17" s="100"/>
      <c r="Q17" s="100"/>
      <c r="R17" s="100"/>
      <c r="S17" s="100"/>
      <c r="T17" s="37">
        <f t="shared" si="1"/>
        <v>10</v>
      </c>
      <c r="U17" s="38" t="str">
        <f t="shared" si="2"/>
        <v/>
      </c>
      <c r="V17" s="22">
        <v>72</v>
      </c>
      <c r="W17" s="22" t="s">
        <v>71</v>
      </c>
      <c r="X17" s="22" t="s">
        <v>72</v>
      </c>
      <c r="Y17" s="77">
        <v>2950</v>
      </c>
      <c r="Z17" s="40"/>
      <c r="AA17" s="1" t="s">
        <v>87</v>
      </c>
      <c r="AB17" s="27" t="s">
        <v>95</v>
      </c>
    </row>
    <row r="18" spans="1:28" x14ac:dyDescent="0.3">
      <c r="A18" s="1" t="s">
        <v>105</v>
      </c>
      <c r="B18" s="1" t="s">
        <v>46</v>
      </c>
      <c r="C18" s="26" t="s">
        <v>51</v>
      </c>
      <c r="D18" s="36">
        <v>32</v>
      </c>
      <c r="E18" s="90"/>
      <c r="F18" s="26">
        <v>2</v>
      </c>
      <c r="G18" s="90"/>
      <c r="H18" s="26"/>
      <c r="I18" s="26"/>
      <c r="J18" s="26">
        <v>0</v>
      </c>
      <c r="K18" s="26">
        <v>0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4</v>
      </c>
      <c r="U18" s="38" t="str">
        <f t="shared" si="2"/>
        <v/>
      </c>
      <c r="V18" s="22">
        <v>72</v>
      </c>
      <c r="W18" s="22" t="s">
        <v>71</v>
      </c>
      <c r="X18" s="22" t="s">
        <v>72</v>
      </c>
      <c r="Y18" s="77">
        <v>2950</v>
      </c>
      <c r="Z18" s="40"/>
      <c r="AA18" s="1" t="s">
        <v>87</v>
      </c>
      <c r="AB18" s="27" t="s">
        <v>95</v>
      </c>
    </row>
    <row r="19" spans="1:28" x14ac:dyDescent="0.3">
      <c r="A19" s="1" t="s">
        <v>105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26"/>
      <c r="I19" s="26"/>
      <c r="J19" s="26">
        <v>0</v>
      </c>
      <c r="K19" s="26">
        <v>0</v>
      </c>
      <c r="L19" s="90"/>
      <c r="M19" s="90"/>
      <c r="N19" s="26">
        <f>SUM(L19:M19)</f>
        <v>0</v>
      </c>
      <c r="O19" s="100"/>
      <c r="P19" s="100"/>
      <c r="Q19" s="100"/>
      <c r="R19" s="100"/>
      <c r="S19" s="100"/>
      <c r="T19" s="37">
        <f>(H19*3)+((F19-H19)*2)+J19</f>
        <v>0</v>
      </c>
      <c r="U19" s="38" t="str">
        <f t="shared" si="2"/>
        <v/>
      </c>
      <c r="V19" s="22">
        <v>72</v>
      </c>
      <c r="W19" s="22" t="s">
        <v>71</v>
      </c>
      <c r="X19" s="22" t="s">
        <v>72</v>
      </c>
      <c r="Y19" s="77">
        <v>2950</v>
      </c>
      <c r="Z19" s="40"/>
      <c r="AA19" s="1" t="s">
        <v>87</v>
      </c>
      <c r="AB19" s="27" t="s">
        <v>95</v>
      </c>
    </row>
    <row r="20" spans="1:28" x14ac:dyDescent="0.3">
      <c r="A20" s="1" t="s">
        <v>105</v>
      </c>
      <c r="B20" s="1" t="s">
        <v>46</v>
      </c>
      <c r="C20" s="26" t="s">
        <v>53</v>
      </c>
      <c r="D20" s="36">
        <v>20</v>
      </c>
      <c r="E20" s="90"/>
      <c r="F20" s="26">
        <v>13</v>
      </c>
      <c r="G20" s="90"/>
      <c r="H20" s="26"/>
      <c r="I20" s="26"/>
      <c r="J20" s="26">
        <v>0</v>
      </c>
      <c r="K20" s="26">
        <v>0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26</v>
      </c>
      <c r="U20" s="38" t="str">
        <f t="shared" si="2"/>
        <v/>
      </c>
      <c r="V20" s="22">
        <v>72</v>
      </c>
      <c r="W20" s="22" t="s">
        <v>71</v>
      </c>
      <c r="X20" s="22" t="s">
        <v>72</v>
      </c>
      <c r="Y20" s="77">
        <v>2950</v>
      </c>
      <c r="Z20" s="40"/>
      <c r="AA20" s="1" t="s">
        <v>87</v>
      </c>
      <c r="AB20" s="27" t="s">
        <v>95</v>
      </c>
    </row>
    <row r="21" spans="1:28" x14ac:dyDescent="0.3">
      <c r="A21" s="1" t="s">
        <v>105</v>
      </c>
      <c r="B21" s="1" t="s">
        <v>46</v>
      </c>
      <c r="C21" s="26" t="s">
        <v>54</v>
      </c>
      <c r="D21" s="36">
        <v>40</v>
      </c>
      <c r="E21" s="90"/>
      <c r="F21" s="26">
        <v>4</v>
      </c>
      <c r="G21" s="90"/>
      <c r="H21" s="26"/>
      <c r="I21" s="26"/>
      <c r="J21" s="26">
        <v>5</v>
      </c>
      <c r="K21" s="26">
        <v>8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13</v>
      </c>
      <c r="U21" s="38" t="str">
        <f t="shared" si="2"/>
        <v/>
      </c>
      <c r="V21" s="22">
        <v>72</v>
      </c>
      <c r="W21" s="22" t="s">
        <v>71</v>
      </c>
      <c r="X21" s="22" t="s">
        <v>72</v>
      </c>
      <c r="Y21" s="77">
        <v>2950</v>
      </c>
      <c r="Z21" s="40"/>
      <c r="AA21" s="1" t="s">
        <v>87</v>
      </c>
      <c r="AB21" s="27" t="s">
        <v>95</v>
      </c>
    </row>
    <row r="22" spans="1:28" x14ac:dyDescent="0.3">
      <c r="A22" s="1" t="s">
        <v>105</v>
      </c>
      <c r="B22" s="1" t="s">
        <v>46</v>
      </c>
      <c r="C22" s="26" t="s">
        <v>55</v>
      </c>
      <c r="D22" s="36">
        <v>10</v>
      </c>
      <c r="E22" s="90"/>
      <c r="F22" s="26">
        <v>4</v>
      </c>
      <c r="G22" s="90"/>
      <c r="H22" s="26"/>
      <c r="I22" s="26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8</v>
      </c>
      <c r="U22" s="38" t="str">
        <f t="shared" si="2"/>
        <v/>
      </c>
      <c r="V22" s="22">
        <v>72</v>
      </c>
      <c r="W22" s="22" t="s">
        <v>71</v>
      </c>
      <c r="X22" s="22" t="s">
        <v>72</v>
      </c>
      <c r="Y22" s="77">
        <v>2950</v>
      </c>
      <c r="Z22" s="40"/>
      <c r="AA22" s="1" t="s">
        <v>87</v>
      </c>
      <c r="AB22" s="27" t="s">
        <v>95</v>
      </c>
    </row>
    <row r="23" spans="1:28" x14ac:dyDescent="0.3">
      <c r="A23" s="1" t="s">
        <v>105</v>
      </c>
      <c r="B23" s="1" t="s">
        <v>46</v>
      </c>
      <c r="C23" s="26" t="s">
        <v>56</v>
      </c>
      <c r="D23" s="36">
        <v>22</v>
      </c>
      <c r="E23" s="90"/>
      <c r="F23" s="26">
        <v>3</v>
      </c>
      <c r="G23" s="90"/>
      <c r="H23" s="26"/>
      <c r="I23" s="26"/>
      <c r="J23" s="26">
        <v>4</v>
      </c>
      <c r="K23" s="26">
        <v>9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10</v>
      </c>
      <c r="U23" s="38" t="str">
        <f t="shared" si="2"/>
        <v/>
      </c>
      <c r="V23" s="22">
        <v>72</v>
      </c>
      <c r="W23" s="22" t="s">
        <v>71</v>
      </c>
      <c r="X23" s="22" t="s">
        <v>72</v>
      </c>
      <c r="Y23" s="77">
        <v>2950</v>
      </c>
      <c r="Z23" s="40"/>
      <c r="AA23" s="1" t="s">
        <v>87</v>
      </c>
      <c r="AB23" s="27" t="s">
        <v>95</v>
      </c>
    </row>
    <row r="24" spans="1:28" x14ac:dyDescent="0.3">
      <c r="A24" s="1" t="s">
        <v>105</v>
      </c>
      <c r="B24" s="1" t="s">
        <v>46</v>
      </c>
      <c r="C24" s="61" t="s">
        <v>39</v>
      </c>
      <c r="D24" s="1"/>
      <c r="E24" s="61">
        <v>240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>
        <v>22</v>
      </c>
      <c r="Q24" s="42"/>
      <c r="R24" s="42"/>
      <c r="S24" s="42"/>
      <c r="T24" s="42"/>
      <c r="U24" s="38" t="str">
        <f t="shared" ref="U24" si="3">_xlfn.IFNA("",((T24+Q24+N24-R24)+(O24*2))/E24)</f>
        <v/>
      </c>
      <c r="V24" s="22">
        <v>72</v>
      </c>
      <c r="W24" s="22" t="s">
        <v>71</v>
      </c>
      <c r="X24" s="22" t="s">
        <v>72</v>
      </c>
      <c r="Y24" s="77">
        <v>2950</v>
      </c>
      <c r="Z24" s="40"/>
      <c r="AA24" s="1" t="s">
        <v>87</v>
      </c>
      <c r="AB24" s="27" t="s">
        <v>95</v>
      </c>
    </row>
    <row r="25" spans="1:28" x14ac:dyDescent="0.3">
      <c r="A25" s="47" t="s">
        <v>105</v>
      </c>
      <c r="B25" s="47" t="s">
        <v>46</v>
      </c>
      <c r="C25" s="43" t="s">
        <v>40</v>
      </c>
      <c r="D25" s="47"/>
      <c r="E25" s="43">
        <f t="shared" ref="E25:T25" si="4">SUM(E14:E24)</f>
        <v>240</v>
      </c>
      <c r="F25" s="43">
        <f t="shared" si="4"/>
        <v>39</v>
      </c>
      <c r="G25" s="43">
        <f t="shared" si="4"/>
        <v>0</v>
      </c>
      <c r="H25" s="43">
        <f t="shared" si="4"/>
        <v>0</v>
      </c>
      <c r="I25" s="43">
        <f t="shared" si="4"/>
        <v>0</v>
      </c>
      <c r="J25" s="43">
        <f t="shared" si="4"/>
        <v>20</v>
      </c>
      <c r="K25" s="43">
        <f t="shared" si="4"/>
        <v>33</v>
      </c>
      <c r="L25" s="43">
        <f t="shared" si="4"/>
        <v>0</v>
      </c>
      <c r="M25" s="43">
        <f t="shared" si="4"/>
        <v>11</v>
      </c>
      <c r="N25" s="43">
        <f t="shared" si="4"/>
        <v>11</v>
      </c>
      <c r="O25" s="43">
        <f t="shared" si="4"/>
        <v>0</v>
      </c>
      <c r="P25" s="43">
        <f t="shared" si="4"/>
        <v>22</v>
      </c>
      <c r="Q25" s="43">
        <f t="shared" si="4"/>
        <v>0</v>
      </c>
      <c r="R25" s="43">
        <f t="shared" si="4"/>
        <v>0</v>
      </c>
      <c r="S25" s="43">
        <f t="shared" si="4"/>
        <v>0</v>
      </c>
      <c r="T25" s="43">
        <f t="shared" si="4"/>
        <v>98</v>
      </c>
      <c r="U25" s="44">
        <f>((T25+Q25+N25-R25)+(O25*2))/E25</f>
        <v>0.45416666666666666</v>
      </c>
      <c r="V25" s="45">
        <v>72</v>
      </c>
      <c r="W25" s="45" t="s">
        <v>71</v>
      </c>
      <c r="X25" s="45" t="s">
        <v>72</v>
      </c>
      <c r="Y25" s="78">
        <v>2950</v>
      </c>
      <c r="Z25" s="46"/>
      <c r="AA25" s="47" t="s">
        <v>87</v>
      </c>
      <c r="AB25" s="87" t="s">
        <v>95</v>
      </c>
    </row>
    <row r="26" spans="1:28" x14ac:dyDescent="0.3">
      <c r="A26" s="1"/>
      <c r="B26" s="1"/>
      <c r="C26" s="1"/>
      <c r="D26" s="1"/>
      <c r="F26" s="48" t="s">
        <v>41</v>
      </c>
      <c r="G26" s="76" t="e">
        <f>F25/G25</f>
        <v>#DIV/0!</v>
      </c>
      <c r="H26" s="48"/>
      <c r="I26" s="27"/>
      <c r="J26" s="48" t="s">
        <v>42</v>
      </c>
      <c r="K26" s="76">
        <f>J25/K25</f>
        <v>0.60606060606060608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19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90"/>
      <c r="F35" s="26">
        <v>4</v>
      </c>
      <c r="G35" s="90"/>
      <c r="H35" s="26"/>
      <c r="I35" s="26"/>
      <c r="J35" s="26">
        <v>1</v>
      </c>
      <c r="K35" s="26">
        <v>4</v>
      </c>
      <c r="L35" s="90"/>
      <c r="M35" s="26">
        <v>19</v>
      </c>
      <c r="N35" s="26">
        <f>SUM(L35:M35)</f>
        <v>19</v>
      </c>
      <c r="O35" s="90"/>
      <c r="P35" s="100"/>
      <c r="Q35" s="90"/>
      <c r="R35" s="90"/>
      <c r="S35" s="90"/>
      <c r="T35" s="26">
        <f>(H35*3)+((F35-H35)*2)+J35</f>
        <v>9</v>
      </c>
      <c r="U35" s="38" t="str">
        <f>IFERROR(((T35+Q35+N35-R35)+(O35*2))/E35,"")</f>
        <v/>
      </c>
      <c r="V35" s="22">
        <v>72</v>
      </c>
      <c r="W35" s="22" t="s">
        <v>75</v>
      </c>
      <c r="X35" s="22" t="s">
        <v>76</v>
      </c>
      <c r="Y35" s="77">
        <v>2950</v>
      </c>
      <c r="Z35" s="40"/>
      <c r="AA35" s="1" t="s">
        <v>96</v>
      </c>
      <c r="AB35" s="27" t="s">
        <v>171</v>
      </c>
    </row>
    <row r="36" spans="1:28" x14ac:dyDescent="0.3">
      <c r="A36" s="1" t="s">
        <v>46</v>
      </c>
      <c r="B36" s="1" t="s">
        <v>105</v>
      </c>
      <c r="C36" s="1" t="s">
        <v>257</v>
      </c>
      <c r="D36" s="36">
        <v>44</v>
      </c>
      <c r="E36" s="90"/>
      <c r="F36" s="26">
        <v>0</v>
      </c>
      <c r="G36" s="90"/>
      <c r="H36" s="26"/>
      <c r="I36" s="26"/>
      <c r="J36" s="26">
        <v>0</v>
      </c>
      <c r="K36" s="26">
        <v>0</v>
      </c>
      <c r="L36" s="90"/>
      <c r="M36" s="90"/>
      <c r="N36" s="26">
        <f t="shared" ref="N36:N41" si="5">SUM(L36:M36)</f>
        <v>0</v>
      </c>
      <c r="O36" s="100"/>
      <c r="P36" s="100"/>
      <c r="Q36" s="100"/>
      <c r="R36" s="100"/>
      <c r="S36" s="100"/>
      <c r="T36" s="37">
        <f t="shared" ref="T36:T41" si="6">(H36*3)+((F36-H36)*2)+J36</f>
        <v>0</v>
      </c>
      <c r="U36" s="38" t="str">
        <f t="shared" ref="U36:U45" si="7">IFERROR(((T36+Q36+N36-R36)+(O36*2))/E36,"")</f>
        <v/>
      </c>
      <c r="V36" s="22">
        <v>72</v>
      </c>
      <c r="W36" s="22" t="s">
        <v>75</v>
      </c>
      <c r="X36" s="22" t="s">
        <v>76</v>
      </c>
      <c r="Y36" s="77">
        <v>2950</v>
      </c>
      <c r="Z36" s="40"/>
      <c r="AA36" s="1" t="s">
        <v>96</v>
      </c>
      <c r="AB36" s="27" t="s">
        <v>171</v>
      </c>
    </row>
    <row r="37" spans="1:28" x14ac:dyDescent="0.3">
      <c r="A37" s="1" t="s">
        <v>46</v>
      </c>
      <c r="B37" s="1" t="s">
        <v>105</v>
      </c>
      <c r="C37" s="26" t="s">
        <v>258</v>
      </c>
      <c r="D37" s="36">
        <v>10</v>
      </c>
      <c r="E37" s="90"/>
      <c r="F37" s="26">
        <v>1</v>
      </c>
      <c r="G37" s="90"/>
      <c r="H37" s="26"/>
      <c r="I37" s="26"/>
      <c r="J37" s="26">
        <v>0</v>
      </c>
      <c r="K37" s="26">
        <v>1</v>
      </c>
      <c r="L37" s="90"/>
      <c r="M37" s="90"/>
      <c r="N37" s="26">
        <f t="shared" si="5"/>
        <v>0</v>
      </c>
      <c r="O37" s="100"/>
      <c r="P37" s="100"/>
      <c r="Q37" s="100"/>
      <c r="R37" s="100"/>
      <c r="S37" s="100"/>
      <c r="T37" s="37">
        <f t="shared" si="6"/>
        <v>2</v>
      </c>
      <c r="U37" s="38" t="str">
        <f t="shared" si="7"/>
        <v/>
      </c>
      <c r="V37" s="22">
        <v>72</v>
      </c>
      <c r="W37" s="22" t="s">
        <v>75</v>
      </c>
      <c r="X37" s="22" t="s">
        <v>76</v>
      </c>
      <c r="Y37" s="77">
        <v>2950</v>
      </c>
      <c r="Z37" s="40"/>
      <c r="AA37" s="1" t="s">
        <v>96</v>
      </c>
      <c r="AB37" s="27" t="s">
        <v>171</v>
      </c>
    </row>
    <row r="38" spans="1:28" x14ac:dyDescent="0.3">
      <c r="A38" s="1" t="s">
        <v>46</v>
      </c>
      <c r="B38" s="1" t="s">
        <v>105</v>
      </c>
      <c r="C38" s="26" t="s">
        <v>259</v>
      </c>
      <c r="D38" s="36">
        <v>25</v>
      </c>
      <c r="E38" s="90"/>
      <c r="F38" s="26">
        <v>3</v>
      </c>
      <c r="G38" s="90"/>
      <c r="H38" s="26"/>
      <c r="I38" s="26"/>
      <c r="J38" s="26">
        <v>0</v>
      </c>
      <c r="K38" s="26">
        <v>1</v>
      </c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37">
        <f t="shared" si="6"/>
        <v>6</v>
      </c>
      <c r="U38" s="38" t="str">
        <f t="shared" si="7"/>
        <v/>
      </c>
      <c r="V38" s="22">
        <v>72</v>
      </c>
      <c r="W38" s="22" t="s">
        <v>75</v>
      </c>
      <c r="X38" s="22" t="s">
        <v>76</v>
      </c>
      <c r="Y38" s="77">
        <v>2950</v>
      </c>
      <c r="Z38" s="40"/>
      <c r="AA38" s="1" t="s">
        <v>96</v>
      </c>
      <c r="AB38" s="27" t="s">
        <v>171</v>
      </c>
    </row>
    <row r="39" spans="1:28" x14ac:dyDescent="0.3">
      <c r="A39" s="1" t="s">
        <v>46</v>
      </c>
      <c r="B39" s="1" t="s">
        <v>105</v>
      </c>
      <c r="C39" s="26" t="s">
        <v>260</v>
      </c>
      <c r="D39" s="36">
        <v>28</v>
      </c>
      <c r="E39" s="90"/>
      <c r="F39" s="26">
        <v>7</v>
      </c>
      <c r="G39" s="90"/>
      <c r="H39" s="26"/>
      <c r="I39" s="26"/>
      <c r="J39" s="26">
        <v>1</v>
      </c>
      <c r="K39" s="26">
        <v>4</v>
      </c>
      <c r="L39" s="90"/>
      <c r="M39" s="90"/>
      <c r="N39" s="26">
        <f t="shared" si="5"/>
        <v>0</v>
      </c>
      <c r="O39" s="100"/>
      <c r="P39" s="100"/>
      <c r="Q39" s="100"/>
      <c r="R39" s="100"/>
      <c r="S39" s="100"/>
      <c r="T39" s="37">
        <f t="shared" si="6"/>
        <v>15</v>
      </c>
      <c r="U39" s="38" t="str">
        <f t="shared" si="7"/>
        <v/>
      </c>
      <c r="V39" s="22">
        <v>72</v>
      </c>
      <c r="W39" s="22" t="s">
        <v>75</v>
      </c>
      <c r="X39" s="22" t="s">
        <v>76</v>
      </c>
      <c r="Y39" s="77">
        <v>2950</v>
      </c>
      <c r="Z39" s="40"/>
      <c r="AA39" s="1" t="s">
        <v>96</v>
      </c>
      <c r="AB39" s="27" t="s">
        <v>171</v>
      </c>
    </row>
    <row r="40" spans="1:28" x14ac:dyDescent="0.3">
      <c r="A40" s="1" t="s">
        <v>46</v>
      </c>
      <c r="B40" s="1" t="s">
        <v>105</v>
      </c>
      <c r="C40" s="26" t="s">
        <v>261</v>
      </c>
      <c r="D40" s="36">
        <v>33</v>
      </c>
      <c r="E40" s="90"/>
      <c r="F40" s="26">
        <v>2</v>
      </c>
      <c r="G40" s="90"/>
      <c r="H40" s="26"/>
      <c r="I40" s="26"/>
      <c r="J40" s="26">
        <v>1</v>
      </c>
      <c r="K40" s="26">
        <v>1</v>
      </c>
      <c r="L40" s="90"/>
      <c r="M40" s="90"/>
      <c r="N40" s="26">
        <f t="shared" si="5"/>
        <v>0</v>
      </c>
      <c r="O40" s="100"/>
      <c r="P40" s="100"/>
      <c r="Q40" s="100"/>
      <c r="R40" s="100"/>
      <c r="S40" s="100"/>
      <c r="T40" s="37">
        <f t="shared" si="6"/>
        <v>5</v>
      </c>
      <c r="U40" s="38" t="str">
        <f t="shared" si="7"/>
        <v/>
      </c>
      <c r="V40" s="22">
        <v>72</v>
      </c>
      <c r="W40" s="22" t="s">
        <v>75</v>
      </c>
      <c r="X40" s="22" t="s">
        <v>76</v>
      </c>
      <c r="Y40" s="77">
        <v>2950</v>
      </c>
      <c r="Z40" s="40"/>
      <c r="AA40" s="1" t="s">
        <v>96</v>
      </c>
      <c r="AB40" s="27" t="s">
        <v>171</v>
      </c>
    </row>
    <row r="41" spans="1:28" x14ac:dyDescent="0.3">
      <c r="A41" s="1" t="s">
        <v>46</v>
      </c>
      <c r="B41" s="1" t="s">
        <v>105</v>
      </c>
      <c r="C41" s="26" t="s">
        <v>262</v>
      </c>
      <c r="D41" s="36">
        <v>6</v>
      </c>
      <c r="E41" s="90"/>
      <c r="F41" s="26">
        <v>2</v>
      </c>
      <c r="G41" s="90"/>
      <c r="H41" s="26"/>
      <c r="I41" s="26"/>
      <c r="J41" s="26">
        <v>4</v>
      </c>
      <c r="K41" s="26">
        <v>4</v>
      </c>
      <c r="L41" s="90"/>
      <c r="M41" s="90"/>
      <c r="N41" s="26">
        <f t="shared" si="5"/>
        <v>0</v>
      </c>
      <c r="O41" s="100"/>
      <c r="P41" s="100"/>
      <c r="Q41" s="100"/>
      <c r="R41" s="100"/>
      <c r="S41" s="100"/>
      <c r="T41" s="37">
        <f t="shared" si="6"/>
        <v>8</v>
      </c>
      <c r="U41" s="38" t="str">
        <f t="shared" si="7"/>
        <v/>
      </c>
      <c r="V41" s="22">
        <v>72</v>
      </c>
      <c r="W41" s="22" t="s">
        <v>75</v>
      </c>
      <c r="X41" s="22" t="s">
        <v>76</v>
      </c>
      <c r="Y41" s="77">
        <v>2950</v>
      </c>
      <c r="Z41" s="40"/>
      <c r="AA41" s="1" t="s">
        <v>96</v>
      </c>
      <c r="AB41" s="27" t="s">
        <v>171</v>
      </c>
    </row>
    <row r="42" spans="1:28" x14ac:dyDescent="0.3">
      <c r="A42" s="1" t="s">
        <v>46</v>
      </c>
      <c r="B42" s="1" t="s">
        <v>105</v>
      </c>
      <c r="C42" s="26" t="s">
        <v>263</v>
      </c>
      <c r="D42" s="36">
        <v>31</v>
      </c>
      <c r="E42" s="90"/>
      <c r="F42" s="26">
        <v>4</v>
      </c>
      <c r="G42" s="90"/>
      <c r="H42" s="26"/>
      <c r="I42" s="26"/>
      <c r="J42" s="26">
        <v>0</v>
      </c>
      <c r="K42" s="26">
        <v>0</v>
      </c>
      <c r="L42" s="90"/>
      <c r="M42" s="90"/>
      <c r="N42" s="26">
        <f>SUM(L42:M42)</f>
        <v>0</v>
      </c>
      <c r="O42" s="100"/>
      <c r="P42" s="100"/>
      <c r="Q42" s="100"/>
      <c r="R42" s="100"/>
      <c r="S42" s="100"/>
      <c r="T42" s="37">
        <f>(H42*3)+((F42-H42)*2)+J42</f>
        <v>8</v>
      </c>
      <c r="U42" s="38" t="str">
        <f t="shared" si="7"/>
        <v/>
      </c>
      <c r="V42" s="22">
        <v>72</v>
      </c>
      <c r="W42" s="22" t="s">
        <v>75</v>
      </c>
      <c r="X42" s="22" t="s">
        <v>76</v>
      </c>
      <c r="Y42" s="77">
        <v>2950</v>
      </c>
      <c r="Z42" s="40"/>
      <c r="AA42" s="1" t="s">
        <v>96</v>
      </c>
      <c r="AB42" s="27" t="s">
        <v>171</v>
      </c>
    </row>
    <row r="43" spans="1:28" x14ac:dyDescent="0.3">
      <c r="A43" s="1" t="s">
        <v>46</v>
      </c>
      <c r="B43" s="1" t="s">
        <v>105</v>
      </c>
      <c r="C43" s="26" t="s">
        <v>264</v>
      </c>
      <c r="D43" s="36">
        <v>32</v>
      </c>
      <c r="E43" s="90"/>
      <c r="F43" s="26">
        <v>4</v>
      </c>
      <c r="G43" s="90"/>
      <c r="H43" s="26"/>
      <c r="I43" s="26"/>
      <c r="J43" s="26">
        <v>2</v>
      </c>
      <c r="K43" s="26">
        <v>2</v>
      </c>
      <c r="L43" s="90"/>
      <c r="M43" s="90"/>
      <c r="N43" s="26">
        <f>SUM(L43:M43)</f>
        <v>0</v>
      </c>
      <c r="O43" s="100"/>
      <c r="P43" s="100"/>
      <c r="Q43" s="100"/>
      <c r="R43" s="100"/>
      <c r="S43" s="100"/>
      <c r="T43" s="37">
        <f>(H43*3)+((F43-H43)*2)+J43</f>
        <v>10</v>
      </c>
      <c r="U43" s="38" t="str">
        <f t="shared" si="7"/>
        <v/>
      </c>
      <c r="V43" s="22">
        <v>72</v>
      </c>
      <c r="W43" s="22" t="s">
        <v>75</v>
      </c>
      <c r="X43" s="22" t="s">
        <v>76</v>
      </c>
      <c r="Y43" s="77">
        <v>2950</v>
      </c>
      <c r="Z43" s="40"/>
      <c r="AA43" s="1" t="s">
        <v>96</v>
      </c>
      <c r="AB43" s="27" t="s">
        <v>171</v>
      </c>
    </row>
    <row r="44" spans="1:28" x14ac:dyDescent="0.3">
      <c r="A44" s="1" t="s">
        <v>46</v>
      </c>
      <c r="B44" s="1" t="s">
        <v>105</v>
      </c>
      <c r="C44" s="26" t="s">
        <v>265</v>
      </c>
      <c r="D44" s="36">
        <v>1</v>
      </c>
      <c r="E44" s="90"/>
      <c r="F44" s="26">
        <v>9</v>
      </c>
      <c r="G44" s="90"/>
      <c r="H44" s="26"/>
      <c r="I44" s="26"/>
      <c r="J44" s="26">
        <v>8</v>
      </c>
      <c r="K44" s="26">
        <v>10</v>
      </c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37">
        <f>(H44*3)+((F44-H44)*2)+J44</f>
        <v>26</v>
      </c>
      <c r="U44" s="38" t="str">
        <f t="shared" si="7"/>
        <v/>
      </c>
      <c r="V44" s="22">
        <v>72</v>
      </c>
      <c r="W44" s="22" t="s">
        <v>75</v>
      </c>
      <c r="X44" s="22" t="s">
        <v>76</v>
      </c>
      <c r="Y44" s="77">
        <v>2950</v>
      </c>
      <c r="Z44" s="40"/>
      <c r="AA44" s="1" t="s">
        <v>96</v>
      </c>
      <c r="AB44" s="27" t="s">
        <v>171</v>
      </c>
    </row>
    <row r="45" spans="1:28" x14ac:dyDescent="0.3">
      <c r="A45" s="1" t="s">
        <v>46</v>
      </c>
      <c r="B45" s="1" t="s">
        <v>105</v>
      </c>
      <c r="C45" s="26" t="s">
        <v>304</v>
      </c>
      <c r="D45" s="36">
        <v>15</v>
      </c>
      <c r="E45" s="90" t="s">
        <v>402</v>
      </c>
      <c r="F45" s="26"/>
      <c r="G45" s="90"/>
      <c r="H45" s="26"/>
      <c r="I45" s="26"/>
      <c r="J45" s="26"/>
      <c r="K45" s="26"/>
      <c r="L45" s="90"/>
      <c r="M45" s="90"/>
      <c r="N45" s="26"/>
      <c r="O45" s="100"/>
      <c r="P45" s="100"/>
      <c r="Q45" s="100"/>
      <c r="R45" s="100"/>
      <c r="S45" s="100"/>
      <c r="T45" s="37"/>
      <c r="U45" s="38" t="str">
        <f t="shared" si="7"/>
        <v/>
      </c>
      <c r="V45" s="22">
        <v>72</v>
      </c>
      <c r="W45" s="22" t="s">
        <v>75</v>
      </c>
      <c r="X45" s="22" t="s">
        <v>76</v>
      </c>
      <c r="Y45" s="77">
        <v>2950</v>
      </c>
      <c r="Z45" s="40"/>
      <c r="AA45" s="1" t="s">
        <v>96</v>
      </c>
      <c r="AB45" s="27" t="s">
        <v>171</v>
      </c>
    </row>
    <row r="46" spans="1:28" x14ac:dyDescent="0.3">
      <c r="A46" s="1" t="s">
        <v>46</v>
      </c>
      <c r="B46" s="1" t="s">
        <v>105</v>
      </c>
      <c r="C46" s="61" t="s">
        <v>39</v>
      </c>
      <c r="D46" s="1"/>
      <c r="E46" s="61">
        <v>240</v>
      </c>
      <c r="F46" s="61"/>
      <c r="G46" s="61"/>
      <c r="H46" s="61"/>
      <c r="I46" s="61"/>
      <c r="J46" s="61"/>
      <c r="K46" s="61"/>
      <c r="L46" s="61"/>
      <c r="M46" s="61"/>
      <c r="N46" s="5"/>
      <c r="O46" s="61"/>
      <c r="P46" s="61">
        <v>25</v>
      </c>
      <c r="Q46" s="42"/>
      <c r="R46" s="42"/>
      <c r="S46" s="42"/>
      <c r="T46" s="26"/>
      <c r="U46" s="38" t="str">
        <f t="shared" ref="U46" si="8">_xlfn.IFNA("",((T46+Q46+N46-R46)+(O46*2))/E46)</f>
        <v/>
      </c>
      <c r="V46" s="22">
        <v>72</v>
      </c>
      <c r="W46" s="22" t="s">
        <v>75</v>
      </c>
      <c r="X46" s="22" t="s">
        <v>76</v>
      </c>
      <c r="Y46" s="77">
        <v>2950</v>
      </c>
      <c r="Z46" s="40"/>
      <c r="AA46" s="1" t="s">
        <v>96</v>
      </c>
      <c r="AB46" s="27" t="s">
        <v>171</v>
      </c>
    </row>
    <row r="47" spans="1:28" x14ac:dyDescent="0.3">
      <c r="A47" s="47" t="s">
        <v>46</v>
      </c>
      <c r="B47" s="47" t="s">
        <v>105</v>
      </c>
      <c r="C47" s="43" t="s">
        <v>40</v>
      </c>
      <c r="D47" s="47"/>
      <c r="E47" s="43">
        <f t="shared" ref="E47:T47" si="9">SUM(E35:E46)</f>
        <v>240</v>
      </c>
      <c r="F47" s="43">
        <f t="shared" si="9"/>
        <v>36</v>
      </c>
      <c r="G47" s="43">
        <f t="shared" si="9"/>
        <v>0</v>
      </c>
      <c r="H47" s="43">
        <f t="shared" si="9"/>
        <v>0</v>
      </c>
      <c r="I47" s="43">
        <f t="shared" si="9"/>
        <v>0</v>
      </c>
      <c r="J47" s="43">
        <f t="shared" si="9"/>
        <v>17</v>
      </c>
      <c r="K47" s="43">
        <f t="shared" si="9"/>
        <v>27</v>
      </c>
      <c r="L47" s="43">
        <f t="shared" si="9"/>
        <v>0</v>
      </c>
      <c r="M47" s="43">
        <f t="shared" si="9"/>
        <v>19</v>
      </c>
      <c r="N47" s="43">
        <f t="shared" si="9"/>
        <v>19</v>
      </c>
      <c r="O47" s="43">
        <f t="shared" si="9"/>
        <v>0</v>
      </c>
      <c r="P47" s="43">
        <f t="shared" si="9"/>
        <v>25</v>
      </c>
      <c r="Q47" s="43">
        <f t="shared" si="9"/>
        <v>0</v>
      </c>
      <c r="R47" s="43">
        <f t="shared" si="9"/>
        <v>0</v>
      </c>
      <c r="S47" s="43">
        <f t="shared" si="9"/>
        <v>0</v>
      </c>
      <c r="T47" s="43">
        <f t="shared" si="9"/>
        <v>89</v>
      </c>
      <c r="U47" s="44">
        <f>((T47+Q47+N47-R47)+(O47*2))/E47</f>
        <v>0.45</v>
      </c>
      <c r="V47" s="45">
        <v>72</v>
      </c>
      <c r="W47" s="45" t="s">
        <v>75</v>
      </c>
      <c r="X47" s="45" t="s">
        <v>76</v>
      </c>
      <c r="Y47" s="78">
        <v>2950</v>
      </c>
      <c r="Z47" s="46" t="s">
        <v>266</v>
      </c>
      <c r="AA47" s="47" t="s">
        <v>96</v>
      </c>
      <c r="AB47" s="87" t="s">
        <v>171</v>
      </c>
    </row>
    <row r="48" spans="1:28" x14ac:dyDescent="0.3">
      <c r="A48" s="1"/>
      <c r="B48" s="1"/>
      <c r="C48" s="1"/>
      <c r="D48" s="1"/>
      <c r="F48" s="48" t="s">
        <v>41</v>
      </c>
      <c r="G48" s="76" t="e">
        <f>F47/G47</f>
        <v>#DIV/0!</v>
      </c>
      <c r="H48" s="48"/>
      <c r="I48" s="27"/>
      <c r="J48" s="48" t="s">
        <v>42</v>
      </c>
      <c r="K48" s="76">
        <f>J47/K47</f>
        <v>0.62962962962962965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 t="s">
        <v>365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pageMargins left="0.25" right="0.25" top="0.75" bottom="0.75" header="0.3" footer="0.3"/>
  <pageSetup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C7E8-5358-4FCA-B75D-4018109E37C3}">
  <sheetPr>
    <tabColor rgb="FFFF0000"/>
    <pageSetUpPr fitToPage="1"/>
  </sheetPr>
  <dimension ref="A1:AB53"/>
  <sheetViews>
    <sheetView workbookViewId="0">
      <selection activeCell="AB25" sqref="AB2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180</v>
      </c>
      <c r="K4" s="16" t="s">
        <v>45</v>
      </c>
      <c r="L4" s="17"/>
      <c r="M4" s="18"/>
      <c r="N4" s="19">
        <v>32</v>
      </c>
      <c r="O4" s="19">
        <v>28</v>
      </c>
      <c r="P4" s="19">
        <v>38</v>
      </c>
      <c r="Q4" s="19">
        <v>34</v>
      </c>
      <c r="R4" s="20"/>
      <c r="S4" s="21">
        <f>SUM(N4:R4)</f>
        <v>132</v>
      </c>
      <c r="T4" s="22">
        <v>73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181</v>
      </c>
      <c r="K5" s="16" t="s">
        <v>131</v>
      </c>
      <c r="L5" s="17"/>
      <c r="M5" s="18"/>
      <c r="N5" s="19">
        <v>23</v>
      </c>
      <c r="O5" s="19">
        <v>28</v>
      </c>
      <c r="P5" s="19">
        <v>16</v>
      </c>
      <c r="Q5" s="19">
        <v>21</v>
      </c>
      <c r="R5" s="20"/>
      <c r="S5" s="21">
        <f>SUM(N5:R5)</f>
        <v>88</v>
      </c>
      <c r="T5" s="22">
        <v>73</v>
      </c>
      <c r="U5" s="1"/>
      <c r="V5" s="1"/>
      <c r="W5" s="1"/>
    </row>
    <row r="6" spans="1:28" x14ac:dyDescent="0.3">
      <c r="C6" s="23">
        <v>1055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73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19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130</v>
      </c>
      <c r="B13" s="1" t="s">
        <v>46</v>
      </c>
      <c r="C13" s="26" t="s">
        <v>47</v>
      </c>
      <c r="D13" s="36">
        <v>30</v>
      </c>
      <c r="E13" s="90"/>
      <c r="F13" s="26">
        <v>12</v>
      </c>
      <c r="G13" s="90"/>
      <c r="H13" s="90"/>
      <c r="I13" s="90"/>
      <c r="J13" s="26">
        <v>7</v>
      </c>
      <c r="K13" s="26">
        <v>8</v>
      </c>
      <c r="L13" s="90"/>
      <c r="M13" s="90"/>
      <c r="N13" s="26">
        <f t="shared" ref="N13:N17" si="0">SUM(L13:M13)</f>
        <v>0</v>
      </c>
      <c r="O13" s="100"/>
      <c r="P13" s="100"/>
      <c r="Q13" s="100"/>
      <c r="R13" s="100"/>
      <c r="S13" s="100"/>
      <c r="T13" s="37">
        <f t="shared" ref="T13:T17" si="1">(H13*3)+((F13-H13)*2)+J13</f>
        <v>31</v>
      </c>
      <c r="U13" s="38" t="str">
        <f t="shared" ref="U13:U22" si="2">IFERROR(((T13+Q13+N13-R13)+(O13*2))/E13,"")</f>
        <v/>
      </c>
      <c r="V13" s="22">
        <v>73</v>
      </c>
      <c r="W13" s="22" t="s">
        <v>71</v>
      </c>
      <c r="X13" s="22" t="s">
        <v>72</v>
      </c>
      <c r="Y13" s="77">
        <v>1055</v>
      </c>
      <c r="Z13" s="40"/>
      <c r="AA13" s="1" t="s">
        <v>87</v>
      </c>
      <c r="AB13" s="27" t="s">
        <v>104</v>
      </c>
    </row>
    <row r="14" spans="1:28" x14ac:dyDescent="0.3">
      <c r="A14" s="1" t="s">
        <v>130</v>
      </c>
      <c r="B14" s="1" t="s">
        <v>46</v>
      </c>
      <c r="C14" s="26" t="s">
        <v>48</v>
      </c>
      <c r="D14" s="36">
        <v>50</v>
      </c>
      <c r="E14" s="90"/>
      <c r="F14" s="26">
        <v>2</v>
      </c>
      <c r="G14" s="90"/>
      <c r="H14" s="90"/>
      <c r="I14" s="90"/>
      <c r="J14" s="26">
        <v>4</v>
      </c>
      <c r="K14" s="26">
        <v>5</v>
      </c>
      <c r="L14" s="90"/>
      <c r="M14" s="90"/>
      <c r="N14" s="26">
        <f t="shared" si="0"/>
        <v>0</v>
      </c>
      <c r="O14" s="100"/>
      <c r="P14" s="61">
        <v>6</v>
      </c>
      <c r="Q14" s="100"/>
      <c r="R14" s="100"/>
      <c r="S14" s="100"/>
      <c r="T14" s="37">
        <f t="shared" si="1"/>
        <v>8</v>
      </c>
      <c r="U14" s="38" t="str">
        <f t="shared" si="2"/>
        <v/>
      </c>
      <c r="V14" s="22">
        <v>73</v>
      </c>
      <c r="W14" s="22" t="s">
        <v>71</v>
      </c>
      <c r="X14" s="22" t="s">
        <v>72</v>
      </c>
      <c r="Y14" s="77">
        <v>1055</v>
      </c>
      <c r="Z14" s="40"/>
      <c r="AA14" s="1" t="s">
        <v>87</v>
      </c>
      <c r="AB14" s="27" t="s">
        <v>104</v>
      </c>
    </row>
    <row r="15" spans="1:28" x14ac:dyDescent="0.3">
      <c r="A15" s="1" t="s">
        <v>130</v>
      </c>
      <c r="B15" s="1" t="s">
        <v>46</v>
      </c>
      <c r="C15" s="26" t="s">
        <v>49</v>
      </c>
      <c r="D15" s="36">
        <v>12</v>
      </c>
      <c r="E15" s="90"/>
      <c r="F15" s="26">
        <v>7</v>
      </c>
      <c r="G15" s="90"/>
      <c r="H15" s="90"/>
      <c r="I15" s="90"/>
      <c r="J15" s="26">
        <v>2</v>
      </c>
      <c r="K15" s="26">
        <v>3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16</v>
      </c>
      <c r="U15" s="38" t="str">
        <f t="shared" si="2"/>
        <v/>
      </c>
      <c r="V15" s="22">
        <v>73</v>
      </c>
      <c r="W15" s="22" t="s">
        <v>71</v>
      </c>
      <c r="X15" s="22" t="s">
        <v>72</v>
      </c>
      <c r="Y15" s="77">
        <v>1055</v>
      </c>
      <c r="Z15" s="40"/>
      <c r="AA15" s="1" t="s">
        <v>87</v>
      </c>
      <c r="AB15" s="27" t="s">
        <v>104</v>
      </c>
    </row>
    <row r="16" spans="1:28" x14ac:dyDescent="0.3">
      <c r="A16" s="1" t="s">
        <v>130</v>
      </c>
      <c r="B16" s="1" t="s">
        <v>46</v>
      </c>
      <c r="C16" s="26" t="s">
        <v>50</v>
      </c>
      <c r="D16" s="36">
        <v>44</v>
      </c>
      <c r="E16" s="90"/>
      <c r="F16" s="26">
        <v>7</v>
      </c>
      <c r="G16" s="90"/>
      <c r="H16" s="90"/>
      <c r="I16" s="90"/>
      <c r="J16" s="26">
        <v>2</v>
      </c>
      <c r="K16" s="26">
        <v>2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16</v>
      </c>
      <c r="U16" s="38" t="str">
        <f t="shared" si="2"/>
        <v/>
      </c>
      <c r="V16" s="22">
        <v>73</v>
      </c>
      <c r="W16" s="22" t="s">
        <v>71</v>
      </c>
      <c r="X16" s="22" t="s">
        <v>72</v>
      </c>
      <c r="Y16" s="77">
        <v>1055</v>
      </c>
      <c r="Z16" s="40"/>
      <c r="AA16" s="1" t="s">
        <v>87</v>
      </c>
      <c r="AB16" s="27" t="s">
        <v>104</v>
      </c>
    </row>
    <row r="17" spans="1:28" x14ac:dyDescent="0.3">
      <c r="A17" s="1" t="s">
        <v>130</v>
      </c>
      <c r="B17" s="1" t="s">
        <v>46</v>
      </c>
      <c r="C17" s="26" t="s">
        <v>51</v>
      </c>
      <c r="D17" s="36">
        <v>32</v>
      </c>
      <c r="E17" s="90"/>
      <c r="F17" s="26">
        <v>3</v>
      </c>
      <c r="G17" s="90"/>
      <c r="H17" s="90"/>
      <c r="I17" s="90"/>
      <c r="J17" s="26">
        <v>0</v>
      </c>
      <c r="K17" s="26">
        <v>0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6</v>
      </c>
      <c r="U17" s="38" t="str">
        <f t="shared" si="2"/>
        <v/>
      </c>
      <c r="V17" s="22">
        <v>73</v>
      </c>
      <c r="W17" s="22" t="s">
        <v>71</v>
      </c>
      <c r="X17" s="22" t="s">
        <v>72</v>
      </c>
      <c r="Y17" s="77">
        <v>1055</v>
      </c>
      <c r="Z17" s="40"/>
      <c r="AA17" s="1" t="s">
        <v>87</v>
      </c>
      <c r="AB17" s="27" t="s">
        <v>104</v>
      </c>
    </row>
    <row r="18" spans="1:28" x14ac:dyDescent="0.3">
      <c r="A18" s="1" t="s">
        <v>130</v>
      </c>
      <c r="B18" s="1" t="s">
        <v>46</v>
      </c>
      <c r="C18" s="26" t="s">
        <v>52</v>
      </c>
      <c r="D18" s="36">
        <v>34</v>
      </c>
      <c r="E18" s="90"/>
      <c r="F18" s="26">
        <v>1</v>
      </c>
      <c r="G18" s="90"/>
      <c r="H18" s="90"/>
      <c r="I18" s="90"/>
      <c r="J18" s="26">
        <v>6</v>
      </c>
      <c r="K18" s="26">
        <v>7</v>
      </c>
      <c r="L18" s="90"/>
      <c r="M18" s="90"/>
      <c r="N18" s="26">
        <f>SUM(L18:M18)</f>
        <v>0</v>
      </c>
      <c r="O18" s="100"/>
      <c r="P18" s="100"/>
      <c r="Q18" s="100"/>
      <c r="R18" s="100"/>
      <c r="S18" s="100"/>
      <c r="T18" s="37">
        <f t="shared" ref="T18:T23" si="3">(H18*3)+((F18-H18)*2)+J18</f>
        <v>8</v>
      </c>
      <c r="U18" s="38" t="str">
        <f t="shared" si="2"/>
        <v/>
      </c>
      <c r="V18" s="22">
        <v>73</v>
      </c>
      <c r="W18" s="22" t="s">
        <v>71</v>
      </c>
      <c r="X18" s="22" t="s">
        <v>72</v>
      </c>
      <c r="Y18" s="77">
        <v>1055</v>
      </c>
      <c r="Z18" s="40"/>
      <c r="AA18" s="1" t="s">
        <v>87</v>
      </c>
      <c r="AB18" s="27" t="s">
        <v>104</v>
      </c>
    </row>
    <row r="19" spans="1:28" x14ac:dyDescent="0.3">
      <c r="A19" s="1" t="s">
        <v>130</v>
      </c>
      <c r="B19" s="1" t="s">
        <v>46</v>
      </c>
      <c r="C19" s="26" t="s">
        <v>53</v>
      </c>
      <c r="D19" s="36">
        <v>20</v>
      </c>
      <c r="E19" s="90"/>
      <c r="F19" s="26">
        <v>4</v>
      </c>
      <c r="G19" s="90"/>
      <c r="H19" s="90"/>
      <c r="I19" s="90"/>
      <c r="J19" s="26">
        <v>1</v>
      </c>
      <c r="K19" s="26">
        <v>2</v>
      </c>
      <c r="L19" s="90"/>
      <c r="M19" s="90"/>
      <c r="N19" s="26">
        <f>SUM(L19:M19)</f>
        <v>0</v>
      </c>
      <c r="O19" s="100"/>
      <c r="P19" s="100"/>
      <c r="Q19" s="100"/>
      <c r="R19" s="100"/>
      <c r="S19" s="100"/>
      <c r="T19" s="37">
        <f t="shared" si="3"/>
        <v>9</v>
      </c>
      <c r="U19" s="38" t="str">
        <f t="shared" si="2"/>
        <v/>
      </c>
      <c r="V19" s="22">
        <v>73</v>
      </c>
      <c r="W19" s="22" t="s">
        <v>71</v>
      </c>
      <c r="X19" s="22" t="s">
        <v>72</v>
      </c>
      <c r="Y19" s="77">
        <v>1055</v>
      </c>
      <c r="Z19" s="40"/>
      <c r="AA19" s="1" t="s">
        <v>87</v>
      </c>
      <c r="AB19" s="27" t="s">
        <v>104</v>
      </c>
    </row>
    <row r="20" spans="1:28" x14ac:dyDescent="0.3">
      <c r="A20" s="1" t="s">
        <v>130</v>
      </c>
      <c r="B20" s="1" t="s">
        <v>46</v>
      </c>
      <c r="C20" s="26" t="s">
        <v>54</v>
      </c>
      <c r="D20" s="36">
        <v>40</v>
      </c>
      <c r="E20" s="90"/>
      <c r="F20" s="26">
        <v>8</v>
      </c>
      <c r="G20" s="90"/>
      <c r="H20" s="90"/>
      <c r="I20" s="90"/>
      <c r="J20" s="26">
        <v>6</v>
      </c>
      <c r="K20" s="26">
        <v>6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 t="shared" si="3"/>
        <v>22</v>
      </c>
      <c r="U20" s="38" t="str">
        <f t="shared" si="2"/>
        <v/>
      </c>
      <c r="V20" s="22">
        <v>73</v>
      </c>
      <c r="W20" s="22" t="s">
        <v>71</v>
      </c>
      <c r="X20" s="22" t="s">
        <v>72</v>
      </c>
      <c r="Y20" s="77">
        <v>1055</v>
      </c>
      <c r="Z20" s="40"/>
      <c r="AA20" s="1" t="s">
        <v>87</v>
      </c>
      <c r="AB20" s="27" t="s">
        <v>104</v>
      </c>
    </row>
    <row r="21" spans="1:28" x14ac:dyDescent="0.3">
      <c r="A21" s="1" t="s">
        <v>130</v>
      </c>
      <c r="B21" s="1" t="s">
        <v>46</v>
      </c>
      <c r="C21" s="26" t="s">
        <v>55</v>
      </c>
      <c r="D21" s="36">
        <v>10</v>
      </c>
      <c r="E21" s="90"/>
      <c r="F21" s="26">
        <v>3</v>
      </c>
      <c r="G21" s="90"/>
      <c r="H21" s="90"/>
      <c r="I21" s="90"/>
      <c r="J21" s="26">
        <v>0</v>
      </c>
      <c r="K21" s="26">
        <v>0</v>
      </c>
      <c r="L21" s="90"/>
      <c r="M21" s="90"/>
      <c r="N21" s="26">
        <f>SUM(L21:M21)</f>
        <v>0</v>
      </c>
      <c r="O21" s="37">
        <v>13</v>
      </c>
      <c r="P21" s="100"/>
      <c r="Q21" s="100"/>
      <c r="R21" s="100"/>
      <c r="S21" s="100"/>
      <c r="T21" s="37">
        <f t="shared" si="3"/>
        <v>6</v>
      </c>
      <c r="U21" s="38" t="str">
        <f t="shared" si="2"/>
        <v/>
      </c>
      <c r="V21" s="22">
        <v>73</v>
      </c>
      <c r="W21" s="22" t="s">
        <v>71</v>
      </c>
      <c r="X21" s="22" t="s">
        <v>72</v>
      </c>
      <c r="Y21" s="77">
        <v>1055</v>
      </c>
      <c r="Z21" s="40"/>
      <c r="AA21" s="1" t="s">
        <v>87</v>
      </c>
      <c r="AB21" s="27" t="s">
        <v>104</v>
      </c>
    </row>
    <row r="22" spans="1:28" x14ac:dyDescent="0.3">
      <c r="A22" s="1" t="s">
        <v>130</v>
      </c>
      <c r="B22" s="1" t="s">
        <v>46</v>
      </c>
      <c r="C22" s="26" t="s">
        <v>56</v>
      </c>
      <c r="D22" s="36">
        <v>22</v>
      </c>
      <c r="E22" s="90"/>
      <c r="F22" s="26">
        <v>4</v>
      </c>
      <c r="G22" s="90"/>
      <c r="H22" s="90"/>
      <c r="I22" s="90"/>
      <c r="J22" s="26">
        <v>2</v>
      </c>
      <c r="K22" s="26">
        <v>2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 t="shared" si="3"/>
        <v>10</v>
      </c>
      <c r="U22" s="38" t="str">
        <f t="shared" si="2"/>
        <v/>
      </c>
      <c r="V22" s="22">
        <v>73</v>
      </c>
      <c r="W22" s="22" t="s">
        <v>71</v>
      </c>
      <c r="X22" s="22" t="s">
        <v>72</v>
      </c>
      <c r="Y22" s="77">
        <v>1055</v>
      </c>
      <c r="Z22" s="40" t="s">
        <v>385</v>
      </c>
      <c r="AA22" s="1" t="s">
        <v>87</v>
      </c>
      <c r="AB22" s="27" t="s">
        <v>104</v>
      </c>
    </row>
    <row r="23" spans="1:28" x14ac:dyDescent="0.3">
      <c r="A23" s="1" t="s">
        <v>130</v>
      </c>
      <c r="B23" s="1" t="s">
        <v>46</v>
      </c>
      <c r="C23" s="61" t="s">
        <v>39</v>
      </c>
      <c r="D23" s="1"/>
      <c r="E23" s="61">
        <v>240</v>
      </c>
      <c r="F23" s="61"/>
      <c r="G23" s="61">
        <v>91</v>
      </c>
      <c r="H23" s="61"/>
      <c r="I23" s="61"/>
      <c r="J23" s="61"/>
      <c r="K23" s="61"/>
      <c r="L23" s="61"/>
      <c r="M23" s="61"/>
      <c r="N23" s="61"/>
      <c r="O23" s="61"/>
      <c r="P23" s="61">
        <v>14</v>
      </c>
      <c r="Q23" s="42"/>
      <c r="R23" s="42"/>
      <c r="S23" s="42"/>
      <c r="T23" s="37">
        <f t="shared" si="3"/>
        <v>0</v>
      </c>
      <c r="U23" s="38" t="str">
        <f t="shared" ref="U23" si="4">_xlfn.IFNA("",((T23+Q23+N23-R23)+(O23*2))/E23)</f>
        <v/>
      </c>
      <c r="V23" s="22">
        <v>73</v>
      </c>
      <c r="W23" s="22" t="s">
        <v>71</v>
      </c>
      <c r="X23" s="22" t="s">
        <v>72</v>
      </c>
      <c r="Y23" s="77">
        <v>1055</v>
      </c>
      <c r="Z23" s="40"/>
      <c r="AA23" s="1" t="s">
        <v>87</v>
      </c>
      <c r="AB23" s="27" t="s">
        <v>104</v>
      </c>
    </row>
    <row r="24" spans="1:28" x14ac:dyDescent="0.3">
      <c r="A24" s="47" t="s">
        <v>130</v>
      </c>
      <c r="B24" s="47" t="s">
        <v>46</v>
      </c>
      <c r="C24" s="43" t="s">
        <v>40</v>
      </c>
      <c r="D24" s="47"/>
      <c r="E24" s="43">
        <f t="shared" ref="E24:T24" si="5">SUM(E13:E23)</f>
        <v>240</v>
      </c>
      <c r="F24" s="43">
        <f t="shared" si="5"/>
        <v>51</v>
      </c>
      <c r="G24" s="43">
        <f t="shared" si="5"/>
        <v>91</v>
      </c>
      <c r="H24" s="43">
        <f t="shared" si="5"/>
        <v>0</v>
      </c>
      <c r="I24" s="43">
        <f t="shared" si="5"/>
        <v>0</v>
      </c>
      <c r="J24" s="43">
        <f t="shared" si="5"/>
        <v>30</v>
      </c>
      <c r="K24" s="43">
        <f t="shared" si="5"/>
        <v>35</v>
      </c>
      <c r="L24" s="43">
        <f t="shared" si="5"/>
        <v>0</v>
      </c>
      <c r="M24" s="43">
        <f t="shared" si="5"/>
        <v>0</v>
      </c>
      <c r="N24" s="43">
        <f t="shared" si="5"/>
        <v>0</v>
      </c>
      <c r="O24" s="43">
        <f t="shared" si="5"/>
        <v>13</v>
      </c>
      <c r="P24" s="43">
        <f t="shared" si="5"/>
        <v>20</v>
      </c>
      <c r="Q24" s="43">
        <f t="shared" si="5"/>
        <v>0</v>
      </c>
      <c r="R24" s="43">
        <f t="shared" si="5"/>
        <v>0</v>
      </c>
      <c r="S24" s="43">
        <f t="shared" si="5"/>
        <v>0</v>
      </c>
      <c r="T24" s="43">
        <f t="shared" si="5"/>
        <v>132</v>
      </c>
      <c r="U24" s="44">
        <f>((T24+Q24+N24-R24)+(O24*2))/E24</f>
        <v>0.65833333333333333</v>
      </c>
      <c r="V24" s="45">
        <v>73</v>
      </c>
      <c r="W24" s="45" t="s">
        <v>71</v>
      </c>
      <c r="X24" s="45" t="s">
        <v>72</v>
      </c>
      <c r="Y24" s="78">
        <v>1055</v>
      </c>
      <c r="Z24" s="46"/>
      <c r="AA24" s="47" t="s">
        <v>87</v>
      </c>
      <c r="AB24" s="87" t="s">
        <v>104</v>
      </c>
    </row>
    <row r="25" spans="1:28" x14ac:dyDescent="0.3">
      <c r="A25" s="1"/>
      <c r="B25" s="1"/>
      <c r="C25" s="1"/>
      <c r="D25" s="1"/>
      <c r="F25" s="48" t="s">
        <v>41</v>
      </c>
      <c r="G25" s="76">
        <f>F24/G24</f>
        <v>0.56043956043956045</v>
      </c>
      <c r="H25" s="48"/>
      <c r="I25" s="27"/>
      <c r="J25" s="48" t="s">
        <v>42</v>
      </c>
      <c r="K25" s="76">
        <f>J24/K24</f>
        <v>0.8571428571428571</v>
      </c>
      <c r="L25" s="1"/>
      <c r="M25" s="37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G26" s="66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 t="s">
        <v>367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131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130</v>
      </c>
      <c r="C35" s="26" t="s">
        <v>368</v>
      </c>
      <c r="D35" s="36">
        <v>35</v>
      </c>
      <c r="E35" s="90"/>
      <c r="F35" s="26">
        <v>7</v>
      </c>
      <c r="G35" s="90"/>
      <c r="H35" s="90"/>
      <c r="I35" s="90"/>
      <c r="J35" s="26">
        <v>2</v>
      </c>
      <c r="K35" s="26">
        <v>2</v>
      </c>
      <c r="L35" s="90"/>
      <c r="M35" s="90"/>
      <c r="N35" s="26">
        <f t="shared" ref="N35:N44" si="6">SUM(L35:M35)</f>
        <v>0</v>
      </c>
      <c r="O35" s="90"/>
      <c r="P35" s="100"/>
      <c r="Q35" s="90"/>
      <c r="R35" s="90"/>
      <c r="S35" s="90"/>
      <c r="T35" s="26">
        <f t="shared" ref="T35:T44" si="7">+(F35*2)+J35</f>
        <v>16</v>
      </c>
      <c r="U35" s="38" t="str">
        <f t="shared" ref="U35:U44" si="8">IFERROR(((T35+Q35+N35-R35)+(O35*2))/E35,"")</f>
        <v/>
      </c>
      <c r="V35" s="22">
        <v>73</v>
      </c>
      <c r="W35" s="22" t="s">
        <v>75</v>
      </c>
      <c r="X35" s="22" t="s">
        <v>76</v>
      </c>
      <c r="Y35" s="77">
        <v>1055</v>
      </c>
      <c r="Z35" s="40"/>
      <c r="AA35" s="1" t="s">
        <v>135</v>
      </c>
      <c r="AB35" s="27" t="s">
        <v>182</v>
      </c>
    </row>
    <row r="36" spans="1:28" x14ac:dyDescent="0.3">
      <c r="A36" s="1" t="s">
        <v>46</v>
      </c>
      <c r="B36" s="1" t="s">
        <v>130</v>
      </c>
      <c r="C36" s="26" t="s">
        <v>328</v>
      </c>
      <c r="D36" s="36">
        <v>21</v>
      </c>
      <c r="E36" s="90"/>
      <c r="F36" s="26">
        <v>3</v>
      </c>
      <c r="G36" s="90"/>
      <c r="H36" s="90"/>
      <c r="I36" s="90"/>
      <c r="J36" s="26">
        <v>1</v>
      </c>
      <c r="K36" s="26">
        <v>2</v>
      </c>
      <c r="L36" s="90"/>
      <c r="M36" s="90"/>
      <c r="N36" s="26">
        <f t="shared" si="6"/>
        <v>0</v>
      </c>
      <c r="O36" s="90"/>
      <c r="P36" s="100"/>
      <c r="Q36" s="90"/>
      <c r="R36" s="90"/>
      <c r="S36" s="90"/>
      <c r="T36" s="26">
        <f t="shared" si="7"/>
        <v>7</v>
      </c>
      <c r="U36" s="38" t="str">
        <f t="shared" si="8"/>
        <v/>
      </c>
      <c r="V36" s="22">
        <v>73</v>
      </c>
      <c r="W36" s="22" t="s">
        <v>75</v>
      </c>
      <c r="X36" s="22" t="s">
        <v>76</v>
      </c>
      <c r="Y36" s="77">
        <v>1055</v>
      </c>
      <c r="Z36" s="40"/>
      <c r="AA36" s="1" t="s">
        <v>135</v>
      </c>
      <c r="AB36" s="27" t="s">
        <v>182</v>
      </c>
    </row>
    <row r="37" spans="1:28" x14ac:dyDescent="0.3">
      <c r="A37" s="1" t="s">
        <v>46</v>
      </c>
      <c r="B37" s="1" t="s">
        <v>130</v>
      </c>
      <c r="C37" s="26" t="s">
        <v>64</v>
      </c>
      <c r="D37" s="36">
        <v>4</v>
      </c>
      <c r="E37" s="90"/>
      <c r="F37" s="26">
        <v>2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6"/>
        <v>0</v>
      </c>
      <c r="O37" s="90"/>
      <c r="P37" s="100"/>
      <c r="Q37" s="90"/>
      <c r="R37" s="90"/>
      <c r="S37" s="90"/>
      <c r="T37" s="26">
        <f t="shared" si="7"/>
        <v>4</v>
      </c>
      <c r="U37" s="38" t="str">
        <f t="shared" si="8"/>
        <v/>
      </c>
      <c r="V37" s="22">
        <v>73</v>
      </c>
      <c r="W37" s="22" t="s">
        <v>75</v>
      </c>
      <c r="X37" s="22" t="s">
        <v>76</v>
      </c>
      <c r="Y37" s="77">
        <v>1055</v>
      </c>
      <c r="Z37" s="40"/>
      <c r="AA37" s="1" t="s">
        <v>135</v>
      </c>
      <c r="AB37" s="27" t="s">
        <v>182</v>
      </c>
    </row>
    <row r="38" spans="1:28" x14ac:dyDescent="0.3">
      <c r="A38" s="1" t="s">
        <v>46</v>
      </c>
      <c r="B38" s="1" t="s">
        <v>130</v>
      </c>
      <c r="C38" s="26" t="s">
        <v>331</v>
      </c>
      <c r="D38" s="36">
        <v>13</v>
      </c>
      <c r="E38" s="90"/>
      <c r="F38" s="26">
        <v>2</v>
      </c>
      <c r="G38" s="90"/>
      <c r="H38" s="90"/>
      <c r="I38" s="90"/>
      <c r="J38" s="26">
        <v>3</v>
      </c>
      <c r="K38" s="26">
        <v>3</v>
      </c>
      <c r="L38" s="90"/>
      <c r="M38" s="90"/>
      <c r="N38" s="26">
        <f t="shared" si="6"/>
        <v>0</v>
      </c>
      <c r="O38" s="90"/>
      <c r="P38" s="100"/>
      <c r="Q38" s="90"/>
      <c r="R38" s="90"/>
      <c r="S38" s="90"/>
      <c r="T38" s="26">
        <f t="shared" si="7"/>
        <v>7</v>
      </c>
      <c r="U38" s="38" t="str">
        <f t="shared" si="8"/>
        <v/>
      </c>
      <c r="V38" s="22">
        <v>73</v>
      </c>
      <c r="W38" s="22" t="s">
        <v>75</v>
      </c>
      <c r="X38" s="22" t="s">
        <v>76</v>
      </c>
      <c r="Y38" s="77">
        <v>1055</v>
      </c>
      <c r="Z38" s="40"/>
      <c r="AA38" s="1" t="s">
        <v>135</v>
      </c>
      <c r="AB38" s="27" t="s">
        <v>182</v>
      </c>
    </row>
    <row r="39" spans="1:28" x14ac:dyDescent="0.3">
      <c r="A39" s="1" t="s">
        <v>46</v>
      </c>
      <c r="B39" s="1" t="s">
        <v>130</v>
      </c>
      <c r="C39" s="26" t="s">
        <v>332</v>
      </c>
      <c r="D39" s="36">
        <v>11</v>
      </c>
      <c r="E39" s="90"/>
      <c r="F39" s="26">
        <v>8</v>
      </c>
      <c r="G39" s="90"/>
      <c r="H39" s="90"/>
      <c r="I39" s="90"/>
      <c r="J39" s="26">
        <v>4</v>
      </c>
      <c r="K39" s="26">
        <v>7</v>
      </c>
      <c r="L39" s="90"/>
      <c r="M39" s="90"/>
      <c r="N39" s="26">
        <f t="shared" si="6"/>
        <v>0</v>
      </c>
      <c r="O39" s="90"/>
      <c r="P39" s="100"/>
      <c r="Q39" s="90"/>
      <c r="R39" s="90"/>
      <c r="S39" s="90"/>
      <c r="T39" s="26">
        <f t="shared" si="7"/>
        <v>20</v>
      </c>
      <c r="U39" s="38" t="str">
        <f t="shared" si="8"/>
        <v/>
      </c>
      <c r="V39" s="22">
        <v>73</v>
      </c>
      <c r="W39" s="22" t="s">
        <v>75</v>
      </c>
      <c r="X39" s="22" t="s">
        <v>76</v>
      </c>
      <c r="Y39" s="77">
        <v>1055</v>
      </c>
      <c r="Z39" s="40"/>
      <c r="AA39" s="1" t="s">
        <v>135</v>
      </c>
      <c r="AB39" s="27" t="s">
        <v>182</v>
      </c>
    </row>
    <row r="40" spans="1:28" x14ac:dyDescent="0.3">
      <c r="A40" s="1" t="s">
        <v>46</v>
      </c>
      <c r="B40" s="1" t="s">
        <v>130</v>
      </c>
      <c r="C40" s="26" t="s">
        <v>65</v>
      </c>
      <c r="D40" s="36">
        <v>34</v>
      </c>
      <c r="E40" s="90"/>
      <c r="F40" s="26">
        <v>1</v>
      </c>
      <c r="G40" s="90"/>
      <c r="H40" s="90"/>
      <c r="I40" s="90"/>
      <c r="J40" s="26">
        <v>1</v>
      </c>
      <c r="K40" s="26">
        <v>2</v>
      </c>
      <c r="L40" s="90"/>
      <c r="M40" s="90"/>
      <c r="N40" s="26">
        <f t="shared" si="6"/>
        <v>0</v>
      </c>
      <c r="O40" s="90"/>
      <c r="P40" s="100"/>
      <c r="Q40" s="90"/>
      <c r="R40" s="90"/>
      <c r="S40" s="90"/>
      <c r="T40" s="26">
        <f t="shared" si="7"/>
        <v>3</v>
      </c>
      <c r="U40" s="38" t="str">
        <f t="shared" si="8"/>
        <v/>
      </c>
      <c r="V40" s="22">
        <v>73</v>
      </c>
      <c r="W40" s="22" t="s">
        <v>75</v>
      </c>
      <c r="X40" s="22" t="s">
        <v>76</v>
      </c>
      <c r="Y40" s="77">
        <v>1055</v>
      </c>
      <c r="Z40" s="40"/>
      <c r="AA40" s="1" t="s">
        <v>135</v>
      </c>
      <c r="AB40" s="27" t="s">
        <v>182</v>
      </c>
    </row>
    <row r="41" spans="1:28" x14ac:dyDescent="0.3">
      <c r="A41" s="1" t="s">
        <v>46</v>
      </c>
      <c r="B41" s="1" t="s">
        <v>130</v>
      </c>
      <c r="C41" s="26" t="s">
        <v>366</v>
      </c>
      <c r="D41" s="36">
        <v>15</v>
      </c>
      <c r="E41" s="90"/>
      <c r="F41" s="26">
        <v>2</v>
      </c>
      <c r="G41" s="90"/>
      <c r="H41" s="90"/>
      <c r="I41" s="90"/>
      <c r="J41" s="26">
        <v>0</v>
      </c>
      <c r="K41" s="26">
        <v>0</v>
      </c>
      <c r="L41" s="90"/>
      <c r="M41" s="90"/>
      <c r="N41" s="26">
        <f t="shared" si="6"/>
        <v>0</v>
      </c>
      <c r="O41" s="90"/>
      <c r="P41" s="100"/>
      <c r="Q41" s="90"/>
      <c r="R41" s="90"/>
      <c r="S41" s="90"/>
      <c r="T41" s="26">
        <f t="shared" si="7"/>
        <v>4</v>
      </c>
      <c r="U41" s="38" t="str">
        <f t="shared" si="8"/>
        <v/>
      </c>
      <c r="V41" s="22">
        <v>73</v>
      </c>
      <c r="W41" s="22" t="s">
        <v>75</v>
      </c>
      <c r="X41" s="22" t="s">
        <v>76</v>
      </c>
      <c r="Y41" s="77">
        <v>1055</v>
      </c>
      <c r="Z41" s="40"/>
      <c r="AA41" s="1" t="s">
        <v>135</v>
      </c>
      <c r="AB41" s="27" t="s">
        <v>182</v>
      </c>
    </row>
    <row r="42" spans="1:28" x14ac:dyDescent="0.3">
      <c r="A42" s="1" t="s">
        <v>46</v>
      </c>
      <c r="B42" s="1" t="s">
        <v>130</v>
      </c>
      <c r="C42" s="26" t="s">
        <v>333</v>
      </c>
      <c r="D42" s="36">
        <v>20</v>
      </c>
      <c r="E42" s="90"/>
      <c r="F42" s="26">
        <v>1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 t="shared" si="6"/>
        <v>0</v>
      </c>
      <c r="O42" s="90"/>
      <c r="P42" s="100"/>
      <c r="Q42" s="90"/>
      <c r="R42" s="90"/>
      <c r="S42" s="90"/>
      <c r="T42" s="26">
        <f t="shared" si="7"/>
        <v>2</v>
      </c>
      <c r="U42" s="38" t="str">
        <f t="shared" si="8"/>
        <v/>
      </c>
      <c r="V42" s="22">
        <v>73</v>
      </c>
      <c r="W42" s="22" t="s">
        <v>75</v>
      </c>
      <c r="X42" s="22" t="s">
        <v>76</v>
      </c>
      <c r="Y42" s="77">
        <v>1055</v>
      </c>
      <c r="Z42" s="40"/>
      <c r="AA42" s="1" t="s">
        <v>135</v>
      </c>
      <c r="AB42" s="27" t="s">
        <v>182</v>
      </c>
    </row>
    <row r="43" spans="1:28" x14ac:dyDescent="0.3">
      <c r="A43" s="1" t="s">
        <v>46</v>
      </c>
      <c r="B43" s="1" t="s">
        <v>130</v>
      </c>
      <c r="C43" s="26" t="s">
        <v>334</v>
      </c>
      <c r="D43" s="36">
        <v>23</v>
      </c>
      <c r="E43" s="90"/>
      <c r="F43" s="26">
        <v>7</v>
      </c>
      <c r="G43" s="90"/>
      <c r="H43" s="90"/>
      <c r="I43" s="90"/>
      <c r="J43" s="26">
        <v>2</v>
      </c>
      <c r="K43" s="26">
        <v>2</v>
      </c>
      <c r="L43" s="90"/>
      <c r="M43" s="90"/>
      <c r="N43" s="26">
        <f t="shared" si="6"/>
        <v>0</v>
      </c>
      <c r="O43" s="90"/>
      <c r="P43" s="100"/>
      <c r="Q43" s="90"/>
      <c r="R43" s="90"/>
      <c r="S43" s="90"/>
      <c r="T43" s="26">
        <f t="shared" si="7"/>
        <v>16</v>
      </c>
      <c r="U43" s="38" t="str">
        <f t="shared" si="8"/>
        <v/>
      </c>
      <c r="V43" s="22">
        <v>73</v>
      </c>
      <c r="W43" s="22" t="s">
        <v>75</v>
      </c>
      <c r="X43" s="22" t="s">
        <v>76</v>
      </c>
      <c r="Y43" s="77">
        <v>1055</v>
      </c>
      <c r="Z43" s="40"/>
      <c r="AA43" s="1" t="s">
        <v>135</v>
      </c>
      <c r="AB43" s="27" t="s">
        <v>182</v>
      </c>
    </row>
    <row r="44" spans="1:28" x14ac:dyDescent="0.3">
      <c r="A44" s="1" t="s">
        <v>46</v>
      </c>
      <c r="B44" s="1" t="s">
        <v>130</v>
      </c>
      <c r="C44" s="26" t="s">
        <v>335</v>
      </c>
      <c r="D44" s="36">
        <v>33</v>
      </c>
      <c r="E44" s="90"/>
      <c r="F44" s="26">
        <v>3</v>
      </c>
      <c r="G44" s="90"/>
      <c r="H44" s="90"/>
      <c r="I44" s="90"/>
      <c r="J44" s="26">
        <v>3</v>
      </c>
      <c r="K44" s="26">
        <v>5</v>
      </c>
      <c r="L44" s="90"/>
      <c r="M44" s="90"/>
      <c r="N44" s="26">
        <f t="shared" si="6"/>
        <v>0</v>
      </c>
      <c r="O44" s="90"/>
      <c r="P44" s="61">
        <v>6</v>
      </c>
      <c r="Q44" s="90"/>
      <c r="R44" s="90"/>
      <c r="S44" s="90"/>
      <c r="T44" s="26">
        <f t="shared" si="7"/>
        <v>9</v>
      </c>
      <c r="U44" s="38" t="str">
        <f t="shared" si="8"/>
        <v/>
      </c>
      <c r="V44" s="22">
        <v>73</v>
      </c>
      <c r="W44" s="22" t="s">
        <v>75</v>
      </c>
      <c r="X44" s="22" t="s">
        <v>76</v>
      </c>
      <c r="Y44" s="77">
        <v>1055</v>
      </c>
      <c r="Z44" s="40"/>
      <c r="AA44" s="1" t="s">
        <v>135</v>
      </c>
      <c r="AB44" s="27" t="s">
        <v>182</v>
      </c>
    </row>
    <row r="45" spans="1:28" x14ac:dyDescent="0.3">
      <c r="A45" s="1" t="s">
        <v>46</v>
      </c>
      <c r="B45" s="1" t="s">
        <v>130</v>
      </c>
      <c r="C45" s="61" t="s">
        <v>39</v>
      </c>
      <c r="D45" s="1"/>
      <c r="E45" s="61">
        <v>240</v>
      </c>
      <c r="F45" s="61"/>
      <c r="G45" s="61"/>
      <c r="H45" s="61"/>
      <c r="I45" s="61"/>
      <c r="J45" s="61"/>
      <c r="K45" s="61"/>
      <c r="L45" s="61"/>
      <c r="M45" s="61"/>
      <c r="N45" s="5"/>
      <c r="O45" s="61"/>
      <c r="P45" s="61">
        <v>19</v>
      </c>
      <c r="Q45" s="61"/>
      <c r="R45" s="42"/>
      <c r="S45" s="42"/>
      <c r="T45" s="26"/>
      <c r="U45" s="38" t="str">
        <f t="shared" ref="U45" si="9">_xlfn.IFNA("",((T45+Q45+N45-R45)+(O45*2))/E45)</f>
        <v/>
      </c>
      <c r="V45" s="22">
        <v>73</v>
      </c>
      <c r="W45" s="22" t="s">
        <v>75</v>
      </c>
      <c r="X45" s="22" t="s">
        <v>76</v>
      </c>
      <c r="Y45" s="77">
        <v>1055</v>
      </c>
      <c r="Z45" s="40"/>
      <c r="AA45" s="1" t="s">
        <v>135</v>
      </c>
      <c r="AB45" s="27" t="s">
        <v>182</v>
      </c>
    </row>
    <row r="46" spans="1:28" x14ac:dyDescent="0.3">
      <c r="A46" s="47" t="s">
        <v>46</v>
      </c>
      <c r="B46" s="47" t="s">
        <v>130</v>
      </c>
      <c r="C46" s="43" t="s">
        <v>40</v>
      </c>
      <c r="D46" s="47"/>
      <c r="E46" s="43">
        <f t="shared" ref="E46:T46" si="10">SUM(E35:E45)</f>
        <v>240</v>
      </c>
      <c r="F46" s="43">
        <f t="shared" si="10"/>
        <v>36</v>
      </c>
      <c r="G46" s="43">
        <f t="shared" si="10"/>
        <v>0</v>
      </c>
      <c r="H46" s="43">
        <f t="shared" si="10"/>
        <v>0</v>
      </c>
      <c r="I46" s="43">
        <f t="shared" si="10"/>
        <v>0</v>
      </c>
      <c r="J46" s="43">
        <f t="shared" si="10"/>
        <v>16</v>
      </c>
      <c r="K46" s="43">
        <f t="shared" si="10"/>
        <v>23</v>
      </c>
      <c r="L46" s="43">
        <f t="shared" si="10"/>
        <v>0</v>
      </c>
      <c r="M46" s="43">
        <f t="shared" si="10"/>
        <v>0</v>
      </c>
      <c r="N46" s="43">
        <f t="shared" si="10"/>
        <v>0</v>
      </c>
      <c r="O46" s="43">
        <f t="shared" si="10"/>
        <v>0</v>
      </c>
      <c r="P46" s="43">
        <f t="shared" si="10"/>
        <v>25</v>
      </c>
      <c r="Q46" s="43">
        <f t="shared" si="10"/>
        <v>0</v>
      </c>
      <c r="R46" s="43">
        <f t="shared" si="10"/>
        <v>0</v>
      </c>
      <c r="S46" s="43">
        <f t="shared" si="10"/>
        <v>0</v>
      </c>
      <c r="T46" s="43">
        <f t="shared" si="10"/>
        <v>88</v>
      </c>
      <c r="U46" s="44">
        <f>((T46+Q46+N46-R46)+(O46*2))/E46</f>
        <v>0.36666666666666664</v>
      </c>
      <c r="V46" s="45">
        <v>73</v>
      </c>
      <c r="W46" s="45" t="s">
        <v>75</v>
      </c>
      <c r="X46" s="45" t="s">
        <v>76</v>
      </c>
      <c r="Y46" s="78">
        <v>1055</v>
      </c>
      <c r="Z46" s="46"/>
      <c r="AA46" s="47" t="s">
        <v>135</v>
      </c>
      <c r="AB46" s="87" t="s">
        <v>182</v>
      </c>
    </row>
    <row r="47" spans="1:28" x14ac:dyDescent="0.3">
      <c r="A47" s="1"/>
      <c r="B47" s="1"/>
      <c r="C47" s="1"/>
      <c r="D47" s="1"/>
      <c r="F47" s="48" t="s">
        <v>41</v>
      </c>
      <c r="G47" s="76" t="e">
        <f>F46/G46</f>
        <v>#DIV/0!</v>
      </c>
      <c r="H47" s="48"/>
      <c r="I47" s="27"/>
      <c r="J47" s="48" t="s">
        <v>42</v>
      </c>
      <c r="K47" s="76">
        <f>J46/K46</f>
        <v>0.69565217391304346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2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AB50" s="86"/>
    </row>
    <row r="51" spans="2:28" x14ac:dyDescent="0.3">
      <c r="AB51" s="86"/>
    </row>
    <row r="52" spans="2:28" x14ac:dyDescent="0.3">
      <c r="AB52" s="86"/>
    </row>
    <row r="53" spans="2:28" x14ac:dyDescent="0.3">
      <c r="AB53" s="86"/>
    </row>
  </sheetData>
  <pageMargins left="0.25" right="0.25" top="0.75" bottom="0.75" header="0.3" footer="0.3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8780-94D7-4580-B965-ABF637305F91}">
  <sheetPr>
    <tabColor theme="9" tint="0.39997558519241921"/>
    <pageSetUpPr fitToPage="1"/>
  </sheetPr>
  <dimension ref="A1:AB44"/>
  <sheetViews>
    <sheetView workbookViewId="0">
      <selection activeCell="AB24" sqref="AB2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183</v>
      </c>
      <c r="K4" s="16" t="s">
        <v>45</v>
      </c>
      <c r="L4" s="17"/>
      <c r="M4" s="18"/>
      <c r="N4" s="19">
        <v>33</v>
      </c>
      <c r="O4" s="19">
        <v>32</v>
      </c>
      <c r="P4" s="19">
        <v>22</v>
      </c>
      <c r="Q4" s="19">
        <v>24</v>
      </c>
      <c r="R4" s="20"/>
      <c r="S4" s="21">
        <f>SUM(N4:R4)</f>
        <v>111</v>
      </c>
      <c r="T4" s="22">
        <v>77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184</v>
      </c>
      <c r="K5" s="16" t="s">
        <v>57</v>
      </c>
      <c r="L5" s="17"/>
      <c r="M5" s="18"/>
      <c r="N5" s="19">
        <v>37</v>
      </c>
      <c r="O5" s="19">
        <v>21</v>
      </c>
      <c r="P5" s="19">
        <v>30</v>
      </c>
      <c r="Q5" s="19">
        <v>32</v>
      </c>
      <c r="R5" s="20"/>
      <c r="S5" s="21">
        <f>SUM(N5:R5)</f>
        <v>120</v>
      </c>
      <c r="T5" s="22">
        <v>77</v>
      </c>
      <c r="U5" s="1"/>
      <c r="V5" s="1"/>
      <c r="W5" s="1"/>
    </row>
    <row r="6" spans="1:28" x14ac:dyDescent="0.3">
      <c r="C6" s="23">
        <v>2713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234</v>
      </c>
      <c r="D7" s="7" t="s">
        <v>8</v>
      </c>
      <c r="G7" s="1"/>
      <c r="S7" s="1"/>
      <c r="T7" s="25" t="s">
        <v>9</v>
      </c>
      <c r="U7" s="1"/>
      <c r="V7" s="53">
        <v>77</v>
      </c>
      <c r="W7" s="1"/>
    </row>
    <row r="8" spans="1:28" x14ac:dyDescent="0.3">
      <c r="B8" s="1"/>
      <c r="C8" s="24" t="s">
        <v>82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20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26">
        <v>29</v>
      </c>
      <c r="F13" s="26">
        <v>6</v>
      </c>
      <c r="G13" s="26">
        <v>19</v>
      </c>
      <c r="H13" s="26"/>
      <c r="I13" s="26"/>
      <c r="J13" s="26">
        <v>2</v>
      </c>
      <c r="K13" s="26">
        <v>2</v>
      </c>
      <c r="L13" s="26">
        <v>0</v>
      </c>
      <c r="M13" s="26">
        <v>0</v>
      </c>
      <c r="N13" s="26">
        <f t="shared" ref="N13:N22" si="0">SUM(L13:M13)</f>
        <v>0</v>
      </c>
      <c r="O13" s="26">
        <v>4</v>
      </c>
      <c r="P13" s="61">
        <v>6</v>
      </c>
      <c r="Q13" s="26">
        <v>1</v>
      </c>
      <c r="R13" s="26">
        <v>4</v>
      </c>
      <c r="S13" s="26">
        <v>0</v>
      </c>
      <c r="T13" s="26">
        <f t="shared" ref="T13:T22" si="1">+(F13*2)+J13</f>
        <v>14</v>
      </c>
      <c r="U13" s="38">
        <f t="shared" ref="U13:U22" si="2">IFERROR(((T13+Q13+N13-R13)+(O13*2))/E13,"")</f>
        <v>0.65517241379310343</v>
      </c>
      <c r="V13" s="22">
        <v>77</v>
      </c>
      <c r="W13" s="22" t="s">
        <v>236</v>
      </c>
      <c r="X13" s="22" t="s">
        <v>76</v>
      </c>
      <c r="Y13" s="77">
        <v>2713</v>
      </c>
      <c r="Z13" s="40"/>
      <c r="AA13" s="1" t="s">
        <v>87</v>
      </c>
      <c r="AB13" s="27" t="s">
        <v>167</v>
      </c>
    </row>
    <row r="14" spans="1:28" x14ac:dyDescent="0.3">
      <c r="A14" s="1" t="s">
        <v>58</v>
      </c>
      <c r="B14" s="1" t="s">
        <v>46</v>
      </c>
      <c r="C14" s="26" t="s">
        <v>48</v>
      </c>
      <c r="D14" s="36">
        <v>50</v>
      </c>
      <c r="E14" s="26">
        <v>29</v>
      </c>
      <c r="F14" s="26">
        <v>7</v>
      </c>
      <c r="G14" s="26">
        <v>12</v>
      </c>
      <c r="H14" s="26"/>
      <c r="I14" s="26"/>
      <c r="J14" s="26">
        <v>3</v>
      </c>
      <c r="K14" s="26">
        <v>6</v>
      </c>
      <c r="L14" s="26">
        <v>6</v>
      </c>
      <c r="M14" s="26">
        <v>13</v>
      </c>
      <c r="N14" s="26">
        <f t="shared" si="0"/>
        <v>19</v>
      </c>
      <c r="O14" s="26">
        <v>1</v>
      </c>
      <c r="P14" s="37">
        <v>5</v>
      </c>
      <c r="Q14" s="26">
        <v>0</v>
      </c>
      <c r="R14" s="26">
        <v>4</v>
      </c>
      <c r="S14" s="26">
        <v>0</v>
      </c>
      <c r="T14" s="26">
        <f t="shared" si="1"/>
        <v>17</v>
      </c>
      <c r="U14" s="38">
        <f t="shared" si="2"/>
        <v>1.1724137931034482</v>
      </c>
      <c r="V14" s="22">
        <v>77</v>
      </c>
      <c r="W14" s="22" t="s">
        <v>236</v>
      </c>
      <c r="X14" s="22" t="s">
        <v>76</v>
      </c>
      <c r="Y14" s="77">
        <v>2713</v>
      </c>
      <c r="Z14" s="40"/>
      <c r="AA14" s="1" t="s">
        <v>87</v>
      </c>
      <c r="AB14" s="27" t="s">
        <v>167</v>
      </c>
    </row>
    <row r="15" spans="1:28" x14ac:dyDescent="0.3">
      <c r="A15" s="1" t="s">
        <v>58</v>
      </c>
      <c r="B15" s="1" t="s">
        <v>46</v>
      </c>
      <c r="C15" s="26" t="s">
        <v>49</v>
      </c>
      <c r="D15" s="36">
        <v>12</v>
      </c>
      <c r="E15" s="26">
        <v>23</v>
      </c>
      <c r="F15" s="26">
        <v>5</v>
      </c>
      <c r="G15" s="26">
        <v>21</v>
      </c>
      <c r="H15" s="26"/>
      <c r="I15" s="26"/>
      <c r="J15" s="26">
        <v>3</v>
      </c>
      <c r="K15" s="26">
        <v>5</v>
      </c>
      <c r="L15" s="26">
        <v>0</v>
      </c>
      <c r="M15" s="26">
        <v>0</v>
      </c>
      <c r="N15" s="26">
        <f t="shared" si="0"/>
        <v>0</v>
      </c>
      <c r="O15" s="26">
        <v>5</v>
      </c>
      <c r="P15" s="37">
        <v>5</v>
      </c>
      <c r="Q15" s="26">
        <v>3</v>
      </c>
      <c r="R15" s="26">
        <v>4</v>
      </c>
      <c r="S15" s="26">
        <v>0</v>
      </c>
      <c r="T15" s="26">
        <f t="shared" si="1"/>
        <v>13</v>
      </c>
      <c r="U15" s="38">
        <f t="shared" si="2"/>
        <v>0.95652173913043481</v>
      </c>
      <c r="V15" s="22">
        <v>77</v>
      </c>
      <c r="W15" s="22" t="s">
        <v>236</v>
      </c>
      <c r="X15" s="22" t="s">
        <v>76</v>
      </c>
      <c r="Y15" s="77">
        <v>2713</v>
      </c>
      <c r="Z15" s="40"/>
      <c r="AA15" s="1" t="s">
        <v>87</v>
      </c>
      <c r="AB15" s="27" t="s">
        <v>167</v>
      </c>
    </row>
    <row r="16" spans="1:28" x14ac:dyDescent="0.3">
      <c r="A16" s="1" t="s">
        <v>58</v>
      </c>
      <c r="B16" s="1" t="s">
        <v>46</v>
      </c>
      <c r="C16" s="26" t="s">
        <v>50</v>
      </c>
      <c r="D16" s="36">
        <v>44</v>
      </c>
      <c r="E16" s="26">
        <v>27</v>
      </c>
      <c r="F16" s="26">
        <v>2</v>
      </c>
      <c r="G16" s="26">
        <v>6</v>
      </c>
      <c r="H16" s="26"/>
      <c r="I16" s="26"/>
      <c r="J16" s="26">
        <v>6</v>
      </c>
      <c r="K16" s="26">
        <v>10</v>
      </c>
      <c r="L16" s="26">
        <v>6</v>
      </c>
      <c r="M16" s="26">
        <v>5</v>
      </c>
      <c r="N16" s="26">
        <f t="shared" si="0"/>
        <v>11</v>
      </c>
      <c r="O16" s="26">
        <v>0</v>
      </c>
      <c r="P16" s="37">
        <v>3</v>
      </c>
      <c r="Q16" s="26">
        <v>2</v>
      </c>
      <c r="R16" s="26">
        <v>4</v>
      </c>
      <c r="S16" s="26">
        <v>1</v>
      </c>
      <c r="T16" s="26">
        <f t="shared" si="1"/>
        <v>10</v>
      </c>
      <c r="U16" s="38">
        <f t="shared" si="2"/>
        <v>0.70370370370370372</v>
      </c>
      <c r="V16" s="22">
        <v>77</v>
      </c>
      <c r="W16" s="22" t="s">
        <v>236</v>
      </c>
      <c r="X16" s="22" t="s">
        <v>76</v>
      </c>
      <c r="Y16" s="77">
        <v>2713</v>
      </c>
      <c r="Z16" s="40"/>
      <c r="AA16" s="1" t="s">
        <v>87</v>
      </c>
      <c r="AB16" s="27" t="s">
        <v>167</v>
      </c>
    </row>
    <row r="17" spans="1:28" x14ac:dyDescent="0.3">
      <c r="A17" s="1" t="s">
        <v>58</v>
      </c>
      <c r="B17" s="1" t="s">
        <v>46</v>
      </c>
      <c r="C17" s="26" t="s">
        <v>51</v>
      </c>
      <c r="D17" s="36">
        <v>32</v>
      </c>
      <c r="E17" s="26">
        <v>6</v>
      </c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26">
        <v>0</v>
      </c>
      <c r="M17" s="26">
        <v>3</v>
      </c>
      <c r="N17" s="26">
        <f t="shared" si="0"/>
        <v>3</v>
      </c>
      <c r="O17" s="26">
        <v>0</v>
      </c>
      <c r="P17" s="37">
        <v>2</v>
      </c>
      <c r="Q17" s="26">
        <v>1</v>
      </c>
      <c r="R17" s="26">
        <v>1</v>
      </c>
      <c r="S17" s="26">
        <v>0</v>
      </c>
      <c r="T17" s="26">
        <f t="shared" si="1"/>
        <v>0</v>
      </c>
      <c r="U17" s="38">
        <f t="shared" si="2"/>
        <v>0.5</v>
      </c>
      <c r="V17" s="22">
        <v>77</v>
      </c>
      <c r="W17" s="22" t="s">
        <v>236</v>
      </c>
      <c r="X17" s="22" t="s">
        <v>76</v>
      </c>
      <c r="Y17" s="77">
        <v>2713</v>
      </c>
      <c r="Z17" s="40"/>
      <c r="AA17" s="1" t="s">
        <v>87</v>
      </c>
      <c r="AB17" s="27" t="s">
        <v>167</v>
      </c>
    </row>
    <row r="18" spans="1:28" x14ac:dyDescent="0.3">
      <c r="A18" s="1" t="s">
        <v>58</v>
      </c>
      <c r="B18" s="1" t="s">
        <v>46</v>
      </c>
      <c r="C18" s="26" t="s">
        <v>52</v>
      </c>
      <c r="D18" s="36">
        <v>34</v>
      </c>
      <c r="E18" s="26">
        <v>11</v>
      </c>
      <c r="F18" s="26">
        <v>1</v>
      </c>
      <c r="G18" s="26">
        <v>3</v>
      </c>
      <c r="H18" s="26"/>
      <c r="I18" s="26"/>
      <c r="J18" s="26">
        <v>0</v>
      </c>
      <c r="K18" s="26">
        <v>0</v>
      </c>
      <c r="L18" s="26">
        <v>2</v>
      </c>
      <c r="M18" s="26">
        <v>2</v>
      </c>
      <c r="N18" s="26">
        <f t="shared" si="0"/>
        <v>4</v>
      </c>
      <c r="O18" s="26">
        <v>0</v>
      </c>
      <c r="P18" s="37">
        <v>2</v>
      </c>
      <c r="Q18" s="26">
        <v>0</v>
      </c>
      <c r="R18" s="26">
        <v>0</v>
      </c>
      <c r="S18" s="26">
        <v>0</v>
      </c>
      <c r="T18" s="26">
        <f t="shared" si="1"/>
        <v>2</v>
      </c>
      <c r="U18" s="38">
        <f t="shared" si="2"/>
        <v>0.54545454545454541</v>
      </c>
      <c r="V18" s="22">
        <v>77</v>
      </c>
      <c r="W18" s="22" t="s">
        <v>236</v>
      </c>
      <c r="X18" s="22" t="s">
        <v>76</v>
      </c>
      <c r="Y18" s="77">
        <v>2713</v>
      </c>
      <c r="Z18" s="40"/>
      <c r="AA18" s="1" t="s">
        <v>87</v>
      </c>
      <c r="AB18" s="27" t="s">
        <v>167</v>
      </c>
    </row>
    <row r="19" spans="1:28" x14ac:dyDescent="0.3">
      <c r="A19" s="1" t="s">
        <v>58</v>
      </c>
      <c r="B19" s="1" t="s">
        <v>46</v>
      </c>
      <c r="C19" s="26" t="s">
        <v>53</v>
      </c>
      <c r="D19" s="36">
        <v>20</v>
      </c>
      <c r="E19" s="26" t="s">
        <v>410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7"/>
      <c r="Q19" s="26"/>
      <c r="R19" s="26"/>
      <c r="S19" s="26"/>
      <c r="T19" s="26"/>
      <c r="U19" s="38" t="str">
        <f t="shared" si="2"/>
        <v/>
      </c>
      <c r="V19" s="22">
        <v>77</v>
      </c>
      <c r="W19" s="22" t="s">
        <v>236</v>
      </c>
      <c r="X19" s="22" t="s">
        <v>76</v>
      </c>
      <c r="Y19" s="77">
        <v>2713</v>
      </c>
      <c r="Z19" s="40"/>
      <c r="AA19" s="1" t="s">
        <v>87</v>
      </c>
      <c r="AB19" s="27" t="s">
        <v>167</v>
      </c>
    </row>
    <row r="20" spans="1:28" x14ac:dyDescent="0.3">
      <c r="A20" s="1" t="s">
        <v>58</v>
      </c>
      <c r="B20" s="1" t="s">
        <v>46</v>
      </c>
      <c r="C20" s="26" t="s">
        <v>54</v>
      </c>
      <c r="D20" s="36">
        <v>40</v>
      </c>
      <c r="E20" s="26">
        <v>42</v>
      </c>
      <c r="F20" s="26">
        <v>14</v>
      </c>
      <c r="G20" s="26">
        <v>21</v>
      </c>
      <c r="H20" s="26"/>
      <c r="I20" s="26"/>
      <c r="J20" s="26">
        <v>4</v>
      </c>
      <c r="K20" s="26">
        <v>5</v>
      </c>
      <c r="L20" s="26">
        <v>1</v>
      </c>
      <c r="M20" s="26">
        <v>1</v>
      </c>
      <c r="N20" s="26">
        <f t="shared" si="0"/>
        <v>2</v>
      </c>
      <c r="O20" s="26">
        <v>2</v>
      </c>
      <c r="P20" s="37">
        <v>4</v>
      </c>
      <c r="Q20" s="26">
        <v>2</v>
      </c>
      <c r="R20" s="26">
        <v>3</v>
      </c>
      <c r="S20" s="26">
        <v>0</v>
      </c>
      <c r="T20" s="26">
        <f t="shared" si="1"/>
        <v>32</v>
      </c>
      <c r="U20" s="38">
        <f t="shared" si="2"/>
        <v>0.88095238095238093</v>
      </c>
      <c r="V20" s="22">
        <v>77</v>
      </c>
      <c r="W20" s="22" t="s">
        <v>236</v>
      </c>
      <c r="X20" s="22" t="s">
        <v>76</v>
      </c>
      <c r="Y20" s="77">
        <v>2713</v>
      </c>
      <c r="Z20" s="40"/>
      <c r="AA20" s="1" t="s">
        <v>87</v>
      </c>
      <c r="AB20" s="27" t="s">
        <v>167</v>
      </c>
    </row>
    <row r="21" spans="1:28" x14ac:dyDescent="0.3">
      <c r="A21" s="1" t="s">
        <v>58</v>
      </c>
      <c r="B21" s="1" t="s">
        <v>46</v>
      </c>
      <c r="C21" s="26" t="s">
        <v>55</v>
      </c>
      <c r="D21" s="36">
        <v>10</v>
      </c>
      <c r="E21" s="26">
        <v>45</v>
      </c>
      <c r="F21" s="26">
        <v>5</v>
      </c>
      <c r="G21" s="26">
        <v>13</v>
      </c>
      <c r="H21" s="26"/>
      <c r="I21" s="26"/>
      <c r="J21" s="26">
        <v>2</v>
      </c>
      <c r="K21" s="26">
        <v>2</v>
      </c>
      <c r="L21" s="26">
        <v>1</v>
      </c>
      <c r="M21" s="26">
        <v>0</v>
      </c>
      <c r="N21" s="26">
        <f t="shared" si="0"/>
        <v>1</v>
      </c>
      <c r="O21" s="26">
        <v>14</v>
      </c>
      <c r="P21" s="37">
        <v>3</v>
      </c>
      <c r="Q21" s="26">
        <v>3</v>
      </c>
      <c r="R21" s="26">
        <v>2</v>
      </c>
      <c r="S21" s="26">
        <v>1</v>
      </c>
      <c r="T21" s="26">
        <f t="shared" si="1"/>
        <v>12</v>
      </c>
      <c r="U21" s="38">
        <f t="shared" si="2"/>
        <v>0.93333333333333335</v>
      </c>
      <c r="V21" s="22">
        <v>77</v>
      </c>
      <c r="W21" s="22" t="s">
        <v>236</v>
      </c>
      <c r="X21" s="22" t="s">
        <v>76</v>
      </c>
      <c r="Y21" s="77">
        <v>2713</v>
      </c>
      <c r="Z21" s="40"/>
      <c r="AA21" s="1" t="s">
        <v>87</v>
      </c>
      <c r="AB21" s="27" t="s">
        <v>167</v>
      </c>
    </row>
    <row r="22" spans="1:28" x14ac:dyDescent="0.3">
      <c r="A22" s="1" t="s">
        <v>58</v>
      </c>
      <c r="B22" s="1" t="s">
        <v>46</v>
      </c>
      <c r="C22" s="26" t="s">
        <v>56</v>
      </c>
      <c r="D22" s="36">
        <v>22</v>
      </c>
      <c r="E22" s="26">
        <v>28</v>
      </c>
      <c r="F22" s="26">
        <v>4</v>
      </c>
      <c r="G22" s="26">
        <v>11</v>
      </c>
      <c r="H22" s="26"/>
      <c r="I22" s="26"/>
      <c r="J22" s="26">
        <v>3</v>
      </c>
      <c r="K22" s="26">
        <v>5</v>
      </c>
      <c r="L22" s="26">
        <v>1</v>
      </c>
      <c r="M22" s="26">
        <v>3</v>
      </c>
      <c r="N22" s="26">
        <f t="shared" si="0"/>
        <v>4</v>
      </c>
      <c r="O22" s="26">
        <v>2</v>
      </c>
      <c r="P22" s="37">
        <v>3</v>
      </c>
      <c r="Q22" s="26">
        <v>1</v>
      </c>
      <c r="R22" s="26">
        <v>4</v>
      </c>
      <c r="S22" s="26">
        <v>0</v>
      </c>
      <c r="T22" s="26">
        <f t="shared" si="1"/>
        <v>11</v>
      </c>
      <c r="U22" s="38">
        <f t="shared" si="2"/>
        <v>0.5714285714285714</v>
      </c>
      <c r="V22" s="22">
        <v>77</v>
      </c>
      <c r="W22" s="22" t="s">
        <v>236</v>
      </c>
      <c r="X22" s="22" t="s">
        <v>76</v>
      </c>
      <c r="Y22" s="77">
        <v>2713</v>
      </c>
      <c r="Z22" s="40"/>
      <c r="AA22" s="1" t="s">
        <v>87</v>
      </c>
      <c r="AB22" s="27" t="s">
        <v>167</v>
      </c>
    </row>
    <row r="23" spans="1:28" x14ac:dyDescent="0.3">
      <c r="A23" s="47" t="s">
        <v>58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44</v>
      </c>
      <c r="G23" s="43">
        <f t="shared" si="3"/>
        <v>107</v>
      </c>
      <c r="H23" s="43">
        <f t="shared" si="3"/>
        <v>0</v>
      </c>
      <c r="I23" s="43">
        <f t="shared" si="3"/>
        <v>0</v>
      </c>
      <c r="J23" s="43">
        <f t="shared" si="3"/>
        <v>23</v>
      </c>
      <c r="K23" s="43">
        <f t="shared" si="3"/>
        <v>35</v>
      </c>
      <c r="L23" s="43">
        <f t="shared" si="3"/>
        <v>17</v>
      </c>
      <c r="M23" s="43">
        <f t="shared" si="3"/>
        <v>27</v>
      </c>
      <c r="N23" s="43">
        <f t="shared" si="3"/>
        <v>44</v>
      </c>
      <c r="O23" s="43">
        <f t="shared" si="3"/>
        <v>28</v>
      </c>
      <c r="P23" s="43">
        <f t="shared" si="3"/>
        <v>33</v>
      </c>
      <c r="Q23" s="43">
        <f t="shared" si="3"/>
        <v>13</v>
      </c>
      <c r="R23" s="43">
        <f t="shared" si="3"/>
        <v>26</v>
      </c>
      <c r="S23" s="43">
        <f t="shared" si="3"/>
        <v>2</v>
      </c>
      <c r="T23" s="43">
        <f t="shared" si="3"/>
        <v>111</v>
      </c>
      <c r="U23" s="44">
        <f>((T23+Q23+N23-R23)+(O23*2))/E23</f>
        <v>0.82499999999999996</v>
      </c>
      <c r="V23" s="45">
        <v>77</v>
      </c>
      <c r="W23" s="45" t="s">
        <v>236</v>
      </c>
      <c r="X23" s="45" t="s">
        <v>76</v>
      </c>
      <c r="Y23" s="78">
        <v>2713</v>
      </c>
      <c r="Z23" s="46"/>
      <c r="AA23" s="47" t="s">
        <v>87</v>
      </c>
      <c r="AB23" s="87" t="s">
        <v>167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0.41121495327102803</v>
      </c>
      <c r="H24" s="26"/>
      <c r="I24" s="1"/>
      <c r="J24" s="48" t="s">
        <v>42</v>
      </c>
      <c r="K24" s="50">
        <f>J23/K23</f>
        <v>0.65714285714285714</v>
      </c>
      <c r="L24" s="1"/>
      <c r="M24" s="37" t="s">
        <v>43</v>
      </c>
      <c r="N24" s="51">
        <v>9</v>
      </c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B31" s="1"/>
      <c r="C31" s="31" t="s">
        <v>57</v>
      </c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7" t="s">
        <v>11</v>
      </c>
      <c r="U31" s="1"/>
      <c r="V31" s="54">
        <v>21</v>
      </c>
      <c r="AB31" s="86"/>
    </row>
    <row r="32" spans="1:28" x14ac:dyDescent="0.3">
      <c r="A32" s="34" t="s">
        <v>12</v>
      </c>
      <c r="B32" s="35" t="s">
        <v>13</v>
      </c>
      <c r="C32" s="36" t="s">
        <v>14</v>
      </c>
      <c r="D32" s="36" t="s">
        <v>15</v>
      </c>
      <c r="E32" s="14" t="s">
        <v>16</v>
      </c>
      <c r="F32" s="14" t="s">
        <v>17</v>
      </c>
      <c r="G32" s="14" t="s">
        <v>18</v>
      </c>
      <c r="H32" s="14" t="s">
        <v>19</v>
      </c>
      <c r="I32" s="14" t="s">
        <v>20</v>
      </c>
      <c r="J32" s="14" t="s">
        <v>21</v>
      </c>
      <c r="K32" s="14" t="s">
        <v>22</v>
      </c>
      <c r="L32" s="14" t="s">
        <v>23</v>
      </c>
      <c r="M32" s="14" t="s">
        <v>24</v>
      </c>
      <c r="N32" s="14" t="s">
        <v>25</v>
      </c>
      <c r="O32" s="14" t="s">
        <v>26</v>
      </c>
      <c r="P32" s="14" t="s">
        <v>27</v>
      </c>
      <c r="Q32" s="14" t="s">
        <v>28</v>
      </c>
      <c r="R32" s="14" t="s">
        <v>29</v>
      </c>
      <c r="S32" s="14" t="s">
        <v>30</v>
      </c>
      <c r="T32" s="14" t="s">
        <v>31</v>
      </c>
      <c r="U32" s="14" t="s">
        <v>32</v>
      </c>
      <c r="V32" s="14" t="s">
        <v>4</v>
      </c>
      <c r="W32" s="14" t="s">
        <v>33</v>
      </c>
      <c r="X32" s="14" t="s">
        <v>34</v>
      </c>
      <c r="Y32" s="14" t="s">
        <v>35</v>
      </c>
      <c r="Z32" s="14" t="s">
        <v>36</v>
      </c>
      <c r="AA32" s="14" t="s">
        <v>37</v>
      </c>
      <c r="AB32" s="14" t="s">
        <v>38</v>
      </c>
    </row>
    <row r="33" spans="1:28" x14ac:dyDescent="0.3">
      <c r="A33" s="1" t="s">
        <v>46</v>
      </c>
      <c r="B33" s="1" t="s">
        <v>58</v>
      </c>
      <c r="C33" s="26" t="s">
        <v>59</v>
      </c>
      <c r="D33" s="36">
        <v>21</v>
      </c>
      <c r="E33" s="26">
        <v>30</v>
      </c>
      <c r="F33" s="26">
        <v>7</v>
      </c>
      <c r="G33" s="26">
        <v>11</v>
      </c>
      <c r="H33" s="26"/>
      <c r="I33" s="26"/>
      <c r="J33" s="26">
        <v>3</v>
      </c>
      <c r="K33" s="26">
        <v>4</v>
      </c>
      <c r="L33" s="26">
        <v>1</v>
      </c>
      <c r="M33" s="26">
        <v>7</v>
      </c>
      <c r="N33" s="26">
        <f>SUM(L33:M33)</f>
        <v>8</v>
      </c>
      <c r="O33" s="26">
        <v>0</v>
      </c>
      <c r="P33" s="61">
        <v>6</v>
      </c>
      <c r="Q33" s="26">
        <v>3</v>
      </c>
      <c r="R33" s="26">
        <v>3</v>
      </c>
      <c r="S33" s="26">
        <v>0</v>
      </c>
      <c r="T33" s="26">
        <f>(H33*3)+((F33-H33)*2)+J33</f>
        <v>17</v>
      </c>
      <c r="U33" s="38">
        <f>IFERROR(((T33+Q33+N33-R33)+(O33*2))/E33,"")</f>
        <v>0.83333333333333337</v>
      </c>
      <c r="V33" s="22">
        <v>77</v>
      </c>
      <c r="W33" s="22" t="s">
        <v>75</v>
      </c>
      <c r="X33" s="22" t="s">
        <v>72</v>
      </c>
      <c r="Y33" s="77">
        <v>2713</v>
      </c>
      <c r="Z33" s="40"/>
      <c r="AA33" s="1" t="s">
        <v>77</v>
      </c>
      <c r="AB33" s="27" t="s">
        <v>186</v>
      </c>
    </row>
    <row r="34" spans="1:28" x14ac:dyDescent="0.3">
      <c r="A34" s="1" t="s">
        <v>46</v>
      </c>
      <c r="B34" s="1" t="s">
        <v>58</v>
      </c>
      <c r="C34" s="26" t="s">
        <v>60</v>
      </c>
      <c r="D34" s="36">
        <v>44</v>
      </c>
      <c r="E34" s="26">
        <v>24</v>
      </c>
      <c r="F34" s="26">
        <v>3</v>
      </c>
      <c r="G34" s="26">
        <v>8</v>
      </c>
      <c r="H34" s="26"/>
      <c r="I34" s="26"/>
      <c r="J34" s="26">
        <v>0</v>
      </c>
      <c r="K34" s="26">
        <v>0</v>
      </c>
      <c r="L34" s="26">
        <v>0</v>
      </c>
      <c r="M34" s="26">
        <v>1</v>
      </c>
      <c r="N34" s="26">
        <f t="shared" ref="N34:N39" si="4">SUM(L34:M34)</f>
        <v>1</v>
      </c>
      <c r="O34" s="37">
        <v>0</v>
      </c>
      <c r="P34" s="37">
        <v>2</v>
      </c>
      <c r="Q34" s="37">
        <v>0</v>
      </c>
      <c r="R34" s="37">
        <v>3</v>
      </c>
      <c r="S34" s="37">
        <v>0</v>
      </c>
      <c r="T34" s="37">
        <f t="shared" ref="T34:T39" si="5">(H34*3)+((F34-H34)*2)+J34</f>
        <v>6</v>
      </c>
      <c r="U34" s="38">
        <f t="shared" ref="U34:U41" si="6">IFERROR(((T34+Q34+N34-R34)+(O34*2))/E34,"")</f>
        <v>0.16666666666666666</v>
      </c>
      <c r="V34" s="22">
        <v>77</v>
      </c>
      <c r="W34" s="22" t="s">
        <v>75</v>
      </c>
      <c r="X34" s="22" t="s">
        <v>72</v>
      </c>
      <c r="Y34" s="77">
        <v>2713</v>
      </c>
      <c r="Z34" s="40"/>
      <c r="AA34" s="1" t="s">
        <v>77</v>
      </c>
      <c r="AB34" s="27" t="s">
        <v>186</v>
      </c>
    </row>
    <row r="35" spans="1:28" x14ac:dyDescent="0.3">
      <c r="A35" s="1" t="s">
        <v>46</v>
      </c>
      <c r="B35" s="1" t="s">
        <v>58</v>
      </c>
      <c r="C35" s="26" t="s">
        <v>61</v>
      </c>
      <c r="D35" s="36">
        <v>15</v>
      </c>
      <c r="E35" s="26">
        <v>48</v>
      </c>
      <c r="F35" s="26">
        <v>11</v>
      </c>
      <c r="G35" s="26">
        <v>21</v>
      </c>
      <c r="H35" s="26"/>
      <c r="I35" s="26"/>
      <c r="J35" s="26">
        <v>22</v>
      </c>
      <c r="K35" s="26">
        <v>33</v>
      </c>
      <c r="L35" s="26">
        <v>0</v>
      </c>
      <c r="M35" s="26">
        <v>4</v>
      </c>
      <c r="N35" s="26">
        <f t="shared" si="4"/>
        <v>4</v>
      </c>
      <c r="O35" s="37">
        <v>11</v>
      </c>
      <c r="P35" s="37">
        <v>4</v>
      </c>
      <c r="Q35" s="37">
        <v>3</v>
      </c>
      <c r="R35" s="37">
        <v>9</v>
      </c>
      <c r="S35" s="37">
        <v>0</v>
      </c>
      <c r="T35" s="37">
        <f t="shared" si="5"/>
        <v>44</v>
      </c>
      <c r="U35" s="38">
        <f t="shared" si="6"/>
        <v>1.3333333333333333</v>
      </c>
      <c r="V35" s="22">
        <v>77</v>
      </c>
      <c r="W35" s="22" t="s">
        <v>75</v>
      </c>
      <c r="X35" s="22" t="s">
        <v>72</v>
      </c>
      <c r="Y35" s="77">
        <v>2713</v>
      </c>
      <c r="Z35" s="40" t="s">
        <v>446</v>
      </c>
      <c r="AA35" s="1" t="s">
        <v>77</v>
      </c>
      <c r="AB35" s="27" t="s">
        <v>186</v>
      </c>
    </row>
    <row r="36" spans="1:28" x14ac:dyDescent="0.3">
      <c r="A36" s="1" t="s">
        <v>46</v>
      </c>
      <c r="B36" s="1" t="s">
        <v>58</v>
      </c>
      <c r="C36" s="26" t="s">
        <v>62</v>
      </c>
      <c r="D36" s="36">
        <v>10</v>
      </c>
      <c r="E36" s="26">
        <v>48</v>
      </c>
      <c r="F36" s="26">
        <v>11</v>
      </c>
      <c r="G36" s="26">
        <v>22</v>
      </c>
      <c r="H36" s="26"/>
      <c r="I36" s="26"/>
      <c r="J36" s="26">
        <v>2</v>
      </c>
      <c r="K36" s="26">
        <v>2</v>
      </c>
      <c r="L36" s="26">
        <v>4</v>
      </c>
      <c r="M36" s="26">
        <v>2</v>
      </c>
      <c r="N36" s="26">
        <f t="shared" si="4"/>
        <v>6</v>
      </c>
      <c r="O36" s="37">
        <v>4</v>
      </c>
      <c r="P36" s="37">
        <v>3</v>
      </c>
      <c r="Q36" s="37">
        <v>0</v>
      </c>
      <c r="R36" s="37">
        <v>1</v>
      </c>
      <c r="S36" s="37">
        <v>2</v>
      </c>
      <c r="T36" s="37">
        <f t="shared" si="5"/>
        <v>24</v>
      </c>
      <c r="U36" s="38">
        <f t="shared" si="6"/>
        <v>0.77083333333333337</v>
      </c>
      <c r="V36" s="22">
        <v>77</v>
      </c>
      <c r="W36" s="22" t="s">
        <v>75</v>
      </c>
      <c r="X36" s="22" t="s">
        <v>72</v>
      </c>
      <c r="Y36" s="77">
        <v>2713</v>
      </c>
      <c r="Z36" s="40"/>
      <c r="AA36" s="1" t="s">
        <v>77</v>
      </c>
      <c r="AB36" s="27" t="s">
        <v>186</v>
      </c>
    </row>
    <row r="37" spans="1:28" x14ac:dyDescent="0.3">
      <c r="A37" s="1" t="s">
        <v>46</v>
      </c>
      <c r="B37" s="1" t="s">
        <v>58</v>
      </c>
      <c r="C37" s="26" t="s">
        <v>63</v>
      </c>
      <c r="D37" s="36">
        <v>31</v>
      </c>
      <c r="E37" s="26">
        <v>36</v>
      </c>
      <c r="F37" s="26">
        <v>3</v>
      </c>
      <c r="G37" s="26">
        <v>9</v>
      </c>
      <c r="H37" s="26"/>
      <c r="I37" s="26"/>
      <c r="J37" s="26">
        <v>4</v>
      </c>
      <c r="K37" s="26">
        <v>5</v>
      </c>
      <c r="L37" s="26">
        <v>4</v>
      </c>
      <c r="M37" s="26">
        <v>9</v>
      </c>
      <c r="N37" s="26">
        <f t="shared" si="4"/>
        <v>13</v>
      </c>
      <c r="O37" s="37">
        <v>3</v>
      </c>
      <c r="P37" s="61">
        <v>6</v>
      </c>
      <c r="Q37" s="37">
        <v>6</v>
      </c>
      <c r="R37" s="37">
        <v>7</v>
      </c>
      <c r="S37" s="37">
        <v>0</v>
      </c>
      <c r="T37" s="37">
        <f t="shared" si="5"/>
        <v>10</v>
      </c>
      <c r="U37" s="38">
        <f t="shared" si="6"/>
        <v>0.77777777777777779</v>
      </c>
      <c r="V37" s="22">
        <v>77</v>
      </c>
      <c r="W37" s="22" t="s">
        <v>75</v>
      </c>
      <c r="X37" s="22" t="s">
        <v>72</v>
      </c>
      <c r="Y37" s="77">
        <v>2713</v>
      </c>
      <c r="Z37" s="40"/>
      <c r="AA37" s="1" t="s">
        <v>77</v>
      </c>
      <c r="AB37" s="27" t="s">
        <v>186</v>
      </c>
    </row>
    <row r="38" spans="1:28" x14ac:dyDescent="0.3">
      <c r="A38" s="1" t="s">
        <v>46</v>
      </c>
      <c r="B38" s="1" t="s">
        <v>58</v>
      </c>
      <c r="C38" s="26" t="s">
        <v>235</v>
      </c>
      <c r="D38" s="36">
        <v>32</v>
      </c>
      <c r="E38" s="26">
        <v>10</v>
      </c>
      <c r="F38" s="26">
        <v>0</v>
      </c>
      <c r="G38" s="26">
        <v>0</v>
      </c>
      <c r="H38" s="26"/>
      <c r="I38" s="26"/>
      <c r="J38" s="26">
        <v>2</v>
      </c>
      <c r="K38" s="26">
        <v>2</v>
      </c>
      <c r="L38" s="26">
        <v>0</v>
      </c>
      <c r="M38" s="26">
        <v>4</v>
      </c>
      <c r="N38" s="26">
        <f t="shared" si="4"/>
        <v>4</v>
      </c>
      <c r="O38" s="37">
        <v>0</v>
      </c>
      <c r="P38" s="37">
        <v>1</v>
      </c>
      <c r="Q38" s="37">
        <v>2</v>
      </c>
      <c r="R38" s="37">
        <v>2</v>
      </c>
      <c r="S38" s="37">
        <v>1</v>
      </c>
      <c r="T38" s="37">
        <f t="shared" si="5"/>
        <v>2</v>
      </c>
      <c r="U38" s="38">
        <f t="shared" si="6"/>
        <v>0.6</v>
      </c>
      <c r="V38" s="22">
        <v>77</v>
      </c>
      <c r="W38" s="22" t="s">
        <v>75</v>
      </c>
      <c r="X38" s="22" t="s">
        <v>72</v>
      </c>
      <c r="Y38" s="77">
        <v>2713</v>
      </c>
      <c r="Z38" s="40"/>
      <c r="AA38" s="1" t="s">
        <v>77</v>
      </c>
      <c r="AB38" s="27" t="s">
        <v>186</v>
      </c>
    </row>
    <row r="39" spans="1:28" x14ac:dyDescent="0.3">
      <c r="A39" s="1" t="s">
        <v>46</v>
      </c>
      <c r="B39" s="1" t="s">
        <v>58</v>
      </c>
      <c r="C39" s="26" t="s">
        <v>66</v>
      </c>
      <c r="D39" s="36">
        <v>23</v>
      </c>
      <c r="E39" s="26">
        <v>2</v>
      </c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26">
        <v>0</v>
      </c>
      <c r="M39" s="26">
        <v>0</v>
      </c>
      <c r="N39" s="26">
        <f t="shared" si="4"/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f t="shared" si="5"/>
        <v>0</v>
      </c>
      <c r="U39" s="38">
        <f t="shared" si="6"/>
        <v>0</v>
      </c>
      <c r="V39" s="22">
        <v>77</v>
      </c>
      <c r="W39" s="22" t="s">
        <v>75</v>
      </c>
      <c r="X39" s="22" t="s">
        <v>72</v>
      </c>
      <c r="Y39" s="77">
        <v>2713</v>
      </c>
      <c r="Z39" s="40"/>
      <c r="AA39" s="1" t="s">
        <v>77</v>
      </c>
      <c r="AB39" s="27" t="s">
        <v>186</v>
      </c>
    </row>
    <row r="40" spans="1:28" x14ac:dyDescent="0.3">
      <c r="A40" s="1" t="s">
        <v>46</v>
      </c>
      <c r="B40" s="1" t="s">
        <v>58</v>
      </c>
      <c r="C40" s="26" t="s">
        <v>67</v>
      </c>
      <c r="D40" s="36">
        <v>14</v>
      </c>
      <c r="E40" s="26" t="s">
        <v>404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37"/>
      <c r="Q40" s="37"/>
      <c r="R40" s="37"/>
      <c r="S40" s="37"/>
      <c r="T40" s="37"/>
      <c r="U40" s="38" t="str">
        <f t="shared" si="6"/>
        <v/>
      </c>
      <c r="V40" s="22">
        <v>77</v>
      </c>
      <c r="W40" s="22" t="s">
        <v>75</v>
      </c>
      <c r="X40" s="22" t="s">
        <v>72</v>
      </c>
      <c r="Y40" s="77">
        <v>2713</v>
      </c>
      <c r="Z40" s="40"/>
      <c r="AA40" s="1" t="s">
        <v>77</v>
      </c>
      <c r="AB40" s="27" t="s">
        <v>186</v>
      </c>
    </row>
    <row r="41" spans="1:28" x14ac:dyDescent="0.3">
      <c r="A41" s="1" t="s">
        <v>46</v>
      </c>
      <c r="B41" s="1" t="s">
        <v>58</v>
      </c>
      <c r="C41" s="26" t="s">
        <v>68</v>
      </c>
      <c r="D41" s="36">
        <v>25</v>
      </c>
      <c r="E41" s="26">
        <v>42</v>
      </c>
      <c r="F41" s="26">
        <v>6</v>
      </c>
      <c r="G41" s="26">
        <v>19</v>
      </c>
      <c r="H41" s="26"/>
      <c r="I41" s="26"/>
      <c r="J41" s="26">
        <v>5</v>
      </c>
      <c r="K41" s="26">
        <v>5</v>
      </c>
      <c r="L41" s="26">
        <v>1</v>
      </c>
      <c r="M41" s="26">
        <v>5</v>
      </c>
      <c r="N41" s="26">
        <f>SUM(L41:M41)</f>
        <v>6</v>
      </c>
      <c r="O41" s="37">
        <v>2</v>
      </c>
      <c r="P41" s="37">
        <v>4</v>
      </c>
      <c r="Q41" s="37">
        <v>0</v>
      </c>
      <c r="R41" s="37">
        <v>0</v>
      </c>
      <c r="S41" s="37">
        <v>0</v>
      </c>
      <c r="T41" s="37">
        <f>(H41*3)+((F41-H41)*2)+J41</f>
        <v>17</v>
      </c>
      <c r="U41" s="38">
        <f t="shared" si="6"/>
        <v>0.6428571428571429</v>
      </c>
      <c r="V41" s="22">
        <v>77</v>
      </c>
      <c r="W41" s="22" t="s">
        <v>75</v>
      </c>
      <c r="X41" s="22" t="s">
        <v>72</v>
      </c>
      <c r="Y41" s="77">
        <v>2713</v>
      </c>
      <c r="Z41" s="40"/>
      <c r="AA41" s="1" t="s">
        <v>77</v>
      </c>
      <c r="AB41" s="27" t="s">
        <v>186</v>
      </c>
    </row>
    <row r="42" spans="1:28" x14ac:dyDescent="0.3">
      <c r="A42" s="47" t="s">
        <v>46</v>
      </c>
      <c r="B42" s="47" t="s">
        <v>58</v>
      </c>
      <c r="C42" s="43" t="s">
        <v>40</v>
      </c>
      <c r="D42" s="47"/>
      <c r="E42" s="43">
        <f t="shared" ref="E42:T42" si="7">SUM(E33:E41)</f>
        <v>240</v>
      </c>
      <c r="F42" s="43">
        <f t="shared" si="7"/>
        <v>41</v>
      </c>
      <c r="G42" s="43">
        <f t="shared" si="7"/>
        <v>90</v>
      </c>
      <c r="H42" s="43">
        <f t="shared" si="7"/>
        <v>0</v>
      </c>
      <c r="I42" s="43">
        <f t="shared" si="7"/>
        <v>0</v>
      </c>
      <c r="J42" s="43">
        <f t="shared" si="7"/>
        <v>38</v>
      </c>
      <c r="K42" s="43">
        <f t="shared" si="7"/>
        <v>51</v>
      </c>
      <c r="L42" s="43">
        <f t="shared" si="7"/>
        <v>10</v>
      </c>
      <c r="M42" s="43">
        <f t="shared" si="7"/>
        <v>32</v>
      </c>
      <c r="N42" s="43">
        <f t="shared" si="7"/>
        <v>42</v>
      </c>
      <c r="O42" s="43">
        <f t="shared" si="7"/>
        <v>20</v>
      </c>
      <c r="P42" s="43">
        <f t="shared" si="7"/>
        <v>26</v>
      </c>
      <c r="Q42" s="43">
        <f t="shared" si="7"/>
        <v>14</v>
      </c>
      <c r="R42" s="43">
        <f t="shared" si="7"/>
        <v>25</v>
      </c>
      <c r="S42" s="43">
        <f t="shared" si="7"/>
        <v>3</v>
      </c>
      <c r="T42" s="43">
        <f t="shared" si="7"/>
        <v>120</v>
      </c>
      <c r="U42" s="44">
        <f>((T42+Q42+N42-R42)+(O42*2))/E42</f>
        <v>0.79583333333333328</v>
      </c>
      <c r="V42" s="45">
        <v>77</v>
      </c>
      <c r="W42" s="45" t="s">
        <v>75</v>
      </c>
      <c r="X42" s="45" t="s">
        <v>72</v>
      </c>
      <c r="Y42" s="78">
        <v>2713</v>
      </c>
      <c r="Z42" s="46"/>
      <c r="AA42" s="47" t="s">
        <v>77</v>
      </c>
      <c r="AB42" s="87" t="s">
        <v>186</v>
      </c>
    </row>
    <row r="43" spans="1:28" x14ac:dyDescent="0.3">
      <c r="A43" s="1"/>
      <c r="B43" s="1"/>
      <c r="C43" s="1"/>
      <c r="D43" s="1"/>
      <c r="F43" s="48" t="s">
        <v>41</v>
      </c>
      <c r="G43" s="50">
        <f>F42/G42</f>
        <v>0.45555555555555555</v>
      </c>
      <c r="H43" s="26"/>
      <c r="I43" s="1"/>
      <c r="J43" s="48" t="s">
        <v>42</v>
      </c>
      <c r="K43" s="50">
        <f>J42/K42</f>
        <v>0.74509803921568629</v>
      </c>
      <c r="L43" s="1"/>
      <c r="M43" s="37" t="s">
        <v>43</v>
      </c>
      <c r="N43" s="51">
        <v>8</v>
      </c>
      <c r="P43" s="1"/>
      <c r="Q43" s="1"/>
      <c r="R43" s="1"/>
      <c r="S43" s="1"/>
      <c r="T43" s="1"/>
      <c r="U43" s="1"/>
      <c r="V43" s="22"/>
      <c r="W43" s="22"/>
      <c r="X43" s="22"/>
      <c r="Y43" s="41"/>
      <c r="Z43" s="40"/>
      <c r="AA43" s="1"/>
      <c r="AB43" s="27"/>
    </row>
    <row r="44" spans="1:28" x14ac:dyDescent="0.3">
      <c r="A44" s="1"/>
      <c r="B44" s="1"/>
      <c r="C44" s="5" t="s">
        <v>44</v>
      </c>
      <c r="V44" s="22"/>
      <c r="W44" s="22"/>
      <c r="X44" s="22"/>
      <c r="Y44" s="41"/>
      <c r="Z44" s="40"/>
      <c r="AA44" s="1"/>
      <c r="AB44" s="27"/>
    </row>
  </sheetData>
  <pageMargins left="0.25" right="0.25" top="0.75" bottom="0.75" header="0.3" footer="0.3"/>
  <pageSetup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074D-4B30-40D1-8E22-19794F08F316}">
  <sheetPr>
    <tabColor rgb="FFFF0000"/>
    <pageSetUpPr fitToPage="1"/>
  </sheetPr>
  <dimension ref="A1:AB51"/>
  <sheetViews>
    <sheetView topLeftCell="A3"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customWidth="1"/>
    <col min="26" max="26" width="20.33203125" customWidth="1"/>
    <col min="27" max="27" width="15.6640625" customWidth="1"/>
  </cols>
  <sheetData>
    <row r="1" spans="1:28" x14ac:dyDescent="0.3">
      <c r="Z1" s="74" t="s">
        <v>447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184</v>
      </c>
      <c r="K4" s="16" t="s">
        <v>45</v>
      </c>
      <c r="L4" s="17"/>
      <c r="M4" s="18"/>
      <c r="N4" s="19">
        <v>32</v>
      </c>
      <c r="O4" s="19">
        <v>29</v>
      </c>
      <c r="P4" s="19">
        <v>40</v>
      </c>
      <c r="Q4" s="19">
        <v>30</v>
      </c>
      <c r="R4" s="20"/>
      <c r="S4" s="21">
        <f>SUM(N4:R4)</f>
        <v>131</v>
      </c>
      <c r="T4" s="22">
        <v>79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187</v>
      </c>
      <c r="K5" s="16" t="s">
        <v>158</v>
      </c>
      <c r="L5" s="17"/>
      <c r="M5" s="18"/>
      <c r="N5" s="19">
        <v>24</v>
      </c>
      <c r="O5" s="19">
        <v>21</v>
      </c>
      <c r="P5" s="19">
        <v>26</v>
      </c>
      <c r="Q5" s="19">
        <v>10</v>
      </c>
      <c r="R5" s="20"/>
      <c r="S5" s="21">
        <f>SUM(N5:R5)</f>
        <v>81</v>
      </c>
      <c r="T5" s="22">
        <v>79</v>
      </c>
      <c r="U5" s="1"/>
      <c r="V5" s="1"/>
      <c r="W5" s="1"/>
    </row>
    <row r="6" spans="1:28" x14ac:dyDescent="0.3">
      <c r="C6" s="23">
        <v>1742</v>
      </c>
      <c r="D6" s="7" t="s">
        <v>7</v>
      </c>
      <c r="F6" s="1"/>
      <c r="K6" s="1" t="s">
        <v>448</v>
      </c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3">
        <v>79</v>
      </c>
      <c r="W7" s="1"/>
    </row>
    <row r="8" spans="1:28" x14ac:dyDescent="0.3">
      <c r="B8" s="1"/>
      <c r="C8" s="24" t="s">
        <v>238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21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157</v>
      </c>
      <c r="B13" s="1" t="s">
        <v>46</v>
      </c>
      <c r="C13" s="26" t="s">
        <v>47</v>
      </c>
      <c r="D13" s="36">
        <v>30</v>
      </c>
      <c r="E13" s="90"/>
      <c r="F13" s="26">
        <v>13</v>
      </c>
      <c r="G13" s="26">
        <v>20</v>
      </c>
      <c r="H13" s="26"/>
      <c r="I13" s="26"/>
      <c r="J13" s="26">
        <v>9</v>
      </c>
      <c r="K13" s="26">
        <v>12</v>
      </c>
      <c r="L13" s="90"/>
      <c r="M13" s="26">
        <v>5</v>
      </c>
      <c r="N13" s="26">
        <f t="shared" ref="N13:N24" si="0">SUM(L13:M13)</f>
        <v>5</v>
      </c>
      <c r="O13" s="90"/>
      <c r="P13" s="37">
        <v>2</v>
      </c>
      <c r="Q13" s="90"/>
      <c r="R13" s="90"/>
      <c r="S13" s="90"/>
      <c r="T13" s="26">
        <f t="shared" ref="T13:T24" si="1">+(F13*2)+J13</f>
        <v>35</v>
      </c>
      <c r="U13" s="38" t="str">
        <f t="shared" ref="U13:U24" si="2">IFERROR(((T13+Q13+N13-R13)+(O13*2))/E13,"")</f>
        <v/>
      </c>
      <c r="V13" s="22">
        <v>79</v>
      </c>
      <c r="W13" s="22" t="s">
        <v>75</v>
      </c>
      <c r="X13" s="22" t="s">
        <v>72</v>
      </c>
      <c r="Y13" s="77">
        <v>1742</v>
      </c>
      <c r="Z13" s="40"/>
      <c r="AA13" s="1" t="s">
        <v>87</v>
      </c>
      <c r="AB13" s="27" t="s">
        <v>78</v>
      </c>
    </row>
    <row r="14" spans="1:28" x14ac:dyDescent="0.3">
      <c r="A14" s="1" t="s">
        <v>157</v>
      </c>
      <c r="B14" s="1" t="s">
        <v>46</v>
      </c>
      <c r="C14" s="26" t="s">
        <v>292</v>
      </c>
      <c r="D14" s="36">
        <v>24</v>
      </c>
      <c r="E14" s="90"/>
      <c r="F14" s="26">
        <v>0</v>
      </c>
      <c r="G14" s="26">
        <v>1</v>
      </c>
      <c r="H14" s="26"/>
      <c r="I14" s="26"/>
      <c r="J14" s="26">
        <v>2</v>
      </c>
      <c r="K14" s="26">
        <v>2</v>
      </c>
      <c r="L14" s="90"/>
      <c r="M14" s="26">
        <v>0</v>
      </c>
      <c r="N14" s="26">
        <f t="shared" si="0"/>
        <v>0</v>
      </c>
      <c r="O14" s="90"/>
      <c r="P14" s="37">
        <v>2</v>
      </c>
      <c r="Q14" s="90"/>
      <c r="R14" s="90"/>
      <c r="S14" s="90"/>
      <c r="T14" s="26">
        <f t="shared" si="1"/>
        <v>2</v>
      </c>
      <c r="U14" s="38" t="str">
        <f t="shared" si="2"/>
        <v/>
      </c>
      <c r="V14" s="22">
        <v>79</v>
      </c>
      <c r="W14" s="22" t="s">
        <v>75</v>
      </c>
      <c r="X14" s="22" t="s">
        <v>72</v>
      </c>
      <c r="Y14" s="77">
        <v>1742</v>
      </c>
      <c r="Z14" s="40"/>
      <c r="AA14" s="1" t="s">
        <v>87</v>
      </c>
      <c r="AB14" s="27" t="s">
        <v>78</v>
      </c>
    </row>
    <row r="15" spans="1:28" x14ac:dyDescent="0.3">
      <c r="A15" s="1" t="s">
        <v>157</v>
      </c>
      <c r="B15" s="1" t="s">
        <v>46</v>
      </c>
      <c r="C15" s="26" t="s">
        <v>48</v>
      </c>
      <c r="D15" s="36">
        <v>50</v>
      </c>
      <c r="E15" s="90"/>
      <c r="F15" s="26">
        <v>3</v>
      </c>
      <c r="G15" s="26">
        <v>8</v>
      </c>
      <c r="H15" s="26"/>
      <c r="I15" s="26"/>
      <c r="J15" s="26">
        <v>1</v>
      </c>
      <c r="K15" s="26">
        <v>1</v>
      </c>
      <c r="L15" s="90"/>
      <c r="M15" s="26">
        <v>10</v>
      </c>
      <c r="N15" s="26">
        <f t="shared" ref="N15:N16" si="3">SUM(L15:M15)</f>
        <v>10</v>
      </c>
      <c r="O15" s="90"/>
      <c r="P15" s="37">
        <v>4</v>
      </c>
      <c r="Q15" s="90"/>
      <c r="R15" s="90"/>
      <c r="S15" s="90"/>
      <c r="T15" s="26">
        <f t="shared" si="1"/>
        <v>7</v>
      </c>
      <c r="U15" s="38" t="str">
        <f t="shared" si="2"/>
        <v/>
      </c>
      <c r="V15" s="22">
        <v>79</v>
      </c>
      <c r="W15" s="22" t="s">
        <v>75</v>
      </c>
      <c r="X15" s="22" t="s">
        <v>72</v>
      </c>
      <c r="Y15" s="77">
        <v>1742</v>
      </c>
      <c r="Z15" s="40"/>
      <c r="AA15" s="1" t="s">
        <v>87</v>
      </c>
      <c r="AB15" s="27" t="s">
        <v>78</v>
      </c>
    </row>
    <row r="16" spans="1:28" x14ac:dyDescent="0.3">
      <c r="A16" s="1" t="s">
        <v>157</v>
      </c>
      <c r="B16" s="1" t="s">
        <v>46</v>
      </c>
      <c r="C16" s="26" t="s">
        <v>49</v>
      </c>
      <c r="D16" s="36">
        <v>12</v>
      </c>
      <c r="E16" s="90"/>
      <c r="F16" s="26">
        <v>6</v>
      </c>
      <c r="G16" s="26">
        <v>13</v>
      </c>
      <c r="H16" s="26"/>
      <c r="I16" s="26"/>
      <c r="J16" s="26">
        <v>2</v>
      </c>
      <c r="K16" s="26">
        <v>2</v>
      </c>
      <c r="L16" s="90"/>
      <c r="M16" s="26">
        <v>1</v>
      </c>
      <c r="N16" s="26">
        <f t="shared" si="3"/>
        <v>1</v>
      </c>
      <c r="O16" s="90"/>
      <c r="P16" s="37">
        <v>1</v>
      </c>
      <c r="Q16" s="90"/>
      <c r="R16" s="90"/>
      <c r="S16" s="90"/>
      <c r="T16" s="26">
        <f t="shared" si="1"/>
        <v>14</v>
      </c>
      <c r="U16" s="38" t="str">
        <f t="shared" si="2"/>
        <v/>
      </c>
      <c r="V16" s="22">
        <v>79</v>
      </c>
      <c r="W16" s="22" t="s">
        <v>75</v>
      </c>
      <c r="X16" s="22" t="s">
        <v>72</v>
      </c>
      <c r="Y16" s="77">
        <v>1742</v>
      </c>
      <c r="Z16" s="40"/>
      <c r="AA16" s="1" t="s">
        <v>87</v>
      </c>
      <c r="AB16" s="27" t="s">
        <v>78</v>
      </c>
    </row>
    <row r="17" spans="1:28" x14ac:dyDescent="0.3">
      <c r="A17" s="1" t="s">
        <v>157</v>
      </c>
      <c r="B17" s="1" t="s">
        <v>46</v>
      </c>
      <c r="C17" s="26" t="s">
        <v>50</v>
      </c>
      <c r="D17" s="36">
        <v>44</v>
      </c>
      <c r="E17" s="90"/>
      <c r="F17" s="26">
        <v>6</v>
      </c>
      <c r="G17" s="26">
        <v>12</v>
      </c>
      <c r="H17" s="26"/>
      <c r="I17" s="26"/>
      <c r="J17" s="26">
        <v>6</v>
      </c>
      <c r="K17" s="26">
        <v>12</v>
      </c>
      <c r="L17" s="90"/>
      <c r="M17" s="26">
        <v>13</v>
      </c>
      <c r="N17" s="26">
        <f t="shared" si="0"/>
        <v>13</v>
      </c>
      <c r="O17" s="90"/>
      <c r="P17" s="37">
        <v>1</v>
      </c>
      <c r="Q17" s="90"/>
      <c r="R17" s="90"/>
      <c r="S17" s="90"/>
      <c r="T17" s="26">
        <f t="shared" si="1"/>
        <v>18</v>
      </c>
      <c r="U17" s="38" t="str">
        <f t="shared" si="2"/>
        <v/>
      </c>
      <c r="V17" s="22">
        <v>79</v>
      </c>
      <c r="W17" s="22" t="s">
        <v>75</v>
      </c>
      <c r="X17" s="22" t="s">
        <v>72</v>
      </c>
      <c r="Y17" s="77">
        <v>1742</v>
      </c>
      <c r="Z17" s="40"/>
      <c r="AA17" s="1" t="s">
        <v>87</v>
      </c>
      <c r="AB17" s="27" t="s">
        <v>78</v>
      </c>
    </row>
    <row r="18" spans="1:28" x14ac:dyDescent="0.3">
      <c r="A18" s="1" t="s">
        <v>157</v>
      </c>
      <c r="B18" s="1" t="s">
        <v>46</v>
      </c>
      <c r="C18" s="26" t="s">
        <v>51</v>
      </c>
      <c r="D18" s="36">
        <v>32</v>
      </c>
      <c r="E18" s="90"/>
      <c r="F18" s="26">
        <v>6</v>
      </c>
      <c r="G18" s="26">
        <v>13</v>
      </c>
      <c r="H18" s="26"/>
      <c r="I18" s="26"/>
      <c r="J18" s="26">
        <v>2</v>
      </c>
      <c r="K18" s="26">
        <v>2</v>
      </c>
      <c r="L18" s="90"/>
      <c r="M18" s="26">
        <v>8</v>
      </c>
      <c r="N18" s="26">
        <f t="shared" si="0"/>
        <v>8</v>
      </c>
      <c r="O18" s="90"/>
      <c r="P18" s="37">
        <v>2</v>
      </c>
      <c r="Q18" s="90"/>
      <c r="R18" s="90"/>
      <c r="S18" s="90"/>
      <c r="T18" s="26">
        <f t="shared" si="1"/>
        <v>14</v>
      </c>
      <c r="U18" s="38" t="str">
        <f t="shared" si="2"/>
        <v/>
      </c>
      <c r="V18" s="22">
        <v>79</v>
      </c>
      <c r="W18" s="22" t="s">
        <v>75</v>
      </c>
      <c r="X18" s="22" t="s">
        <v>72</v>
      </c>
      <c r="Y18" s="77">
        <v>1742</v>
      </c>
      <c r="Z18" s="40"/>
      <c r="AA18" s="1" t="s">
        <v>87</v>
      </c>
      <c r="AB18" s="27" t="s">
        <v>78</v>
      </c>
    </row>
    <row r="19" spans="1:28" x14ac:dyDescent="0.3">
      <c r="A19" s="1" t="s">
        <v>157</v>
      </c>
      <c r="B19" s="1" t="s">
        <v>46</v>
      </c>
      <c r="C19" s="26" t="s">
        <v>52</v>
      </c>
      <c r="D19" s="36">
        <v>34</v>
      </c>
      <c r="E19" s="90"/>
      <c r="F19" s="26">
        <v>4</v>
      </c>
      <c r="G19" s="26">
        <v>6</v>
      </c>
      <c r="H19" s="26"/>
      <c r="I19" s="26"/>
      <c r="J19" s="26">
        <v>0</v>
      </c>
      <c r="K19" s="26">
        <v>0</v>
      </c>
      <c r="L19" s="90"/>
      <c r="M19" s="26">
        <v>6</v>
      </c>
      <c r="N19" s="26">
        <f t="shared" si="0"/>
        <v>6</v>
      </c>
      <c r="O19" s="90"/>
      <c r="P19" s="37">
        <v>0</v>
      </c>
      <c r="Q19" s="90"/>
      <c r="R19" s="90"/>
      <c r="S19" s="90"/>
      <c r="T19" s="26">
        <f t="shared" si="1"/>
        <v>8</v>
      </c>
      <c r="U19" s="38" t="str">
        <f t="shared" si="2"/>
        <v/>
      </c>
      <c r="V19" s="22">
        <v>79</v>
      </c>
      <c r="W19" s="22" t="s">
        <v>75</v>
      </c>
      <c r="X19" s="22" t="s">
        <v>72</v>
      </c>
      <c r="Y19" s="77">
        <v>1742</v>
      </c>
      <c r="Z19" s="40"/>
      <c r="AA19" s="1" t="s">
        <v>87</v>
      </c>
      <c r="AB19" s="27" t="s">
        <v>78</v>
      </c>
    </row>
    <row r="20" spans="1:28" x14ac:dyDescent="0.3">
      <c r="A20" s="1" t="s">
        <v>157</v>
      </c>
      <c r="B20" s="1" t="s">
        <v>46</v>
      </c>
      <c r="C20" s="26" t="s">
        <v>293</v>
      </c>
      <c r="D20" s="36">
        <v>54</v>
      </c>
      <c r="E20" s="90"/>
      <c r="F20" s="26">
        <v>1</v>
      </c>
      <c r="G20" s="26">
        <v>3</v>
      </c>
      <c r="H20" s="26"/>
      <c r="I20" s="26"/>
      <c r="J20" s="26">
        <v>2</v>
      </c>
      <c r="K20" s="26">
        <v>3</v>
      </c>
      <c r="L20" s="90"/>
      <c r="M20" s="26">
        <v>3</v>
      </c>
      <c r="N20" s="26">
        <f t="shared" si="0"/>
        <v>3</v>
      </c>
      <c r="O20" s="90"/>
      <c r="P20" s="37">
        <v>1</v>
      </c>
      <c r="Q20" s="90"/>
      <c r="R20" s="90"/>
      <c r="S20" s="90"/>
      <c r="T20" s="26">
        <f t="shared" si="1"/>
        <v>4</v>
      </c>
      <c r="U20" s="38" t="str">
        <f t="shared" si="2"/>
        <v/>
      </c>
      <c r="V20" s="22">
        <v>79</v>
      </c>
      <c r="W20" s="22" t="s">
        <v>75</v>
      </c>
      <c r="X20" s="22" t="s">
        <v>72</v>
      </c>
      <c r="Y20" s="77">
        <v>1742</v>
      </c>
      <c r="Z20" s="40"/>
      <c r="AA20" s="1" t="s">
        <v>87</v>
      </c>
      <c r="AB20" s="27" t="s">
        <v>78</v>
      </c>
    </row>
    <row r="21" spans="1:28" x14ac:dyDescent="0.3">
      <c r="A21" s="1" t="s">
        <v>157</v>
      </c>
      <c r="B21" s="1" t="s">
        <v>46</v>
      </c>
      <c r="C21" s="26" t="s">
        <v>53</v>
      </c>
      <c r="D21" s="36">
        <v>20</v>
      </c>
      <c r="E21" s="90" t="s">
        <v>410</v>
      </c>
      <c r="F21" s="26"/>
      <c r="G21" s="26"/>
      <c r="H21" s="26"/>
      <c r="I21" s="26"/>
      <c r="J21" s="26"/>
      <c r="K21" s="26"/>
      <c r="L21" s="90"/>
      <c r="M21" s="26"/>
      <c r="N21" s="26"/>
      <c r="O21" s="90"/>
      <c r="P21" s="37"/>
      <c r="Q21" s="90"/>
      <c r="R21" s="90"/>
      <c r="S21" s="90"/>
      <c r="T21" s="26"/>
      <c r="U21" s="38" t="str">
        <f t="shared" ref="U21" si="4">IFERROR(((T21+Q21+N21-R21)+(O21*2))/E21,"")</f>
        <v/>
      </c>
      <c r="V21" s="22">
        <v>79</v>
      </c>
      <c r="W21" s="22" t="s">
        <v>75</v>
      </c>
      <c r="X21" s="22" t="s">
        <v>72</v>
      </c>
      <c r="Y21" s="77">
        <v>1742</v>
      </c>
      <c r="Z21" s="40"/>
      <c r="AA21" s="1" t="s">
        <v>87</v>
      </c>
      <c r="AB21" s="27" t="s">
        <v>78</v>
      </c>
    </row>
    <row r="22" spans="1:28" x14ac:dyDescent="0.3">
      <c r="A22" s="1" t="s">
        <v>157</v>
      </c>
      <c r="B22" s="1" t="s">
        <v>46</v>
      </c>
      <c r="C22" s="26" t="s">
        <v>54</v>
      </c>
      <c r="D22" s="36">
        <v>40</v>
      </c>
      <c r="E22" s="90"/>
      <c r="F22" s="26">
        <v>6</v>
      </c>
      <c r="G22" s="26">
        <v>11</v>
      </c>
      <c r="H22" s="26"/>
      <c r="I22" s="26"/>
      <c r="J22" s="26">
        <v>0</v>
      </c>
      <c r="K22" s="26">
        <v>0</v>
      </c>
      <c r="L22" s="90"/>
      <c r="M22" s="26">
        <v>3</v>
      </c>
      <c r="N22" s="26">
        <f t="shared" si="0"/>
        <v>3</v>
      </c>
      <c r="O22" s="90"/>
      <c r="P22" s="37">
        <v>3</v>
      </c>
      <c r="Q22" s="90"/>
      <c r="R22" s="90"/>
      <c r="S22" s="90"/>
      <c r="T22" s="26">
        <f t="shared" si="1"/>
        <v>12</v>
      </c>
      <c r="U22" s="38" t="str">
        <f t="shared" si="2"/>
        <v/>
      </c>
      <c r="V22" s="22">
        <v>79</v>
      </c>
      <c r="W22" s="22" t="s">
        <v>75</v>
      </c>
      <c r="X22" s="22" t="s">
        <v>72</v>
      </c>
      <c r="Y22" s="77">
        <v>1742</v>
      </c>
      <c r="Z22" s="40"/>
      <c r="AA22" s="1" t="s">
        <v>87</v>
      </c>
      <c r="AB22" s="27" t="s">
        <v>78</v>
      </c>
    </row>
    <row r="23" spans="1:28" x14ac:dyDescent="0.3">
      <c r="A23" s="1" t="s">
        <v>157</v>
      </c>
      <c r="B23" s="1" t="s">
        <v>46</v>
      </c>
      <c r="C23" s="26" t="s">
        <v>55</v>
      </c>
      <c r="D23" s="36">
        <v>10</v>
      </c>
      <c r="E23" s="90"/>
      <c r="F23" s="26">
        <v>4</v>
      </c>
      <c r="G23" s="26">
        <v>5</v>
      </c>
      <c r="H23" s="26"/>
      <c r="I23" s="26"/>
      <c r="J23" s="26">
        <v>0</v>
      </c>
      <c r="K23" s="26">
        <v>0</v>
      </c>
      <c r="L23" s="90"/>
      <c r="M23" s="26">
        <v>1</v>
      </c>
      <c r="N23" s="26">
        <f t="shared" si="0"/>
        <v>1</v>
      </c>
      <c r="O23" s="108">
        <v>7</v>
      </c>
      <c r="P23" s="37">
        <v>0</v>
      </c>
      <c r="Q23" s="90"/>
      <c r="R23" s="90"/>
      <c r="S23" s="90"/>
      <c r="T23" s="26">
        <f t="shared" si="1"/>
        <v>8</v>
      </c>
      <c r="U23" s="38" t="str">
        <f t="shared" si="2"/>
        <v/>
      </c>
      <c r="V23" s="22">
        <v>79</v>
      </c>
      <c r="W23" s="22" t="s">
        <v>75</v>
      </c>
      <c r="X23" s="22" t="s">
        <v>72</v>
      </c>
      <c r="Y23" s="77">
        <v>1742</v>
      </c>
      <c r="Z23" s="40"/>
      <c r="AA23" s="1" t="s">
        <v>87</v>
      </c>
      <c r="AB23" s="27" t="s">
        <v>78</v>
      </c>
    </row>
    <row r="24" spans="1:28" x14ac:dyDescent="0.3">
      <c r="A24" s="1" t="s">
        <v>157</v>
      </c>
      <c r="B24" s="1" t="s">
        <v>46</v>
      </c>
      <c r="C24" s="26" t="s">
        <v>56</v>
      </c>
      <c r="D24" s="36">
        <v>22</v>
      </c>
      <c r="E24" s="90"/>
      <c r="F24" s="26">
        <v>3</v>
      </c>
      <c r="G24" s="26">
        <v>10</v>
      </c>
      <c r="H24" s="26"/>
      <c r="I24" s="26"/>
      <c r="J24" s="26">
        <v>3</v>
      </c>
      <c r="K24" s="26">
        <v>5</v>
      </c>
      <c r="L24" s="90"/>
      <c r="M24" s="26">
        <v>6</v>
      </c>
      <c r="N24" s="26">
        <f t="shared" si="0"/>
        <v>6</v>
      </c>
      <c r="O24" s="90"/>
      <c r="P24" s="37">
        <v>2</v>
      </c>
      <c r="Q24" s="90"/>
      <c r="R24" s="90"/>
      <c r="S24" s="90"/>
      <c r="T24" s="26">
        <f t="shared" si="1"/>
        <v>9</v>
      </c>
      <c r="U24" s="38" t="str">
        <f t="shared" si="2"/>
        <v/>
      </c>
      <c r="V24" s="22">
        <v>79</v>
      </c>
      <c r="W24" s="22" t="s">
        <v>75</v>
      </c>
      <c r="X24" s="22" t="s">
        <v>72</v>
      </c>
      <c r="Y24" s="77">
        <v>1742</v>
      </c>
      <c r="Z24" s="40"/>
      <c r="AA24" s="1" t="s">
        <v>87</v>
      </c>
      <c r="AB24" s="27" t="s">
        <v>78</v>
      </c>
    </row>
    <row r="25" spans="1:28" x14ac:dyDescent="0.3">
      <c r="A25" s="1" t="s">
        <v>157</v>
      </c>
      <c r="B25" s="1" t="s">
        <v>46</v>
      </c>
      <c r="C25" s="61" t="s">
        <v>39</v>
      </c>
      <c r="D25" s="34"/>
      <c r="E25" s="61">
        <v>240</v>
      </c>
      <c r="F25" s="61"/>
      <c r="G25" s="61"/>
      <c r="H25" s="61"/>
      <c r="I25" s="61"/>
      <c r="J25" s="61"/>
      <c r="K25" s="61"/>
      <c r="L25" s="61"/>
      <c r="M25" s="61"/>
      <c r="N25" s="5"/>
      <c r="O25" s="61">
        <v>22</v>
      </c>
      <c r="P25" s="61"/>
      <c r="Q25" s="61"/>
      <c r="R25" s="61">
        <v>19</v>
      </c>
      <c r="S25" s="61"/>
      <c r="T25" s="5"/>
      <c r="U25" s="38" t="str">
        <f t="shared" ref="U25" si="5">_xlfn.IFNA("",((T25+Q25+N25-R25)+(O25*2))/E25)</f>
        <v/>
      </c>
      <c r="V25" s="22">
        <v>79</v>
      </c>
      <c r="W25" s="22" t="s">
        <v>75</v>
      </c>
      <c r="X25" s="22" t="s">
        <v>72</v>
      </c>
      <c r="Y25" s="77">
        <v>1742</v>
      </c>
      <c r="Z25" s="40"/>
      <c r="AA25" s="1" t="s">
        <v>87</v>
      </c>
      <c r="AB25" s="27" t="s">
        <v>78</v>
      </c>
    </row>
    <row r="26" spans="1:28" x14ac:dyDescent="0.3">
      <c r="A26" s="47" t="s">
        <v>157</v>
      </c>
      <c r="B26" s="47" t="s">
        <v>46</v>
      </c>
      <c r="C26" s="43" t="s">
        <v>40</v>
      </c>
      <c r="D26" s="47"/>
      <c r="E26" s="43">
        <f t="shared" ref="E26:T26" si="6">SUM(E13:E25)</f>
        <v>240</v>
      </c>
      <c r="F26" s="43">
        <f t="shared" si="6"/>
        <v>52</v>
      </c>
      <c r="G26" s="43">
        <f t="shared" si="6"/>
        <v>102</v>
      </c>
      <c r="H26" s="43">
        <f t="shared" si="6"/>
        <v>0</v>
      </c>
      <c r="I26" s="43">
        <f t="shared" si="6"/>
        <v>0</v>
      </c>
      <c r="J26" s="43">
        <f t="shared" si="6"/>
        <v>27</v>
      </c>
      <c r="K26" s="43">
        <f t="shared" si="6"/>
        <v>39</v>
      </c>
      <c r="L26" s="43">
        <f t="shared" si="6"/>
        <v>0</v>
      </c>
      <c r="M26" s="43">
        <f t="shared" si="6"/>
        <v>56</v>
      </c>
      <c r="N26" s="43">
        <f t="shared" si="6"/>
        <v>56</v>
      </c>
      <c r="O26" s="43">
        <f t="shared" si="6"/>
        <v>29</v>
      </c>
      <c r="P26" s="43">
        <f t="shared" si="6"/>
        <v>18</v>
      </c>
      <c r="Q26" s="43">
        <f t="shared" si="6"/>
        <v>0</v>
      </c>
      <c r="R26" s="43">
        <f t="shared" si="6"/>
        <v>19</v>
      </c>
      <c r="S26" s="43">
        <f t="shared" si="6"/>
        <v>0</v>
      </c>
      <c r="T26" s="43">
        <f t="shared" si="6"/>
        <v>131</v>
      </c>
      <c r="U26" s="44">
        <f>((T26+Q26+N26-R26)+(O26*2))/E26</f>
        <v>0.94166666666666665</v>
      </c>
      <c r="V26" s="45">
        <v>79</v>
      </c>
      <c r="W26" s="45" t="s">
        <v>75</v>
      </c>
      <c r="X26" s="45" t="s">
        <v>72</v>
      </c>
      <c r="Y26" s="78">
        <v>1742</v>
      </c>
      <c r="Z26" s="46"/>
      <c r="AA26" s="47" t="s">
        <v>87</v>
      </c>
      <c r="AB26" s="87" t="s">
        <v>78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0.50980392156862742</v>
      </c>
      <c r="H27" s="48"/>
      <c r="I27" s="27"/>
      <c r="J27" s="48" t="s">
        <v>42</v>
      </c>
      <c r="K27" s="76">
        <f>J26/K26</f>
        <v>0.69230769230769229</v>
      </c>
      <c r="L27" s="1"/>
      <c r="M27" s="37" t="s">
        <v>43</v>
      </c>
      <c r="N27" s="51">
        <v>5</v>
      </c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19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157</v>
      </c>
      <c r="C35" s="26" t="s">
        <v>281</v>
      </c>
      <c r="D35" s="36">
        <v>40</v>
      </c>
      <c r="E35" s="90"/>
      <c r="F35" s="26">
        <v>2</v>
      </c>
      <c r="G35" s="26">
        <v>4</v>
      </c>
      <c r="H35" s="26"/>
      <c r="I35" s="26"/>
      <c r="J35" s="26">
        <v>1</v>
      </c>
      <c r="K35" s="26">
        <v>2</v>
      </c>
      <c r="L35" s="90"/>
      <c r="M35" s="26">
        <v>2</v>
      </c>
      <c r="N35" s="26">
        <f>SUM(L35:M35)</f>
        <v>2</v>
      </c>
      <c r="O35" s="90"/>
      <c r="P35" s="37">
        <v>5</v>
      </c>
      <c r="Q35" s="90"/>
      <c r="R35" s="90"/>
      <c r="S35" s="90"/>
      <c r="T35" s="26">
        <f>(H35*3)+((F35-H35)*2)+J35</f>
        <v>5</v>
      </c>
      <c r="U35" s="38" t="str">
        <f>IFERROR(((T35+Q35+N35-R35)+(O35*2))/E35,"")</f>
        <v/>
      </c>
      <c r="V35" s="22">
        <v>79</v>
      </c>
      <c r="W35" s="22" t="s">
        <v>71</v>
      </c>
      <c r="X35" s="22" t="s">
        <v>76</v>
      </c>
      <c r="Y35" s="77">
        <v>1742</v>
      </c>
      <c r="Z35" s="40"/>
      <c r="AA35" s="1" t="s">
        <v>161</v>
      </c>
      <c r="AB35" s="27" t="s">
        <v>189</v>
      </c>
    </row>
    <row r="36" spans="1:28" x14ac:dyDescent="0.3">
      <c r="A36" s="1" t="s">
        <v>46</v>
      </c>
      <c r="B36" s="1" t="s">
        <v>157</v>
      </c>
      <c r="C36" s="26" t="s">
        <v>282</v>
      </c>
      <c r="D36" s="36">
        <v>10</v>
      </c>
      <c r="E36" s="90"/>
      <c r="F36" s="26">
        <v>4</v>
      </c>
      <c r="G36" s="26">
        <v>21</v>
      </c>
      <c r="H36" s="26"/>
      <c r="I36" s="26"/>
      <c r="J36" s="26">
        <v>2</v>
      </c>
      <c r="K36" s="26">
        <v>2</v>
      </c>
      <c r="L36" s="90"/>
      <c r="M36" s="26">
        <v>16</v>
      </c>
      <c r="N36" s="26">
        <f t="shared" ref="N36:N40" si="7">SUM(L36:M36)</f>
        <v>16</v>
      </c>
      <c r="O36" s="100"/>
      <c r="P36" s="37">
        <v>4</v>
      </c>
      <c r="Q36" s="100"/>
      <c r="R36" s="100"/>
      <c r="S36" s="100"/>
      <c r="T36" s="37">
        <f t="shared" ref="T36:T40" si="8">(H36*3)+((F36-H36)*2)+J36</f>
        <v>10</v>
      </c>
      <c r="U36" s="38" t="str">
        <f t="shared" ref="U36:U44" si="9">IFERROR(((T36+Q36+N36-R36)+(O36*2))/E36,"")</f>
        <v/>
      </c>
      <c r="V36" s="22">
        <v>79</v>
      </c>
      <c r="W36" s="22" t="s">
        <v>71</v>
      </c>
      <c r="X36" s="22" t="s">
        <v>76</v>
      </c>
      <c r="Y36" s="77">
        <v>1742</v>
      </c>
      <c r="Z36" s="40"/>
      <c r="AA36" s="1" t="s">
        <v>161</v>
      </c>
      <c r="AB36" s="27" t="s">
        <v>189</v>
      </c>
    </row>
    <row r="37" spans="1:28" x14ac:dyDescent="0.3">
      <c r="A37" s="1" t="s">
        <v>46</v>
      </c>
      <c r="B37" s="1" t="s">
        <v>157</v>
      </c>
      <c r="C37" s="26" t="s">
        <v>284</v>
      </c>
      <c r="D37" s="36">
        <v>25</v>
      </c>
      <c r="E37" s="90"/>
      <c r="F37" s="26">
        <v>1</v>
      </c>
      <c r="G37" s="26">
        <v>2</v>
      </c>
      <c r="H37" s="26"/>
      <c r="I37" s="26"/>
      <c r="J37" s="26">
        <v>0</v>
      </c>
      <c r="K37" s="26">
        <v>0</v>
      </c>
      <c r="L37" s="90"/>
      <c r="M37" s="26">
        <v>4</v>
      </c>
      <c r="N37" s="26">
        <f t="shared" si="7"/>
        <v>4</v>
      </c>
      <c r="O37" s="100"/>
      <c r="P37" s="37">
        <v>0</v>
      </c>
      <c r="Q37" s="100"/>
      <c r="R37" s="100"/>
      <c r="S37" s="100"/>
      <c r="T37" s="37">
        <f t="shared" si="8"/>
        <v>2</v>
      </c>
      <c r="U37" s="38" t="str">
        <f t="shared" si="9"/>
        <v/>
      </c>
      <c r="V37" s="22">
        <v>79</v>
      </c>
      <c r="W37" s="22" t="s">
        <v>71</v>
      </c>
      <c r="X37" s="22" t="s">
        <v>76</v>
      </c>
      <c r="Y37" s="77">
        <v>1742</v>
      </c>
      <c r="Z37" s="40"/>
      <c r="AA37" s="1" t="s">
        <v>161</v>
      </c>
      <c r="AB37" s="27" t="s">
        <v>189</v>
      </c>
    </row>
    <row r="38" spans="1:28" x14ac:dyDescent="0.3">
      <c r="A38" s="1" t="s">
        <v>46</v>
      </c>
      <c r="B38" s="1" t="s">
        <v>157</v>
      </c>
      <c r="C38" s="26" t="s">
        <v>285</v>
      </c>
      <c r="D38" s="36">
        <v>24</v>
      </c>
      <c r="E38" s="90"/>
      <c r="F38" s="26">
        <v>9</v>
      </c>
      <c r="G38" s="26">
        <v>22</v>
      </c>
      <c r="H38" s="26"/>
      <c r="I38" s="26"/>
      <c r="J38" s="26">
        <v>0</v>
      </c>
      <c r="K38" s="26">
        <v>0</v>
      </c>
      <c r="L38" s="90"/>
      <c r="M38" s="26">
        <v>5</v>
      </c>
      <c r="N38" s="26">
        <f t="shared" si="7"/>
        <v>5</v>
      </c>
      <c r="O38" s="100"/>
      <c r="P38" s="37">
        <v>5</v>
      </c>
      <c r="Q38" s="100"/>
      <c r="R38" s="100"/>
      <c r="S38" s="100"/>
      <c r="T38" s="37">
        <f t="shared" si="8"/>
        <v>18</v>
      </c>
      <c r="U38" s="38" t="str">
        <f t="shared" si="9"/>
        <v/>
      </c>
      <c r="V38" s="22">
        <v>79</v>
      </c>
      <c r="W38" s="22" t="s">
        <v>71</v>
      </c>
      <c r="X38" s="22" t="s">
        <v>76</v>
      </c>
      <c r="Y38" s="77">
        <v>1742</v>
      </c>
      <c r="Z38" s="40"/>
      <c r="AA38" s="1" t="s">
        <v>161</v>
      </c>
      <c r="AB38" s="27" t="s">
        <v>189</v>
      </c>
    </row>
    <row r="39" spans="1:28" x14ac:dyDescent="0.3">
      <c r="A39" s="1" t="s">
        <v>46</v>
      </c>
      <c r="B39" s="1" t="s">
        <v>157</v>
      </c>
      <c r="C39" s="26" t="s">
        <v>286</v>
      </c>
      <c r="D39" s="36">
        <v>3</v>
      </c>
      <c r="E39" s="90"/>
      <c r="F39" s="26">
        <v>1</v>
      </c>
      <c r="G39" s="26">
        <v>5</v>
      </c>
      <c r="H39" s="26"/>
      <c r="I39" s="26"/>
      <c r="J39" s="26">
        <v>1</v>
      </c>
      <c r="K39" s="26">
        <v>4</v>
      </c>
      <c r="L39" s="90"/>
      <c r="M39" s="26">
        <v>2</v>
      </c>
      <c r="N39" s="26">
        <f t="shared" si="7"/>
        <v>2</v>
      </c>
      <c r="O39" s="100"/>
      <c r="P39" s="37">
        <v>2</v>
      </c>
      <c r="Q39" s="100"/>
      <c r="R39" s="100"/>
      <c r="S39" s="100"/>
      <c r="T39" s="37">
        <f t="shared" si="8"/>
        <v>3</v>
      </c>
      <c r="U39" s="38" t="str">
        <f t="shared" si="9"/>
        <v/>
      </c>
      <c r="V39" s="22">
        <v>79</v>
      </c>
      <c r="W39" s="22" t="s">
        <v>71</v>
      </c>
      <c r="X39" s="22" t="s">
        <v>76</v>
      </c>
      <c r="Y39" s="77">
        <v>1742</v>
      </c>
      <c r="Z39" s="40"/>
      <c r="AA39" s="1" t="s">
        <v>161</v>
      </c>
      <c r="AB39" s="27" t="s">
        <v>189</v>
      </c>
    </row>
    <row r="40" spans="1:28" x14ac:dyDescent="0.3">
      <c r="A40" s="1" t="s">
        <v>46</v>
      </c>
      <c r="B40" s="1" t="s">
        <v>157</v>
      </c>
      <c r="C40" s="26" t="s">
        <v>287</v>
      </c>
      <c r="D40" s="36">
        <v>20</v>
      </c>
      <c r="E40" s="90"/>
      <c r="F40" s="26">
        <v>1</v>
      </c>
      <c r="G40" s="26">
        <v>9</v>
      </c>
      <c r="H40" s="26"/>
      <c r="I40" s="26"/>
      <c r="J40" s="26">
        <v>0</v>
      </c>
      <c r="K40" s="26">
        <v>0</v>
      </c>
      <c r="L40" s="90"/>
      <c r="M40" s="26">
        <v>5</v>
      </c>
      <c r="N40" s="26">
        <f t="shared" si="7"/>
        <v>5</v>
      </c>
      <c r="O40" s="100"/>
      <c r="P40" s="37">
        <v>2</v>
      </c>
      <c r="Q40" s="100"/>
      <c r="R40" s="100"/>
      <c r="S40" s="100"/>
      <c r="T40" s="37">
        <f t="shared" si="8"/>
        <v>2</v>
      </c>
      <c r="U40" s="38" t="str">
        <f t="shared" si="9"/>
        <v/>
      </c>
      <c r="V40" s="22">
        <v>79</v>
      </c>
      <c r="W40" s="22" t="s">
        <v>71</v>
      </c>
      <c r="X40" s="22" t="s">
        <v>76</v>
      </c>
      <c r="Y40" s="77">
        <v>1742</v>
      </c>
      <c r="Z40" s="40"/>
      <c r="AA40" s="1" t="s">
        <v>161</v>
      </c>
      <c r="AB40" s="27" t="s">
        <v>189</v>
      </c>
    </row>
    <row r="41" spans="1:28" x14ac:dyDescent="0.3">
      <c r="A41" s="1" t="s">
        <v>46</v>
      </c>
      <c r="B41" s="1" t="s">
        <v>157</v>
      </c>
      <c r="C41" s="26" t="s">
        <v>288</v>
      </c>
      <c r="D41" s="36">
        <v>21</v>
      </c>
      <c r="E41" s="90"/>
      <c r="F41" s="26">
        <v>0</v>
      </c>
      <c r="G41" s="26">
        <v>5</v>
      </c>
      <c r="H41" s="26"/>
      <c r="I41" s="26"/>
      <c r="J41" s="26">
        <v>0</v>
      </c>
      <c r="K41" s="26">
        <v>0</v>
      </c>
      <c r="L41" s="90"/>
      <c r="M41" s="26">
        <v>3</v>
      </c>
      <c r="N41" s="26">
        <f>SUM(L41:M41)</f>
        <v>3</v>
      </c>
      <c r="O41" s="100"/>
      <c r="P41" s="37">
        <v>2</v>
      </c>
      <c r="Q41" s="100"/>
      <c r="R41" s="100"/>
      <c r="S41" s="100"/>
      <c r="T41" s="37">
        <f>(H41*3)+((F41-H41)*2)+J41</f>
        <v>0</v>
      </c>
      <c r="U41" s="38" t="str">
        <f t="shared" si="9"/>
        <v/>
      </c>
      <c r="V41" s="22">
        <v>79</v>
      </c>
      <c r="W41" s="22" t="s">
        <v>71</v>
      </c>
      <c r="X41" s="22" t="s">
        <v>76</v>
      </c>
      <c r="Y41" s="77">
        <v>1742</v>
      </c>
      <c r="Z41" s="40"/>
      <c r="AA41" s="1" t="s">
        <v>161</v>
      </c>
      <c r="AB41" s="27" t="s">
        <v>189</v>
      </c>
    </row>
    <row r="42" spans="1:28" x14ac:dyDescent="0.3">
      <c r="A42" s="1" t="s">
        <v>46</v>
      </c>
      <c r="B42" s="1" t="s">
        <v>157</v>
      </c>
      <c r="C42" s="26" t="s">
        <v>289</v>
      </c>
      <c r="D42" s="36">
        <v>14</v>
      </c>
      <c r="E42" s="90"/>
      <c r="F42" s="26">
        <v>0</v>
      </c>
      <c r="G42" s="26">
        <v>5</v>
      </c>
      <c r="H42" s="26"/>
      <c r="I42" s="26"/>
      <c r="J42" s="26">
        <v>1</v>
      </c>
      <c r="K42" s="26">
        <v>2</v>
      </c>
      <c r="L42" s="90"/>
      <c r="M42" s="26">
        <v>0</v>
      </c>
      <c r="N42" s="26">
        <f>SUM(L42:M42)</f>
        <v>0</v>
      </c>
      <c r="O42" s="100"/>
      <c r="P42" s="37">
        <v>1</v>
      </c>
      <c r="Q42" s="100"/>
      <c r="R42" s="100"/>
      <c r="S42" s="100"/>
      <c r="T42" s="37">
        <f>(H42*3)+((F42-H42)*2)+J42</f>
        <v>1</v>
      </c>
      <c r="U42" s="38" t="str">
        <f t="shared" si="9"/>
        <v/>
      </c>
      <c r="V42" s="22">
        <v>79</v>
      </c>
      <c r="W42" s="22" t="s">
        <v>71</v>
      </c>
      <c r="X42" s="22" t="s">
        <v>76</v>
      </c>
      <c r="Y42" s="77">
        <v>1742</v>
      </c>
      <c r="Z42" s="40"/>
      <c r="AA42" s="1" t="s">
        <v>161</v>
      </c>
      <c r="AB42" s="27" t="s">
        <v>189</v>
      </c>
    </row>
    <row r="43" spans="1:28" x14ac:dyDescent="0.3">
      <c r="A43" s="1" t="s">
        <v>46</v>
      </c>
      <c r="B43" s="1" t="s">
        <v>157</v>
      </c>
      <c r="C43" s="26" t="s">
        <v>290</v>
      </c>
      <c r="D43" s="36">
        <v>23</v>
      </c>
      <c r="E43" s="90"/>
      <c r="F43" s="26">
        <v>8</v>
      </c>
      <c r="G43" s="26">
        <v>17</v>
      </c>
      <c r="H43" s="26"/>
      <c r="I43" s="26"/>
      <c r="J43" s="26">
        <v>7</v>
      </c>
      <c r="K43" s="26">
        <v>11</v>
      </c>
      <c r="L43" s="90"/>
      <c r="M43" s="26">
        <v>7</v>
      </c>
      <c r="N43" s="26">
        <f>SUM(L43:M43)</f>
        <v>7</v>
      </c>
      <c r="O43" s="100"/>
      <c r="P43" s="37">
        <v>3</v>
      </c>
      <c r="Q43" s="100"/>
      <c r="R43" s="100"/>
      <c r="S43" s="100"/>
      <c r="T43" s="37">
        <f>(H43*3)+((F43-H43)*2)+J43</f>
        <v>23</v>
      </c>
      <c r="U43" s="38" t="str">
        <f t="shared" si="9"/>
        <v/>
      </c>
      <c r="V43" s="22">
        <v>79</v>
      </c>
      <c r="W43" s="22" t="s">
        <v>71</v>
      </c>
      <c r="X43" s="22" t="s">
        <v>76</v>
      </c>
      <c r="Y43" s="77">
        <v>1742</v>
      </c>
      <c r="Z43" s="40"/>
      <c r="AA43" s="1" t="s">
        <v>161</v>
      </c>
      <c r="AB43" s="27" t="s">
        <v>189</v>
      </c>
    </row>
    <row r="44" spans="1:28" x14ac:dyDescent="0.3">
      <c r="A44" s="1" t="s">
        <v>46</v>
      </c>
      <c r="B44" s="1" t="s">
        <v>157</v>
      </c>
      <c r="C44" s="26" t="s">
        <v>291</v>
      </c>
      <c r="D44" s="36">
        <v>5</v>
      </c>
      <c r="E44" s="90"/>
      <c r="F44" s="26">
        <v>8</v>
      </c>
      <c r="G44" s="26">
        <v>18</v>
      </c>
      <c r="H44" s="26"/>
      <c r="I44" s="26"/>
      <c r="J44" s="26">
        <v>1</v>
      </c>
      <c r="K44" s="26">
        <v>5</v>
      </c>
      <c r="L44" s="90"/>
      <c r="M44" s="26">
        <v>9</v>
      </c>
      <c r="N44" s="26">
        <f>SUM(L44:M44)</f>
        <v>9</v>
      </c>
      <c r="O44" s="37">
        <v>5</v>
      </c>
      <c r="P44" s="37">
        <v>2</v>
      </c>
      <c r="Q44" s="100"/>
      <c r="R44" s="100"/>
      <c r="S44" s="100"/>
      <c r="T44" s="37">
        <f>(H44*3)+((F44-H44)*2)+J44</f>
        <v>17</v>
      </c>
      <c r="U44" s="38" t="str">
        <f t="shared" si="9"/>
        <v/>
      </c>
      <c r="V44" s="22">
        <v>79</v>
      </c>
      <c r="W44" s="22" t="s">
        <v>71</v>
      </c>
      <c r="X44" s="22" t="s">
        <v>76</v>
      </c>
      <c r="Y44" s="77">
        <v>1742</v>
      </c>
      <c r="Z44" s="40"/>
      <c r="AA44" s="1" t="s">
        <v>161</v>
      </c>
      <c r="AB44" s="27" t="s">
        <v>189</v>
      </c>
    </row>
    <row r="45" spans="1:28" x14ac:dyDescent="0.3">
      <c r="A45" s="1" t="s">
        <v>46</v>
      </c>
      <c r="B45" s="1" t="s">
        <v>157</v>
      </c>
      <c r="C45" s="61" t="s">
        <v>39</v>
      </c>
      <c r="D45" s="34"/>
      <c r="E45" s="61">
        <v>240</v>
      </c>
      <c r="F45" s="61"/>
      <c r="G45" s="61"/>
      <c r="H45" s="61"/>
      <c r="I45" s="61"/>
      <c r="J45" s="61"/>
      <c r="K45" s="61"/>
      <c r="L45" s="61"/>
      <c r="M45" s="61"/>
      <c r="N45" s="61"/>
      <c r="O45" s="61">
        <v>7</v>
      </c>
      <c r="P45" s="61"/>
      <c r="Q45" s="61"/>
      <c r="R45" s="61">
        <v>22</v>
      </c>
      <c r="S45" s="61"/>
      <c r="T45" s="61"/>
      <c r="U45" s="38" t="str">
        <f t="shared" ref="U45" si="10">_xlfn.IFNA("",((T45+Q45+N45-R45)+(O45*2))/E45)</f>
        <v/>
      </c>
      <c r="V45" s="22">
        <v>79</v>
      </c>
      <c r="W45" s="22" t="s">
        <v>71</v>
      </c>
      <c r="X45" s="22" t="s">
        <v>76</v>
      </c>
      <c r="Y45" s="77">
        <v>1742</v>
      </c>
      <c r="Z45" s="40"/>
      <c r="AA45" s="1" t="s">
        <v>161</v>
      </c>
      <c r="AB45" s="27" t="s">
        <v>189</v>
      </c>
    </row>
    <row r="46" spans="1:28" x14ac:dyDescent="0.3">
      <c r="A46" s="47" t="s">
        <v>46</v>
      </c>
      <c r="B46" s="47" t="s">
        <v>157</v>
      </c>
      <c r="C46" s="43" t="s">
        <v>40</v>
      </c>
      <c r="D46" s="47"/>
      <c r="E46" s="43">
        <f t="shared" ref="E46:T46" si="11">SUM(E35:E45)</f>
        <v>240</v>
      </c>
      <c r="F46" s="43">
        <f t="shared" si="11"/>
        <v>34</v>
      </c>
      <c r="G46" s="43">
        <f t="shared" si="11"/>
        <v>108</v>
      </c>
      <c r="H46" s="43">
        <f t="shared" si="11"/>
        <v>0</v>
      </c>
      <c r="I46" s="43">
        <f t="shared" si="11"/>
        <v>0</v>
      </c>
      <c r="J46" s="43">
        <f t="shared" si="11"/>
        <v>13</v>
      </c>
      <c r="K46" s="43">
        <f t="shared" si="11"/>
        <v>26</v>
      </c>
      <c r="L46" s="43">
        <f t="shared" si="11"/>
        <v>0</v>
      </c>
      <c r="M46" s="43">
        <f t="shared" si="11"/>
        <v>53</v>
      </c>
      <c r="N46" s="43">
        <f t="shared" si="11"/>
        <v>53</v>
      </c>
      <c r="O46" s="43">
        <f t="shared" si="11"/>
        <v>12</v>
      </c>
      <c r="P46" s="43">
        <f t="shared" si="11"/>
        <v>26</v>
      </c>
      <c r="Q46" s="43">
        <f t="shared" si="11"/>
        <v>0</v>
      </c>
      <c r="R46" s="43">
        <f t="shared" si="11"/>
        <v>22</v>
      </c>
      <c r="S46" s="43">
        <f t="shared" si="11"/>
        <v>0</v>
      </c>
      <c r="T46" s="43">
        <f t="shared" si="11"/>
        <v>81</v>
      </c>
      <c r="U46" s="44">
        <f>((T46+Q46+N46-R46)+(O46*2))/E46</f>
        <v>0.56666666666666665</v>
      </c>
      <c r="V46" s="45">
        <v>79</v>
      </c>
      <c r="W46" s="45" t="s">
        <v>71</v>
      </c>
      <c r="X46" s="45" t="s">
        <v>76</v>
      </c>
      <c r="Y46" s="78">
        <v>1742</v>
      </c>
      <c r="Z46" s="46"/>
      <c r="AA46" s="47" t="s">
        <v>161</v>
      </c>
      <c r="AB46" s="87" t="s">
        <v>189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0.31481481481481483</v>
      </c>
      <c r="H47" s="48"/>
      <c r="I47" s="27"/>
      <c r="J47" s="48" t="s">
        <v>42</v>
      </c>
      <c r="K47" s="76">
        <f>J46/K46</f>
        <v>0.5</v>
      </c>
      <c r="L47" s="1"/>
      <c r="M47" s="37" t="s">
        <v>43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2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AB50" s="86"/>
    </row>
    <row r="51" spans="2:28" x14ac:dyDescent="0.3">
      <c r="AB51" s="86"/>
    </row>
  </sheetData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00B8-12C1-463B-AA1E-52B36130F6D9}">
  <sheetPr>
    <tabColor rgb="FFFF0000"/>
    <pageSetUpPr fitToPage="1"/>
  </sheetPr>
  <dimension ref="A1:AB55"/>
  <sheetViews>
    <sheetView topLeftCell="A3"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434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4" t="s">
        <v>438</v>
      </c>
    </row>
    <row r="3" spans="1:28" x14ac:dyDescent="0.3">
      <c r="B3" s="1"/>
      <c r="C3" s="6">
        <v>28916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191</v>
      </c>
      <c r="K4" s="16" t="s">
        <v>45</v>
      </c>
      <c r="L4" s="17"/>
      <c r="M4" s="18"/>
      <c r="N4" s="19">
        <v>26</v>
      </c>
      <c r="O4" s="19">
        <v>38</v>
      </c>
      <c r="P4" s="19">
        <v>38</v>
      </c>
      <c r="Q4" s="19">
        <v>21</v>
      </c>
      <c r="R4" s="20"/>
      <c r="S4" s="21">
        <f>SUM(N4:R4)</f>
        <v>123</v>
      </c>
      <c r="T4" s="22">
        <v>85</v>
      </c>
    </row>
    <row r="5" spans="1:28" x14ac:dyDescent="0.3">
      <c r="B5" s="1"/>
      <c r="C5" s="6" t="s">
        <v>190</v>
      </c>
      <c r="D5" s="7" t="s">
        <v>6</v>
      </c>
      <c r="E5" s="1"/>
      <c r="F5" s="1"/>
      <c r="G5" s="1"/>
      <c r="J5" s="15" t="s">
        <v>192</v>
      </c>
      <c r="K5" s="16" t="s">
        <v>90</v>
      </c>
      <c r="L5" s="17"/>
      <c r="M5" s="18"/>
      <c r="N5" s="19">
        <v>24</v>
      </c>
      <c r="O5" s="19">
        <v>26</v>
      </c>
      <c r="P5" s="19">
        <v>22</v>
      </c>
      <c r="Q5" s="19">
        <v>30</v>
      </c>
      <c r="R5" s="20"/>
      <c r="S5" s="21">
        <f>SUM(N5:R5)</f>
        <v>102</v>
      </c>
      <c r="T5" s="22">
        <v>85</v>
      </c>
      <c r="U5" s="1"/>
      <c r="V5" s="1"/>
      <c r="W5" s="1"/>
    </row>
    <row r="6" spans="1:28" x14ac:dyDescent="0.3">
      <c r="C6" s="23">
        <v>1654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233</v>
      </c>
      <c r="D7" s="7" t="s">
        <v>8</v>
      </c>
      <c r="G7" s="1"/>
      <c r="S7" s="1"/>
      <c r="T7" s="25" t="s">
        <v>9</v>
      </c>
      <c r="U7" s="1"/>
      <c r="V7" s="53">
        <v>85</v>
      </c>
      <c r="W7" s="1"/>
    </row>
    <row r="8" spans="1:28" x14ac:dyDescent="0.3">
      <c r="B8" s="1"/>
      <c r="C8" s="24" t="s">
        <v>238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86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22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30</v>
      </c>
      <c r="E13" s="90"/>
      <c r="F13" s="26">
        <v>9</v>
      </c>
      <c r="G13" s="26">
        <v>23</v>
      </c>
      <c r="H13" s="90"/>
      <c r="I13" s="90"/>
      <c r="J13" s="26">
        <v>2</v>
      </c>
      <c r="K13" s="26">
        <v>2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20</v>
      </c>
      <c r="U13" s="38" t="str">
        <f>IFERROR(((T13+Q13+N13-R13)+(O13*2))/E13,"")</f>
        <v/>
      </c>
      <c r="V13" s="22">
        <v>85</v>
      </c>
      <c r="W13" s="22" t="s">
        <v>75</v>
      </c>
      <c r="X13" s="22" t="s">
        <v>72</v>
      </c>
      <c r="Y13" s="77">
        <v>1654</v>
      </c>
      <c r="Z13" s="40"/>
      <c r="AA13" s="1" t="s">
        <v>87</v>
      </c>
      <c r="AB13" s="27" t="s">
        <v>114</v>
      </c>
    </row>
    <row r="14" spans="1:28" x14ac:dyDescent="0.3">
      <c r="A14" s="1" t="s">
        <v>89</v>
      </c>
      <c r="B14" s="1" t="s">
        <v>46</v>
      </c>
      <c r="C14" s="26" t="s">
        <v>292</v>
      </c>
      <c r="D14" s="36">
        <v>24</v>
      </c>
      <c r="E14" s="90"/>
      <c r="F14" s="26">
        <v>0</v>
      </c>
      <c r="G14" s="90"/>
      <c r="H14" s="90"/>
      <c r="I14" s="90"/>
      <c r="J14" s="26">
        <v>1</v>
      </c>
      <c r="K14" s="26">
        <v>2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1</v>
      </c>
      <c r="U14" s="38" t="str">
        <f t="shared" ref="U14:U24" si="2">IFERROR(((T14+Q14+N14-R14)+(O14*2))/E14,"")</f>
        <v/>
      </c>
      <c r="V14" s="22">
        <v>85</v>
      </c>
      <c r="W14" s="22" t="s">
        <v>75</v>
      </c>
      <c r="X14" s="22" t="s">
        <v>72</v>
      </c>
      <c r="Y14" s="77">
        <v>1654</v>
      </c>
      <c r="Z14" s="40"/>
      <c r="AA14" s="1" t="s">
        <v>87</v>
      </c>
      <c r="AB14" s="27" t="s">
        <v>114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26">
        <v>7</v>
      </c>
      <c r="G15" s="26">
        <v>18</v>
      </c>
      <c r="H15" s="90"/>
      <c r="I15" s="90"/>
      <c r="J15" s="26">
        <v>0</v>
      </c>
      <c r="K15" s="26">
        <v>0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14</v>
      </c>
      <c r="U15" s="38" t="str">
        <f t="shared" si="2"/>
        <v/>
      </c>
      <c r="V15" s="22">
        <v>85</v>
      </c>
      <c r="W15" s="22" t="s">
        <v>75</v>
      </c>
      <c r="X15" s="22" t="s">
        <v>72</v>
      </c>
      <c r="Y15" s="77">
        <v>1654</v>
      </c>
      <c r="Z15" s="40"/>
      <c r="AA15" s="1" t="s">
        <v>87</v>
      </c>
      <c r="AB15" s="27" t="s">
        <v>114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12</v>
      </c>
      <c r="E16" s="90"/>
      <c r="F16" s="26">
        <v>4</v>
      </c>
      <c r="G16" s="90"/>
      <c r="H16" s="90"/>
      <c r="I16" s="90"/>
      <c r="J16" s="26">
        <v>0</v>
      </c>
      <c r="K16" s="26">
        <v>0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8</v>
      </c>
      <c r="U16" s="38" t="str">
        <f t="shared" si="2"/>
        <v/>
      </c>
      <c r="V16" s="22">
        <v>85</v>
      </c>
      <c r="W16" s="22" t="s">
        <v>75</v>
      </c>
      <c r="X16" s="22" t="s">
        <v>72</v>
      </c>
      <c r="Y16" s="77">
        <v>1654</v>
      </c>
      <c r="Z16" s="40"/>
      <c r="AA16" s="1" t="s">
        <v>87</v>
      </c>
      <c r="AB16" s="27" t="s">
        <v>114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44</v>
      </c>
      <c r="E17" s="90"/>
      <c r="F17" s="26">
        <v>7</v>
      </c>
      <c r="G17" s="26">
        <v>10</v>
      </c>
      <c r="H17" s="90"/>
      <c r="I17" s="90"/>
      <c r="J17" s="26">
        <v>2</v>
      </c>
      <c r="K17" s="26">
        <v>2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16</v>
      </c>
      <c r="U17" s="38" t="str">
        <f t="shared" si="2"/>
        <v/>
      </c>
      <c r="V17" s="22">
        <v>85</v>
      </c>
      <c r="W17" s="22" t="s">
        <v>75</v>
      </c>
      <c r="X17" s="22" t="s">
        <v>72</v>
      </c>
      <c r="Y17" s="77">
        <v>1654</v>
      </c>
      <c r="Z17" s="40"/>
      <c r="AA17" s="1" t="s">
        <v>87</v>
      </c>
      <c r="AB17" s="27" t="s">
        <v>114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32</v>
      </c>
      <c r="E18" s="90"/>
      <c r="F18" s="26">
        <v>3</v>
      </c>
      <c r="G18" s="90"/>
      <c r="H18" s="90"/>
      <c r="I18" s="90"/>
      <c r="J18" s="26">
        <v>2</v>
      </c>
      <c r="K18" s="26">
        <v>2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8</v>
      </c>
      <c r="U18" s="38" t="str">
        <f t="shared" si="2"/>
        <v/>
      </c>
      <c r="V18" s="22">
        <v>85</v>
      </c>
      <c r="W18" s="22" t="s">
        <v>75</v>
      </c>
      <c r="X18" s="22" t="s">
        <v>72</v>
      </c>
      <c r="Y18" s="77">
        <v>1654</v>
      </c>
      <c r="Z18" s="40"/>
      <c r="AA18" s="1" t="s">
        <v>87</v>
      </c>
      <c r="AB18" s="27" t="s">
        <v>114</v>
      </c>
    </row>
    <row r="19" spans="1:28" x14ac:dyDescent="0.3">
      <c r="A19" s="1" t="s">
        <v>89</v>
      </c>
      <c r="B19" s="1" t="s">
        <v>46</v>
      </c>
      <c r="C19" s="26" t="s">
        <v>52</v>
      </c>
      <c r="D19" s="36">
        <v>34</v>
      </c>
      <c r="E19" s="90"/>
      <c r="F19" s="26">
        <v>2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4</v>
      </c>
      <c r="U19" s="38" t="str">
        <f t="shared" si="2"/>
        <v/>
      </c>
      <c r="V19" s="22">
        <v>85</v>
      </c>
      <c r="W19" s="22" t="s">
        <v>75</v>
      </c>
      <c r="X19" s="22" t="s">
        <v>72</v>
      </c>
      <c r="Y19" s="77">
        <v>1654</v>
      </c>
      <c r="Z19" s="40"/>
      <c r="AA19" s="1" t="s">
        <v>87</v>
      </c>
      <c r="AB19" s="27" t="s">
        <v>114</v>
      </c>
    </row>
    <row r="20" spans="1:28" x14ac:dyDescent="0.3">
      <c r="A20" s="1" t="s">
        <v>89</v>
      </c>
      <c r="B20" s="1" t="s">
        <v>46</v>
      </c>
      <c r="C20" s="26" t="s">
        <v>293</v>
      </c>
      <c r="D20" s="36">
        <v>54</v>
      </c>
      <c r="E20" s="26">
        <v>7</v>
      </c>
      <c r="F20" s="26">
        <v>1</v>
      </c>
      <c r="G20" s="26">
        <v>5</v>
      </c>
      <c r="H20" s="26"/>
      <c r="I20" s="26"/>
      <c r="J20" s="26">
        <v>0</v>
      </c>
      <c r="K20" s="26">
        <v>0</v>
      </c>
      <c r="L20" s="26">
        <v>2</v>
      </c>
      <c r="M20" s="26">
        <v>1</v>
      </c>
      <c r="N20" s="26">
        <f>SUM(L20:M20)</f>
        <v>3</v>
      </c>
      <c r="O20" s="37">
        <v>0</v>
      </c>
      <c r="P20" s="37">
        <v>0</v>
      </c>
      <c r="Q20" s="37">
        <v>0</v>
      </c>
      <c r="R20" s="37">
        <v>2</v>
      </c>
      <c r="S20" s="37">
        <v>0</v>
      </c>
      <c r="T20" s="37">
        <f>(H20*3)+((F20-H20)*2)+J20</f>
        <v>2</v>
      </c>
      <c r="U20" s="38">
        <f t="shared" ref="U20" si="3">IFERROR(((T20+Q20+N20-R20)+(O20*2))/E20,"")</f>
        <v>0.42857142857142855</v>
      </c>
      <c r="V20" s="22">
        <v>85</v>
      </c>
      <c r="W20" s="22" t="s">
        <v>75</v>
      </c>
      <c r="X20" s="22" t="s">
        <v>72</v>
      </c>
      <c r="Y20" s="77">
        <v>1654</v>
      </c>
      <c r="Z20" s="40"/>
      <c r="AA20" s="1" t="s">
        <v>87</v>
      </c>
      <c r="AB20" s="27" t="s">
        <v>114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20</v>
      </c>
      <c r="E21" s="90" t="s">
        <v>410</v>
      </c>
      <c r="F21" s="26"/>
      <c r="G21" s="90"/>
      <c r="H21" s="90"/>
      <c r="I21" s="90"/>
      <c r="J21" s="26"/>
      <c r="K21" s="26"/>
      <c r="L21" s="90"/>
      <c r="M21" s="90"/>
      <c r="N21" s="26"/>
      <c r="O21" s="100"/>
      <c r="P21" s="100"/>
      <c r="Q21" s="100"/>
      <c r="R21" s="100"/>
      <c r="S21" s="100"/>
      <c r="T21" s="37"/>
      <c r="U21" s="38" t="str">
        <f t="shared" si="2"/>
        <v/>
      </c>
      <c r="V21" s="22">
        <v>85</v>
      </c>
      <c r="W21" s="22" t="s">
        <v>75</v>
      </c>
      <c r="X21" s="22" t="s">
        <v>72</v>
      </c>
      <c r="Y21" s="77">
        <v>1654</v>
      </c>
      <c r="Z21" s="40"/>
      <c r="AA21" s="1" t="s">
        <v>87</v>
      </c>
      <c r="AB21" s="27" t="s">
        <v>114</v>
      </c>
    </row>
    <row r="22" spans="1:28" x14ac:dyDescent="0.3">
      <c r="A22" s="1" t="s">
        <v>89</v>
      </c>
      <c r="B22" s="1" t="s">
        <v>46</v>
      </c>
      <c r="C22" s="26" t="s">
        <v>54</v>
      </c>
      <c r="D22" s="36">
        <v>40</v>
      </c>
      <c r="E22" s="90"/>
      <c r="F22" s="26">
        <v>13</v>
      </c>
      <c r="G22" s="26">
        <v>22</v>
      </c>
      <c r="H22" s="90"/>
      <c r="I22" s="90"/>
      <c r="J22" s="26">
        <v>2</v>
      </c>
      <c r="K22" s="26">
        <v>3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28</v>
      </c>
      <c r="U22" s="38" t="str">
        <f t="shared" si="2"/>
        <v/>
      </c>
      <c r="V22" s="22">
        <v>85</v>
      </c>
      <c r="W22" s="22" t="s">
        <v>75</v>
      </c>
      <c r="X22" s="22" t="s">
        <v>72</v>
      </c>
      <c r="Y22" s="77">
        <v>1654</v>
      </c>
      <c r="Z22" s="40"/>
      <c r="AA22" s="1" t="s">
        <v>87</v>
      </c>
      <c r="AB22" s="27" t="s">
        <v>114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10</v>
      </c>
      <c r="E23" s="90"/>
      <c r="F23" s="26">
        <v>8</v>
      </c>
      <c r="G23" s="26">
        <v>13</v>
      </c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16</v>
      </c>
      <c r="U23" s="38" t="str">
        <f t="shared" si="2"/>
        <v/>
      </c>
      <c r="V23" s="22">
        <v>85</v>
      </c>
      <c r="W23" s="22" t="s">
        <v>75</v>
      </c>
      <c r="X23" s="22" t="s">
        <v>72</v>
      </c>
      <c r="Y23" s="77">
        <v>1654</v>
      </c>
      <c r="Z23" s="40"/>
      <c r="AA23" s="1" t="s">
        <v>87</v>
      </c>
      <c r="AB23" s="27" t="s">
        <v>114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22</v>
      </c>
      <c r="E24" s="90"/>
      <c r="F24" s="26">
        <v>2</v>
      </c>
      <c r="G24" s="90"/>
      <c r="H24" s="90"/>
      <c r="I24" s="90"/>
      <c r="J24" s="26">
        <v>2</v>
      </c>
      <c r="K24" s="26">
        <v>2</v>
      </c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6</v>
      </c>
      <c r="U24" s="38" t="str">
        <f t="shared" si="2"/>
        <v/>
      </c>
      <c r="V24" s="22">
        <v>85</v>
      </c>
      <c r="W24" s="22" t="s">
        <v>75</v>
      </c>
      <c r="X24" s="22" t="s">
        <v>72</v>
      </c>
      <c r="Y24" s="77">
        <v>1654</v>
      </c>
      <c r="Z24" s="40"/>
      <c r="AA24" s="1" t="s">
        <v>87</v>
      </c>
      <c r="AB24" s="27" t="s">
        <v>114</v>
      </c>
    </row>
    <row r="25" spans="1:28" x14ac:dyDescent="0.3">
      <c r="A25" s="1" t="s">
        <v>89</v>
      </c>
      <c r="B25" s="1" t="s">
        <v>46</v>
      </c>
      <c r="C25" s="61" t="s">
        <v>39</v>
      </c>
      <c r="D25" s="34"/>
      <c r="E25" s="61">
        <v>233</v>
      </c>
      <c r="F25" s="61"/>
      <c r="G25" s="61">
        <v>38</v>
      </c>
      <c r="H25" s="61"/>
      <c r="I25" s="61"/>
      <c r="J25" s="61"/>
      <c r="K25" s="61"/>
      <c r="L25" s="61"/>
      <c r="M25" s="61"/>
      <c r="N25" s="61"/>
      <c r="O25" s="61"/>
      <c r="P25" s="61">
        <v>16</v>
      </c>
      <c r="Q25" s="61"/>
      <c r="R25" s="42"/>
      <c r="S25" s="42"/>
      <c r="T25" s="42"/>
      <c r="U25" s="38" t="str">
        <f t="shared" ref="U25" si="4">_xlfn.IFNA("",((T25+Q25+N25-R25)+(O25*2))/E25)</f>
        <v/>
      </c>
      <c r="V25" s="22">
        <v>85</v>
      </c>
      <c r="W25" s="22" t="s">
        <v>75</v>
      </c>
      <c r="X25" s="22" t="s">
        <v>72</v>
      </c>
      <c r="Y25" s="77">
        <v>1654</v>
      </c>
      <c r="Z25" s="40"/>
      <c r="AA25" s="1" t="s">
        <v>87</v>
      </c>
      <c r="AB25" s="27" t="s">
        <v>114</v>
      </c>
    </row>
    <row r="26" spans="1:28" x14ac:dyDescent="0.3">
      <c r="A26" s="47" t="s">
        <v>89</v>
      </c>
      <c r="B26" s="47" t="s">
        <v>46</v>
      </c>
      <c r="C26" s="43" t="s">
        <v>40</v>
      </c>
      <c r="D26" s="47"/>
      <c r="E26" s="43">
        <f t="shared" ref="E26:T26" si="5">SUM(E13:E25)</f>
        <v>240</v>
      </c>
      <c r="F26" s="43">
        <f t="shared" si="5"/>
        <v>56</v>
      </c>
      <c r="G26" s="43">
        <f t="shared" si="5"/>
        <v>129</v>
      </c>
      <c r="H26" s="43">
        <f t="shared" si="5"/>
        <v>0</v>
      </c>
      <c r="I26" s="43">
        <f t="shared" si="5"/>
        <v>0</v>
      </c>
      <c r="J26" s="43">
        <f t="shared" si="5"/>
        <v>11</v>
      </c>
      <c r="K26" s="43">
        <f t="shared" si="5"/>
        <v>13</v>
      </c>
      <c r="L26" s="43">
        <f t="shared" si="5"/>
        <v>2</v>
      </c>
      <c r="M26" s="43">
        <f t="shared" si="5"/>
        <v>1</v>
      </c>
      <c r="N26" s="43">
        <f t="shared" si="5"/>
        <v>3</v>
      </c>
      <c r="O26" s="43">
        <f t="shared" si="5"/>
        <v>0</v>
      </c>
      <c r="P26" s="43">
        <f t="shared" si="5"/>
        <v>16</v>
      </c>
      <c r="Q26" s="43">
        <f t="shared" si="5"/>
        <v>0</v>
      </c>
      <c r="R26" s="43">
        <f t="shared" si="5"/>
        <v>2</v>
      </c>
      <c r="S26" s="43">
        <f t="shared" si="5"/>
        <v>0</v>
      </c>
      <c r="T26" s="43">
        <f t="shared" si="5"/>
        <v>123</v>
      </c>
      <c r="U26" s="44">
        <f>((T26+Q26+N26-R26)+(O26*2))/E26</f>
        <v>0.51666666666666672</v>
      </c>
      <c r="V26" s="45">
        <v>85</v>
      </c>
      <c r="W26" s="45" t="s">
        <v>75</v>
      </c>
      <c r="X26" s="45" t="s">
        <v>72</v>
      </c>
      <c r="Y26" s="78">
        <v>1654</v>
      </c>
      <c r="Z26" s="46"/>
      <c r="AA26" s="47" t="s">
        <v>87</v>
      </c>
      <c r="AB26" s="87" t="s">
        <v>114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0.43410852713178294</v>
      </c>
      <c r="H27" s="48"/>
      <c r="I27" s="27"/>
      <c r="J27" s="48" t="s">
        <v>42</v>
      </c>
      <c r="K27" s="76">
        <f>J26/K26</f>
        <v>0.84615384615384615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22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369</v>
      </c>
      <c r="D35" s="36">
        <v>55</v>
      </c>
      <c r="E35" s="26">
        <v>1</v>
      </c>
      <c r="F35" s="26">
        <v>0</v>
      </c>
      <c r="G35" s="26">
        <v>0</v>
      </c>
      <c r="H35" s="26"/>
      <c r="I35" s="26"/>
      <c r="J35" s="26">
        <v>0</v>
      </c>
      <c r="K35" s="26">
        <v>0</v>
      </c>
      <c r="L35" s="26">
        <v>0</v>
      </c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>(H35*3)+((F35-H35)*2)+J35</f>
        <v>0</v>
      </c>
      <c r="U35" s="38">
        <f>IFERROR(((T35+Q35+N35-R35)+(O35*2))/E35,"")</f>
        <v>0</v>
      </c>
      <c r="V35" s="22">
        <v>85</v>
      </c>
      <c r="W35" s="22" t="s">
        <v>71</v>
      </c>
      <c r="X35" s="22" t="s">
        <v>76</v>
      </c>
      <c r="Y35" s="77">
        <v>1654</v>
      </c>
      <c r="Z35" s="40"/>
      <c r="AA35" s="1" t="s">
        <v>193</v>
      </c>
      <c r="AB35" s="27" t="s">
        <v>194</v>
      </c>
    </row>
    <row r="36" spans="1:28" x14ac:dyDescent="0.3">
      <c r="A36" s="1" t="s">
        <v>46</v>
      </c>
      <c r="B36" s="1" t="s">
        <v>89</v>
      </c>
      <c r="C36" s="26" t="s">
        <v>302</v>
      </c>
      <c r="D36" s="36">
        <v>21</v>
      </c>
      <c r="E36" s="90"/>
      <c r="F36" s="26">
        <v>9</v>
      </c>
      <c r="G36" s="90"/>
      <c r="H36" s="90"/>
      <c r="I36" s="90"/>
      <c r="J36" s="26">
        <v>0</v>
      </c>
      <c r="K36" s="26">
        <v>0</v>
      </c>
      <c r="L36" s="90"/>
      <c r="M36" s="90"/>
      <c r="N36" s="90">
        <f t="shared" ref="N36:N43" si="6">SUM(L36:M36)</f>
        <v>0</v>
      </c>
      <c r="O36" s="90"/>
      <c r="P36" s="100"/>
      <c r="Q36" s="90"/>
      <c r="R36" s="90"/>
      <c r="S36" s="90"/>
      <c r="T36" s="26">
        <f t="shared" ref="T36:T43" si="7">+(F36*2)+J36</f>
        <v>18</v>
      </c>
      <c r="U36" s="38" t="str">
        <f t="shared" ref="U36:U44" si="8">IFERROR(((T36+Q36+N36-R36)+(O36*2))/E36,"")</f>
        <v/>
      </c>
      <c r="V36" s="22">
        <v>85</v>
      </c>
      <c r="W36" s="22" t="s">
        <v>71</v>
      </c>
      <c r="X36" s="22" t="s">
        <v>76</v>
      </c>
      <c r="Y36" s="77">
        <v>1654</v>
      </c>
      <c r="Z36" s="40"/>
      <c r="AA36" s="1" t="s">
        <v>193</v>
      </c>
      <c r="AB36" s="27" t="s">
        <v>194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32</v>
      </c>
      <c r="E37" s="90"/>
      <c r="F37" s="26">
        <v>9</v>
      </c>
      <c r="G37" s="90"/>
      <c r="H37" s="90"/>
      <c r="I37" s="90"/>
      <c r="J37" s="26">
        <v>2</v>
      </c>
      <c r="K37" s="26">
        <v>2</v>
      </c>
      <c r="L37" s="90"/>
      <c r="M37" s="90"/>
      <c r="N37" s="90">
        <f t="shared" si="6"/>
        <v>0</v>
      </c>
      <c r="O37" s="90"/>
      <c r="P37" s="100"/>
      <c r="Q37" s="90"/>
      <c r="R37" s="90"/>
      <c r="S37" s="90"/>
      <c r="T37" s="26">
        <f t="shared" si="7"/>
        <v>20</v>
      </c>
      <c r="U37" s="38" t="str">
        <f t="shared" si="8"/>
        <v/>
      </c>
      <c r="V37" s="22">
        <v>85</v>
      </c>
      <c r="W37" s="22" t="s">
        <v>71</v>
      </c>
      <c r="X37" s="22" t="s">
        <v>76</v>
      </c>
      <c r="Y37" s="77">
        <v>1654</v>
      </c>
      <c r="Z37" s="40"/>
      <c r="AA37" s="1" t="s">
        <v>193</v>
      </c>
      <c r="AB37" s="27" t="s">
        <v>194</v>
      </c>
    </row>
    <row r="38" spans="1:28" x14ac:dyDescent="0.3">
      <c r="A38" s="1" t="s">
        <v>46</v>
      </c>
      <c r="B38" s="1" t="s">
        <v>89</v>
      </c>
      <c r="C38" s="26" t="s">
        <v>247</v>
      </c>
      <c r="D38" s="36">
        <v>24</v>
      </c>
      <c r="E38" s="90"/>
      <c r="F38" s="26">
        <v>4</v>
      </c>
      <c r="G38" s="90"/>
      <c r="H38" s="90"/>
      <c r="I38" s="90"/>
      <c r="J38" s="26">
        <v>2</v>
      </c>
      <c r="K38" s="26">
        <v>4</v>
      </c>
      <c r="L38" s="90"/>
      <c r="M38" s="90"/>
      <c r="N38" s="90">
        <f t="shared" si="6"/>
        <v>0</v>
      </c>
      <c r="O38" s="90"/>
      <c r="P38" s="100"/>
      <c r="Q38" s="90"/>
      <c r="R38" s="90"/>
      <c r="S38" s="90"/>
      <c r="T38" s="26">
        <f t="shared" si="7"/>
        <v>10</v>
      </c>
      <c r="U38" s="38" t="str">
        <f t="shared" si="8"/>
        <v/>
      </c>
      <c r="V38" s="22">
        <v>85</v>
      </c>
      <c r="W38" s="22" t="s">
        <v>71</v>
      </c>
      <c r="X38" s="22" t="s">
        <v>76</v>
      </c>
      <c r="Y38" s="77">
        <v>1654</v>
      </c>
      <c r="Z38" s="40"/>
      <c r="AA38" s="1" t="s">
        <v>193</v>
      </c>
      <c r="AB38" s="27" t="s">
        <v>194</v>
      </c>
    </row>
    <row r="39" spans="1:28" x14ac:dyDescent="0.3">
      <c r="A39" s="1" t="s">
        <v>46</v>
      </c>
      <c r="B39" s="1" t="s">
        <v>89</v>
      </c>
      <c r="C39" s="26" t="s">
        <v>340</v>
      </c>
      <c r="D39" s="36">
        <v>13</v>
      </c>
      <c r="E39" s="26">
        <v>19</v>
      </c>
      <c r="F39" s="26">
        <v>3</v>
      </c>
      <c r="G39" s="26">
        <v>3</v>
      </c>
      <c r="H39" s="26"/>
      <c r="I39" s="26"/>
      <c r="J39" s="26">
        <v>4</v>
      </c>
      <c r="K39" s="26">
        <v>4</v>
      </c>
      <c r="L39" s="26">
        <v>1</v>
      </c>
      <c r="M39" s="26">
        <v>2</v>
      </c>
      <c r="N39" s="26">
        <f t="shared" ref="N39" si="9">SUM(L39:M39)</f>
        <v>3</v>
      </c>
      <c r="O39" s="26">
        <v>4</v>
      </c>
      <c r="P39" s="37">
        <v>1</v>
      </c>
      <c r="Q39" s="26">
        <v>3</v>
      </c>
      <c r="R39" s="26">
        <v>3</v>
      </c>
      <c r="S39" s="26">
        <v>0</v>
      </c>
      <c r="T39" s="37">
        <f t="shared" ref="T39" si="10">(H39*3)+((F39-H39)*2)+J39</f>
        <v>10</v>
      </c>
      <c r="U39" s="38">
        <f t="shared" si="8"/>
        <v>1.1052631578947369</v>
      </c>
      <c r="V39" s="22">
        <v>85</v>
      </c>
      <c r="W39" s="22" t="s">
        <v>71</v>
      </c>
      <c r="X39" s="22" t="s">
        <v>76</v>
      </c>
      <c r="Y39" s="77">
        <v>1654</v>
      </c>
      <c r="Z39" s="40"/>
      <c r="AA39" s="1" t="s">
        <v>193</v>
      </c>
      <c r="AB39" s="27" t="s">
        <v>194</v>
      </c>
    </row>
    <row r="40" spans="1:28" x14ac:dyDescent="0.3">
      <c r="A40" s="1" t="s">
        <v>46</v>
      </c>
      <c r="B40" s="1" t="s">
        <v>89</v>
      </c>
      <c r="C40" s="26" t="s">
        <v>263</v>
      </c>
      <c r="D40" s="36">
        <v>45</v>
      </c>
      <c r="E40" s="90"/>
      <c r="F40" s="26">
        <v>11</v>
      </c>
      <c r="G40" s="90"/>
      <c r="H40" s="90"/>
      <c r="I40" s="90"/>
      <c r="J40" s="26">
        <v>0</v>
      </c>
      <c r="K40" s="26">
        <v>0</v>
      </c>
      <c r="L40" s="90"/>
      <c r="M40" s="90"/>
      <c r="N40" s="90">
        <f t="shared" si="6"/>
        <v>0</v>
      </c>
      <c r="O40" s="90"/>
      <c r="P40" s="100"/>
      <c r="Q40" s="90"/>
      <c r="R40" s="90"/>
      <c r="S40" s="90"/>
      <c r="T40" s="26">
        <f t="shared" si="7"/>
        <v>22</v>
      </c>
      <c r="U40" s="38" t="str">
        <f t="shared" si="8"/>
        <v/>
      </c>
      <c r="V40" s="22">
        <v>85</v>
      </c>
      <c r="W40" s="22" t="s">
        <v>71</v>
      </c>
      <c r="X40" s="22" t="s">
        <v>76</v>
      </c>
      <c r="Y40" s="77">
        <v>1654</v>
      </c>
      <c r="Z40" s="40"/>
      <c r="AA40" s="1" t="s">
        <v>193</v>
      </c>
      <c r="AB40" s="27" t="s">
        <v>194</v>
      </c>
    </row>
    <row r="41" spans="1:28" x14ac:dyDescent="0.3">
      <c r="A41" s="1" t="s">
        <v>46</v>
      </c>
      <c r="B41" s="1" t="s">
        <v>89</v>
      </c>
      <c r="C41" s="26" t="s">
        <v>249</v>
      </c>
      <c r="D41" s="36">
        <v>42</v>
      </c>
      <c r="E41" s="90"/>
      <c r="F41" s="26">
        <v>3</v>
      </c>
      <c r="G41" s="90"/>
      <c r="H41" s="90"/>
      <c r="I41" s="90"/>
      <c r="J41" s="26">
        <v>3</v>
      </c>
      <c r="K41" s="26">
        <v>4</v>
      </c>
      <c r="L41" s="90"/>
      <c r="M41" s="90"/>
      <c r="N41" s="90">
        <f t="shared" si="6"/>
        <v>0</v>
      </c>
      <c r="O41" s="90"/>
      <c r="P41" s="100"/>
      <c r="Q41" s="90"/>
      <c r="R41" s="90"/>
      <c r="S41" s="90"/>
      <c r="T41" s="26">
        <f t="shared" si="7"/>
        <v>9</v>
      </c>
      <c r="U41" s="38" t="str">
        <f t="shared" si="8"/>
        <v/>
      </c>
      <c r="V41" s="22">
        <v>85</v>
      </c>
      <c r="W41" s="22" t="s">
        <v>71</v>
      </c>
      <c r="X41" s="22" t="s">
        <v>76</v>
      </c>
      <c r="Y41" s="77">
        <v>1654</v>
      </c>
      <c r="Z41" s="40"/>
      <c r="AA41" s="1" t="s">
        <v>193</v>
      </c>
      <c r="AB41" s="27" t="s">
        <v>194</v>
      </c>
    </row>
    <row r="42" spans="1:28" x14ac:dyDescent="0.3">
      <c r="A42" s="1" t="s">
        <v>46</v>
      </c>
      <c r="B42" s="1" t="s">
        <v>89</v>
      </c>
      <c r="C42" s="26" t="s">
        <v>250</v>
      </c>
      <c r="D42" s="36">
        <v>25</v>
      </c>
      <c r="E42" s="26" t="s">
        <v>470</v>
      </c>
      <c r="F42" s="26"/>
      <c r="G42" s="90"/>
      <c r="H42" s="90"/>
      <c r="I42" s="90"/>
      <c r="J42" s="26"/>
      <c r="K42" s="26"/>
      <c r="L42" s="90"/>
      <c r="M42" s="90"/>
      <c r="N42" s="90"/>
      <c r="O42" s="90"/>
      <c r="P42" s="100"/>
      <c r="Q42" s="90"/>
      <c r="R42" s="90"/>
      <c r="S42" s="90"/>
      <c r="T42" s="26"/>
      <c r="U42" s="38"/>
      <c r="V42" s="22"/>
      <c r="W42" s="22"/>
      <c r="X42" s="22"/>
      <c r="Y42" s="77"/>
      <c r="Z42" s="40"/>
      <c r="AA42" s="1"/>
      <c r="AB42" s="27"/>
    </row>
    <row r="43" spans="1:28" x14ac:dyDescent="0.3">
      <c r="A43" s="1" t="s">
        <v>46</v>
      </c>
      <c r="B43" s="1" t="s">
        <v>89</v>
      </c>
      <c r="C43" s="26" t="s">
        <v>303</v>
      </c>
      <c r="D43" s="36">
        <v>10</v>
      </c>
      <c r="E43" s="90"/>
      <c r="F43" s="26">
        <v>5</v>
      </c>
      <c r="G43" s="90"/>
      <c r="H43" s="90"/>
      <c r="I43" s="90"/>
      <c r="J43" s="26">
        <v>3</v>
      </c>
      <c r="K43" s="26">
        <v>4</v>
      </c>
      <c r="L43" s="90"/>
      <c r="M43" s="90"/>
      <c r="N43" s="90">
        <f t="shared" si="6"/>
        <v>0</v>
      </c>
      <c r="O43" s="90"/>
      <c r="P43" s="100"/>
      <c r="Q43" s="90"/>
      <c r="R43" s="90"/>
      <c r="S43" s="90"/>
      <c r="T43" s="26">
        <f t="shared" si="7"/>
        <v>13</v>
      </c>
      <c r="U43" s="38" t="str">
        <f t="shared" si="8"/>
        <v/>
      </c>
      <c r="V43" s="22">
        <v>85</v>
      </c>
      <c r="W43" s="22" t="s">
        <v>71</v>
      </c>
      <c r="X43" s="22" t="s">
        <v>76</v>
      </c>
      <c r="Y43" s="77">
        <v>1654</v>
      </c>
      <c r="Z43" s="40"/>
      <c r="AA43" s="1" t="s">
        <v>193</v>
      </c>
      <c r="AB43" s="27" t="s">
        <v>194</v>
      </c>
    </row>
    <row r="44" spans="1:28" x14ac:dyDescent="0.3">
      <c r="A44" s="1" t="s">
        <v>46</v>
      </c>
      <c r="B44" s="1" t="s">
        <v>89</v>
      </c>
      <c r="C44" s="26" t="s">
        <v>253</v>
      </c>
      <c r="D44" s="36">
        <v>11</v>
      </c>
      <c r="E44" s="90" t="s">
        <v>402</v>
      </c>
      <c r="F44" s="26"/>
      <c r="G44" s="90"/>
      <c r="H44" s="90"/>
      <c r="I44" s="90"/>
      <c r="J44" s="26"/>
      <c r="K44" s="26"/>
      <c r="L44" s="90"/>
      <c r="M44" s="90"/>
      <c r="N44" s="90"/>
      <c r="O44" s="90"/>
      <c r="P44" s="100"/>
      <c r="Q44" s="90"/>
      <c r="R44" s="90"/>
      <c r="S44" s="90"/>
      <c r="T44" s="26"/>
      <c r="U44" s="38" t="str">
        <f t="shared" si="8"/>
        <v/>
      </c>
      <c r="V44" s="22">
        <v>85</v>
      </c>
      <c r="W44" s="22" t="s">
        <v>71</v>
      </c>
      <c r="X44" s="22" t="s">
        <v>76</v>
      </c>
      <c r="Y44" s="77">
        <v>1654</v>
      </c>
      <c r="Z44" s="40"/>
      <c r="AA44" s="1" t="s">
        <v>193</v>
      </c>
      <c r="AB44" s="27" t="s">
        <v>194</v>
      </c>
    </row>
    <row r="45" spans="1:28" x14ac:dyDescent="0.3">
      <c r="A45" s="1" t="s">
        <v>46</v>
      </c>
      <c r="B45" s="1" t="s">
        <v>89</v>
      </c>
      <c r="C45" s="61" t="s">
        <v>39</v>
      </c>
      <c r="D45" s="34"/>
      <c r="E45" s="61">
        <v>220</v>
      </c>
      <c r="F45" s="61"/>
      <c r="G45" s="61">
        <v>103</v>
      </c>
      <c r="H45" s="61"/>
      <c r="I45" s="61"/>
      <c r="J45" s="61"/>
      <c r="K45" s="61"/>
      <c r="L45" s="61"/>
      <c r="M45" s="61"/>
      <c r="N45" s="5"/>
      <c r="O45" s="61"/>
      <c r="P45" s="61">
        <v>16</v>
      </c>
      <c r="Q45" s="42"/>
      <c r="R45" s="42"/>
      <c r="S45" s="42"/>
      <c r="T45" s="26"/>
      <c r="U45" s="38" t="str">
        <f t="shared" ref="U45" si="11">_xlfn.IFNA("",((T45+Q45+N45-R45)+(O45*2))/E45)</f>
        <v/>
      </c>
      <c r="V45" s="22">
        <v>85</v>
      </c>
      <c r="W45" s="22" t="s">
        <v>71</v>
      </c>
      <c r="X45" s="22" t="s">
        <v>76</v>
      </c>
      <c r="Y45" s="77">
        <v>1654</v>
      </c>
      <c r="Z45" s="40"/>
      <c r="AA45" s="1" t="s">
        <v>193</v>
      </c>
      <c r="AB45" s="27" t="s">
        <v>194</v>
      </c>
    </row>
    <row r="46" spans="1:28" x14ac:dyDescent="0.3">
      <c r="A46" s="47" t="s">
        <v>46</v>
      </c>
      <c r="B46" s="47" t="s">
        <v>89</v>
      </c>
      <c r="C46" s="43" t="s">
        <v>40</v>
      </c>
      <c r="D46" s="47"/>
      <c r="E46" s="43">
        <f t="shared" ref="E46:T46" si="12">SUM(E35:E45)</f>
        <v>240</v>
      </c>
      <c r="F46" s="43">
        <f t="shared" si="12"/>
        <v>44</v>
      </c>
      <c r="G46" s="43">
        <f t="shared" si="12"/>
        <v>106</v>
      </c>
      <c r="H46" s="43">
        <f t="shared" si="12"/>
        <v>0</v>
      </c>
      <c r="I46" s="43">
        <f t="shared" si="12"/>
        <v>0</v>
      </c>
      <c r="J46" s="43">
        <f t="shared" si="12"/>
        <v>14</v>
      </c>
      <c r="K46" s="43">
        <f t="shared" si="12"/>
        <v>18</v>
      </c>
      <c r="L46" s="43">
        <f t="shared" si="12"/>
        <v>1</v>
      </c>
      <c r="M46" s="43">
        <f t="shared" si="12"/>
        <v>2</v>
      </c>
      <c r="N46" s="43">
        <f t="shared" si="12"/>
        <v>3</v>
      </c>
      <c r="O46" s="43">
        <f t="shared" si="12"/>
        <v>4</v>
      </c>
      <c r="P46" s="43">
        <f t="shared" si="12"/>
        <v>17</v>
      </c>
      <c r="Q46" s="43">
        <f t="shared" si="12"/>
        <v>3</v>
      </c>
      <c r="R46" s="43">
        <f t="shared" si="12"/>
        <v>3</v>
      </c>
      <c r="S46" s="43">
        <f t="shared" si="12"/>
        <v>0</v>
      </c>
      <c r="T46" s="43">
        <f t="shared" si="12"/>
        <v>102</v>
      </c>
      <c r="U46" s="44">
        <f>((T46+Q46+N46-R46)+(O46*2))/E46</f>
        <v>0.47083333333333333</v>
      </c>
      <c r="V46" s="45">
        <v>85</v>
      </c>
      <c r="W46" s="45" t="s">
        <v>71</v>
      </c>
      <c r="X46" s="45" t="s">
        <v>76</v>
      </c>
      <c r="Y46" s="78">
        <v>1654</v>
      </c>
      <c r="Z46" s="46"/>
      <c r="AA46" s="47" t="s">
        <v>193</v>
      </c>
      <c r="AB46" s="87" t="s">
        <v>194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0.41509433962264153</v>
      </c>
      <c r="H47" s="48"/>
      <c r="I47" s="27"/>
      <c r="J47" s="48" t="s">
        <v>42</v>
      </c>
      <c r="K47" s="76">
        <f>J46/K46</f>
        <v>0.77777777777777779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AB49" s="86"/>
    </row>
    <row r="50" spans="2:28" x14ac:dyDescent="0.3">
      <c r="AB50" s="86"/>
    </row>
    <row r="51" spans="2:28" x14ac:dyDescent="0.3">
      <c r="AB51" s="86"/>
    </row>
    <row r="52" spans="2:28" x14ac:dyDescent="0.3">
      <c r="AB52" s="86"/>
    </row>
    <row r="53" spans="2:28" x14ac:dyDescent="0.3">
      <c r="AB53" s="86"/>
    </row>
    <row r="54" spans="2:28" x14ac:dyDescent="0.3">
      <c r="AB54" s="86"/>
    </row>
    <row r="55" spans="2:28" x14ac:dyDescent="0.3">
      <c r="AB55" s="86"/>
    </row>
  </sheetData>
  <pageMargins left="0.25" right="0.25" top="0.75" bottom="0.75" header="0.3" footer="0.3"/>
  <pageSetup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F93D-65C8-43CB-A3BF-9E0EA0E7E66E}">
  <sheetPr>
    <tabColor rgb="FFFF0000"/>
    <pageSetUpPr fitToPage="1"/>
  </sheetPr>
  <dimension ref="A1:AB51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195</v>
      </c>
      <c r="K4" s="16" t="s">
        <v>45</v>
      </c>
      <c r="L4" s="17"/>
      <c r="M4" s="18"/>
      <c r="N4" s="19">
        <v>24</v>
      </c>
      <c r="O4" s="19">
        <v>23</v>
      </c>
      <c r="P4" s="19">
        <v>22</v>
      </c>
      <c r="Q4" s="19">
        <v>27</v>
      </c>
      <c r="R4" s="20"/>
      <c r="S4" s="21">
        <f>SUM(N4:R4)</f>
        <v>96</v>
      </c>
      <c r="T4" s="22">
        <v>87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196</v>
      </c>
      <c r="K5" s="16" t="s">
        <v>140</v>
      </c>
      <c r="L5" s="17"/>
      <c r="M5" s="18"/>
      <c r="N5" s="19">
        <v>21</v>
      </c>
      <c r="O5" s="19">
        <v>19</v>
      </c>
      <c r="P5" s="19">
        <v>27</v>
      </c>
      <c r="Q5" s="19">
        <v>27</v>
      </c>
      <c r="R5" s="20"/>
      <c r="S5" s="21">
        <f>SUM(N5:R5)</f>
        <v>94</v>
      </c>
      <c r="T5" s="22">
        <v>87</v>
      </c>
      <c r="U5" s="1"/>
      <c r="V5" s="1"/>
      <c r="W5" s="1"/>
    </row>
    <row r="6" spans="1:28" x14ac:dyDescent="0.3">
      <c r="C6" s="23">
        <v>3104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87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23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90"/>
      <c r="F13" s="26">
        <v>8</v>
      </c>
      <c r="G13" s="90"/>
      <c r="H13" s="90"/>
      <c r="I13" s="90"/>
      <c r="J13" s="26">
        <v>2</v>
      </c>
      <c r="K13" s="26">
        <v>2</v>
      </c>
      <c r="L13" s="90"/>
      <c r="M13" s="90"/>
      <c r="N13" s="26">
        <f t="shared" ref="N13:N18" si="0">SUM(L13:M13)</f>
        <v>0</v>
      </c>
      <c r="O13" s="100"/>
      <c r="P13" s="100"/>
      <c r="Q13" s="100"/>
      <c r="R13" s="100"/>
      <c r="S13" s="100"/>
      <c r="T13" s="37">
        <f t="shared" ref="T13:T18" si="1">(H13*3)+((F13-H13)*2)+J13</f>
        <v>18</v>
      </c>
      <c r="U13" s="38" t="str">
        <f t="shared" ref="U13:U24" si="2">IFERROR(((T13+Q13+N13-R13)+(O13*2))/E13,"")</f>
        <v/>
      </c>
      <c r="V13" s="22">
        <v>87</v>
      </c>
      <c r="W13" s="22" t="s">
        <v>75</v>
      </c>
      <c r="X13" s="22" t="s">
        <v>72</v>
      </c>
      <c r="Y13" s="77">
        <v>3104</v>
      </c>
      <c r="Z13" s="40"/>
      <c r="AA13" s="1" t="s">
        <v>87</v>
      </c>
      <c r="AB13" s="27" t="s">
        <v>487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/>
      <c r="O14" s="100"/>
      <c r="P14" s="100"/>
      <c r="Q14" s="100"/>
      <c r="R14" s="100"/>
      <c r="S14" s="100"/>
      <c r="T14" s="37"/>
      <c r="U14" s="38"/>
      <c r="V14" s="22">
        <v>87</v>
      </c>
      <c r="W14" s="22" t="s">
        <v>75</v>
      </c>
      <c r="X14" s="22" t="s">
        <v>72</v>
      </c>
      <c r="Y14" s="77">
        <v>3104</v>
      </c>
      <c r="Z14" s="40"/>
      <c r="AA14" s="1" t="s">
        <v>87</v>
      </c>
      <c r="AB14" s="27" t="s">
        <v>487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90"/>
      <c r="F15" s="26">
        <v>3</v>
      </c>
      <c r="G15" s="90"/>
      <c r="H15" s="90"/>
      <c r="I15" s="90"/>
      <c r="J15" s="26">
        <v>2</v>
      </c>
      <c r="K15" s="26">
        <v>2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8</v>
      </c>
      <c r="U15" s="38" t="str">
        <f t="shared" si="2"/>
        <v/>
      </c>
      <c r="V15" s="22">
        <v>87</v>
      </c>
      <c r="W15" s="22" t="s">
        <v>75</v>
      </c>
      <c r="X15" s="22" t="s">
        <v>72</v>
      </c>
      <c r="Y15" s="77">
        <v>3104</v>
      </c>
      <c r="Z15" s="40"/>
      <c r="AA15" s="1" t="s">
        <v>87</v>
      </c>
      <c r="AB15" s="27" t="s">
        <v>487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90"/>
      <c r="F16" s="26">
        <v>3</v>
      </c>
      <c r="G16" s="90"/>
      <c r="H16" s="90"/>
      <c r="I16" s="90"/>
      <c r="J16" s="26">
        <v>2</v>
      </c>
      <c r="K16" s="26">
        <v>2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8</v>
      </c>
      <c r="U16" s="38" t="str">
        <f t="shared" si="2"/>
        <v/>
      </c>
      <c r="V16" s="22">
        <v>87</v>
      </c>
      <c r="W16" s="22" t="s">
        <v>75</v>
      </c>
      <c r="X16" s="22" t="s">
        <v>72</v>
      </c>
      <c r="Y16" s="77">
        <v>3104</v>
      </c>
      <c r="Z16" s="40"/>
      <c r="AA16" s="1" t="s">
        <v>87</v>
      </c>
      <c r="AB16" s="27" t="s">
        <v>487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90"/>
      <c r="F17" s="26">
        <v>5</v>
      </c>
      <c r="G17" s="90"/>
      <c r="H17" s="90"/>
      <c r="I17" s="90"/>
      <c r="J17" s="26">
        <v>4</v>
      </c>
      <c r="K17" s="26">
        <v>6</v>
      </c>
      <c r="L17" s="90"/>
      <c r="M17" s="26">
        <v>9</v>
      </c>
      <c r="N17" s="26">
        <f t="shared" si="0"/>
        <v>9</v>
      </c>
      <c r="O17" s="100"/>
      <c r="P17" s="100"/>
      <c r="Q17" s="100"/>
      <c r="R17" s="100"/>
      <c r="S17" s="100"/>
      <c r="T17" s="37">
        <f t="shared" si="1"/>
        <v>14</v>
      </c>
      <c r="U17" s="38" t="str">
        <f t="shared" si="2"/>
        <v/>
      </c>
      <c r="V17" s="22">
        <v>87</v>
      </c>
      <c r="W17" s="22" t="s">
        <v>75</v>
      </c>
      <c r="X17" s="22" t="s">
        <v>72</v>
      </c>
      <c r="Y17" s="77">
        <v>3104</v>
      </c>
      <c r="Z17" s="40"/>
      <c r="AA17" s="1" t="s">
        <v>87</v>
      </c>
      <c r="AB17" s="27" t="s">
        <v>487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90"/>
      <c r="F18" s="26">
        <v>2</v>
      </c>
      <c r="G18" s="90"/>
      <c r="H18" s="90"/>
      <c r="I18" s="90"/>
      <c r="J18" s="26">
        <v>2</v>
      </c>
      <c r="K18" s="26">
        <v>2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6</v>
      </c>
      <c r="U18" s="38" t="str">
        <f t="shared" si="2"/>
        <v/>
      </c>
      <c r="V18" s="22">
        <v>87</v>
      </c>
      <c r="W18" s="22" t="s">
        <v>75</v>
      </c>
      <c r="X18" s="22" t="s">
        <v>72</v>
      </c>
      <c r="Y18" s="77">
        <v>3104</v>
      </c>
      <c r="Z18" s="40"/>
      <c r="AA18" s="1" t="s">
        <v>87</v>
      </c>
      <c r="AB18" s="27" t="s">
        <v>487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90"/>
      <c r="I19" s="90"/>
      <c r="J19" s="26">
        <v>2</v>
      </c>
      <c r="K19" s="26">
        <v>5</v>
      </c>
      <c r="L19" s="90"/>
      <c r="M19" s="90"/>
      <c r="N19" s="26">
        <f>SUM(L19:M19)</f>
        <v>0</v>
      </c>
      <c r="O19" s="100"/>
      <c r="P19" s="100"/>
      <c r="Q19" s="100"/>
      <c r="R19" s="100"/>
      <c r="S19" s="100"/>
      <c r="T19" s="37">
        <f>(H19*3)+((F19-H19)*2)+J19</f>
        <v>2</v>
      </c>
      <c r="U19" s="38" t="str">
        <f t="shared" si="2"/>
        <v/>
      </c>
      <c r="V19" s="22">
        <v>87</v>
      </c>
      <c r="W19" s="22" t="s">
        <v>75</v>
      </c>
      <c r="X19" s="22" t="s">
        <v>72</v>
      </c>
      <c r="Y19" s="77">
        <v>3104</v>
      </c>
      <c r="Z19" s="40"/>
      <c r="AA19" s="1" t="s">
        <v>87</v>
      </c>
      <c r="AB19" s="27" t="s">
        <v>487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/>
      <c r="O20" s="100"/>
      <c r="P20" s="100"/>
      <c r="Q20" s="100"/>
      <c r="R20" s="100"/>
      <c r="S20" s="100"/>
      <c r="T20" s="37"/>
      <c r="U20" s="38"/>
      <c r="V20" s="22">
        <v>87</v>
      </c>
      <c r="W20" s="22" t="s">
        <v>75</v>
      </c>
      <c r="X20" s="22" t="s">
        <v>72</v>
      </c>
      <c r="Y20" s="77">
        <v>3104</v>
      </c>
      <c r="Z20" s="40"/>
      <c r="AA20" s="1" t="s">
        <v>87</v>
      </c>
      <c r="AB20" s="27" t="s">
        <v>487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90" t="s">
        <v>410</v>
      </c>
      <c r="F21" s="26"/>
      <c r="G21" s="90"/>
      <c r="H21" s="90"/>
      <c r="I21" s="90"/>
      <c r="J21" s="26"/>
      <c r="K21" s="26"/>
      <c r="L21" s="90"/>
      <c r="M21" s="90"/>
      <c r="N21" s="26"/>
      <c r="O21" s="100"/>
      <c r="P21" s="100"/>
      <c r="Q21" s="100"/>
      <c r="R21" s="100"/>
      <c r="S21" s="100"/>
      <c r="T21" s="37"/>
      <c r="U21" s="38" t="str">
        <f t="shared" si="2"/>
        <v/>
      </c>
      <c r="V21" s="22">
        <v>87</v>
      </c>
      <c r="W21" s="22" t="s">
        <v>75</v>
      </c>
      <c r="X21" s="22" t="s">
        <v>72</v>
      </c>
      <c r="Y21" s="77">
        <v>3104</v>
      </c>
      <c r="Z21" s="40"/>
      <c r="AA21" s="1" t="s">
        <v>87</v>
      </c>
      <c r="AB21" s="27" t="s">
        <v>487</v>
      </c>
    </row>
    <row r="22" spans="1:28" x14ac:dyDescent="0.3">
      <c r="A22" s="1" t="s">
        <v>139</v>
      </c>
      <c r="B22" s="1" t="s">
        <v>46</v>
      </c>
      <c r="C22" s="26" t="s">
        <v>54</v>
      </c>
      <c r="D22" s="36">
        <v>40</v>
      </c>
      <c r="E22" s="90"/>
      <c r="F22" s="26">
        <v>10</v>
      </c>
      <c r="G22" s="26">
        <v>20</v>
      </c>
      <c r="H22" s="90"/>
      <c r="I22" s="90"/>
      <c r="J22" s="26">
        <v>2</v>
      </c>
      <c r="K22" s="26">
        <v>2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22</v>
      </c>
      <c r="U22" s="38" t="str">
        <f t="shared" si="2"/>
        <v/>
      </c>
      <c r="V22" s="22">
        <v>87</v>
      </c>
      <c r="W22" s="22" t="s">
        <v>75</v>
      </c>
      <c r="X22" s="22" t="s">
        <v>72</v>
      </c>
      <c r="Y22" s="77">
        <v>3104</v>
      </c>
      <c r="Z22" s="40"/>
      <c r="AA22" s="1" t="s">
        <v>87</v>
      </c>
      <c r="AB22" s="27" t="s">
        <v>487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90"/>
      <c r="F23" s="26">
        <v>5</v>
      </c>
      <c r="G23" s="90"/>
      <c r="H23" s="90"/>
      <c r="I23" s="90"/>
      <c r="J23" s="26">
        <v>3</v>
      </c>
      <c r="K23" s="26">
        <v>4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13</v>
      </c>
      <c r="U23" s="38" t="str">
        <f t="shared" si="2"/>
        <v/>
      </c>
      <c r="V23" s="22">
        <v>87</v>
      </c>
      <c r="W23" s="22" t="s">
        <v>75</v>
      </c>
      <c r="X23" s="22" t="s">
        <v>72</v>
      </c>
      <c r="Y23" s="77">
        <v>3104</v>
      </c>
      <c r="Z23" s="40"/>
      <c r="AA23" s="1" t="s">
        <v>87</v>
      </c>
      <c r="AB23" s="27" t="s">
        <v>487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90"/>
      <c r="F24" s="26">
        <v>1</v>
      </c>
      <c r="G24" s="90"/>
      <c r="H24" s="90"/>
      <c r="I24" s="90"/>
      <c r="J24" s="26">
        <v>3</v>
      </c>
      <c r="K24" s="26">
        <v>4</v>
      </c>
      <c r="L24" s="90"/>
      <c r="M24" s="90"/>
      <c r="N24" s="26">
        <f>SUM(L24:M24)</f>
        <v>0</v>
      </c>
      <c r="O24" s="100"/>
      <c r="P24" s="61">
        <v>6</v>
      </c>
      <c r="Q24" s="100"/>
      <c r="R24" s="100"/>
      <c r="S24" s="100"/>
      <c r="T24" s="37">
        <f>(H24*3)+((F24-H24)*2)+J24</f>
        <v>5</v>
      </c>
      <c r="U24" s="38" t="str">
        <f t="shared" si="2"/>
        <v/>
      </c>
      <c r="V24" s="22">
        <v>87</v>
      </c>
      <c r="W24" s="22" t="s">
        <v>75</v>
      </c>
      <c r="X24" s="22" t="s">
        <v>72</v>
      </c>
      <c r="Y24" s="77">
        <v>3104</v>
      </c>
      <c r="Z24" s="40"/>
      <c r="AA24" s="1" t="s">
        <v>87</v>
      </c>
      <c r="AB24" s="27" t="s">
        <v>487</v>
      </c>
    </row>
    <row r="25" spans="1:28" x14ac:dyDescent="0.3">
      <c r="A25" s="1" t="s">
        <v>139</v>
      </c>
      <c r="B25" s="1" t="s">
        <v>46</v>
      </c>
      <c r="C25" s="61" t="s">
        <v>39</v>
      </c>
      <c r="D25" s="1"/>
      <c r="E25" s="61">
        <v>240</v>
      </c>
      <c r="F25" s="61"/>
      <c r="G25" s="61">
        <v>62</v>
      </c>
      <c r="H25" s="61"/>
      <c r="I25" s="61"/>
      <c r="J25" s="61"/>
      <c r="K25" s="61"/>
      <c r="L25" s="61"/>
      <c r="M25" s="61">
        <v>47</v>
      </c>
      <c r="N25" s="61">
        <v>47</v>
      </c>
      <c r="O25" s="61"/>
      <c r="P25" s="61">
        <v>20</v>
      </c>
      <c r="Q25" s="61"/>
      <c r="R25" s="61">
        <v>27</v>
      </c>
      <c r="S25" s="42"/>
      <c r="T25" s="42"/>
      <c r="U25" s="38" t="str">
        <f t="shared" ref="U25" si="3">_xlfn.IFNA("",((T25+Q25+N25-R25)+(O25*2))/E25)</f>
        <v/>
      </c>
      <c r="V25" s="22">
        <v>87</v>
      </c>
      <c r="W25" s="22" t="s">
        <v>75</v>
      </c>
      <c r="X25" s="22" t="s">
        <v>72</v>
      </c>
      <c r="Y25" s="77">
        <v>3104</v>
      </c>
      <c r="Z25" s="40"/>
      <c r="AA25" s="1" t="s">
        <v>87</v>
      </c>
      <c r="AB25" s="27" t="s">
        <v>487</v>
      </c>
    </row>
    <row r="26" spans="1:28" x14ac:dyDescent="0.3">
      <c r="A26" s="47"/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37</v>
      </c>
      <c r="G26" s="43">
        <f t="shared" si="4"/>
        <v>82</v>
      </c>
      <c r="H26" s="43">
        <f t="shared" si="4"/>
        <v>0</v>
      </c>
      <c r="I26" s="43">
        <f t="shared" si="4"/>
        <v>0</v>
      </c>
      <c r="J26" s="43">
        <f t="shared" si="4"/>
        <v>22</v>
      </c>
      <c r="K26" s="43">
        <f t="shared" si="4"/>
        <v>29</v>
      </c>
      <c r="L26" s="43">
        <f t="shared" si="4"/>
        <v>0</v>
      </c>
      <c r="M26" s="43">
        <f t="shared" si="4"/>
        <v>56</v>
      </c>
      <c r="N26" s="43">
        <f t="shared" si="4"/>
        <v>56</v>
      </c>
      <c r="O26" s="43">
        <f t="shared" si="4"/>
        <v>0</v>
      </c>
      <c r="P26" s="43">
        <f t="shared" si="4"/>
        <v>26</v>
      </c>
      <c r="Q26" s="43">
        <f t="shared" si="4"/>
        <v>0</v>
      </c>
      <c r="R26" s="43">
        <f t="shared" si="4"/>
        <v>27</v>
      </c>
      <c r="S26" s="43">
        <f t="shared" si="4"/>
        <v>0</v>
      </c>
      <c r="T26" s="43">
        <f t="shared" si="4"/>
        <v>96</v>
      </c>
      <c r="U26" s="44">
        <f>((T26+Q26+N26-R26)+(O26*2))/E26</f>
        <v>0.52083333333333337</v>
      </c>
      <c r="V26" s="45">
        <v>87</v>
      </c>
      <c r="W26" s="45" t="s">
        <v>75</v>
      </c>
      <c r="X26" s="45" t="s">
        <v>72</v>
      </c>
      <c r="Y26" s="78">
        <v>3104</v>
      </c>
      <c r="Z26" s="46"/>
      <c r="AA26" s="47" t="s">
        <v>87</v>
      </c>
      <c r="AB26" s="87" t="s">
        <v>487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0.45121951219512196</v>
      </c>
      <c r="H27" s="48"/>
      <c r="I27" s="27"/>
      <c r="J27" s="48" t="s">
        <v>42</v>
      </c>
      <c r="K27" s="76">
        <f>J26/K26</f>
        <v>0.75862068965517238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90"/>
      <c r="F35" s="26">
        <v>2</v>
      </c>
      <c r="G35" s="90"/>
      <c r="H35" s="90"/>
      <c r="I35" s="90"/>
      <c r="J35" s="26">
        <v>5</v>
      </c>
      <c r="K35" s="26">
        <v>12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9</v>
      </c>
      <c r="U35" s="38" t="str">
        <f>IFERROR(((T35+Q35+N35-R35)+(O35*2))/E35,"")</f>
        <v/>
      </c>
      <c r="V35" s="22">
        <v>87</v>
      </c>
      <c r="W35" s="22" t="s">
        <v>71</v>
      </c>
      <c r="X35" s="22" t="s">
        <v>76</v>
      </c>
      <c r="Y35" s="77">
        <v>3104</v>
      </c>
      <c r="Z35" s="40"/>
      <c r="AA35" s="1" t="s">
        <v>144</v>
      </c>
      <c r="AB35" s="27" t="s">
        <v>197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90" t="s">
        <v>478</v>
      </c>
      <c r="F36" s="26"/>
      <c r="G36" s="90"/>
      <c r="H36" s="90"/>
      <c r="I36" s="90"/>
      <c r="J36" s="26"/>
      <c r="K36" s="26"/>
      <c r="L36" s="90"/>
      <c r="M36" s="90"/>
      <c r="N36" s="26"/>
      <c r="O36" s="90"/>
      <c r="P36" s="100"/>
      <c r="Q36" s="90"/>
      <c r="R36" s="90"/>
      <c r="S36" s="90"/>
      <c r="T36" s="26"/>
      <c r="U36" s="38" t="str">
        <f t="shared" ref="U36:U46" si="5">IFERROR(((T36+Q36+N36-R36)+(O36*2))/E36,"")</f>
        <v/>
      </c>
      <c r="V36" s="22">
        <v>87</v>
      </c>
      <c r="W36" s="22" t="s">
        <v>71</v>
      </c>
      <c r="X36" s="22" t="s">
        <v>76</v>
      </c>
      <c r="Y36" s="77">
        <v>3104</v>
      </c>
      <c r="Z36" s="40"/>
      <c r="AA36" s="1" t="s">
        <v>144</v>
      </c>
      <c r="AB36" s="27" t="s">
        <v>197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90"/>
      <c r="F37" s="26">
        <v>6</v>
      </c>
      <c r="G37" s="90"/>
      <c r="H37" s="90"/>
      <c r="I37" s="90"/>
      <c r="J37" s="26">
        <v>5</v>
      </c>
      <c r="K37" s="26">
        <v>6</v>
      </c>
      <c r="L37" s="90"/>
      <c r="M37" s="90"/>
      <c r="N37" s="26">
        <f t="shared" ref="N37:N46" si="6">SUM(L37:M37)</f>
        <v>0</v>
      </c>
      <c r="O37" s="90"/>
      <c r="P37" s="100"/>
      <c r="Q37" s="90"/>
      <c r="R37" s="90"/>
      <c r="S37" s="90"/>
      <c r="T37" s="26">
        <f t="shared" ref="T37:T46" si="7">+(F37*2)+J37</f>
        <v>17</v>
      </c>
      <c r="U37" s="38" t="str">
        <f t="shared" si="5"/>
        <v/>
      </c>
      <c r="V37" s="22">
        <v>87</v>
      </c>
      <c r="W37" s="22" t="s">
        <v>71</v>
      </c>
      <c r="X37" s="22" t="s">
        <v>76</v>
      </c>
      <c r="Y37" s="77">
        <v>3104</v>
      </c>
      <c r="Z37" s="40"/>
      <c r="AA37" s="1" t="s">
        <v>144</v>
      </c>
      <c r="AB37" s="27" t="s">
        <v>197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90"/>
      <c r="F38" s="26">
        <v>6</v>
      </c>
      <c r="G38" s="90"/>
      <c r="H38" s="90"/>
      <c r="I38" s="90"/>
      <c r="J38" s="26">
        <v>4</v>
      </c>
      <c r="K38" s="26">
        <v>4</v>
      </c>
      <c r="L38" s="90"/>
      <c r="M38" s="90"/>
      <c r="N38" s="26">
        <f t="shared" si="6"/>
        <v>0</v>
      </c>
      <c r="O38" s="90"/>
      <c r="P38" s="100"/>
      <c r="Q38" s="90"/>
      <c r="R38" s="90"/>
      <c r="S38" s="90"/>
      <c r="T38" s="26">
        <f t="shared" si="7"/>
        <v>16</v>
      </c>
      <c r="U38" s="38" t="str">
        <f t="shared" si="5"/>
        <v/>
      </c>
      <c r="V38" s="22">
        <v>87</v>
      </c>
      <c r="W38" s="22" t="s">
        <v>71</v>
      </c>
      <c r="X38" s="22" t="s">
        <v>76</v>
      </c>
      <c r="Y38" s="77">
        <v>3104</v>
      </c>
      <c r="Z38" s="40"/>
      <c r="AA38" s="1" t="s">
        <v>144</v>
      </c>
      <c r="AB38" s="27" t="s">
        <v>197</v>
      </c>
    </row>
    <row r="39" spans="1:28" x14ac:dyDescent="0.3">
      <c r="A39" s="1" t="s">
        <v>46</v>
      </c>
      <c r="B39" s="1" t="s">
        <v>139</v>
      </c>
      <c r="C39" s="26" t="s">
        <v>346</v>
      </c>
      <c r="D39" s="36">
        <v>20</v>
      </c>
      <c r="E39" s="90" t="s">
        <v>478</v>
      </c>
      <c r="F39" s="26"/>
      <c r="G39" s="90"/>
      <c r="H39" s="90"/>
      <c r="I39" s="90"/>
      <c r="J39" s="26"/>
      <c r="K39" s="26"/>
      <c r="L39" s="90"/>
      <c r="M39" s="90"/>
      <c r="N39" s="26"/>
      <c r="O39" s="90"/>
      <c r="P39" s="100"/>
      <c r="Q39" s="90"/>
      <c r="R39" s="90"/>
      <c r="S39" s="90"/>
      <c r="T39" s="26"/>
      <c r="U39" s="38" t="str">
        <f t="shared" si="5"/>
        <v/>
      </c>
      <c r="V39" s="22">
        <v>87</v>
      </c>
      <c r="W39" s="22" t="s">
        <v>71</v>
      </c>
      <c r="X39" s="22" t="s">
        <v>76</v>
      </c>
      <c r="Y39" s="77">
        <v>3104</v>
      </c>
      <c r="Z39" s="40"/>
      <c r="AA39" s="1" t="s">
        <v>144</v>
      </c>
      <c r="AB39" s="27" t="s">
        <v>197</v>
      </c>
    </row>
    <row r="40" spans="1:28" x14ac:dyDescent="0.3">
      <c r="A40" s="1" t="s">
        <v>46</v>
      </c>
      <c r="B40" s="1" t="s">
        <v>139</v>
      </c>
      <c r="C40" s="26" t="s">
        <v>347</v>
      </c>
      <c r="D40" s="36">
        <v>45</v>
      </c>
      <c r="E40" s="90"/>
      <c r="F40" s="26">
        <v>5</v>
      </c>
      <c r="G40" s="90"/>
      <c r="H40" s="90"/>
      <c r="I40" s="90"/>
      <c r="J40" s="26">
        <v>6</v>
      </c>
      <c r="K40" s="26">
        <v>8</v>
      </c>
      <c r="L40" s="90"/>
      <c r="M40" s="90"/>
      <c r="N40" s="26">
        <f t="shared" si="6"/>
        <v>0</v>
      </c>
      <c r="O40" s="90"/>
      <c r="P40" s="100"/>
      <c r="Q40" s="90"/>
      <c r="R40" s="90"/>
      <c r="S40" s="90"/>
      <c r="T40" s="26">
        <f t="shared" si="7"/>
        <v>16</v>
      </c>
      <c r="U40" s="38" t="str">
        <f t="shared" si="5"/>
        <v/>
      </c>
      <c r="V40" s="22">
        <v>87</v>
      </c>
      <c r="W40" s="22" t="s">
        <v>71</v>
      </c>
      <c r="X40" s="22" t="s">
        <v>76</v>
      </c>
      <c r="Y40" s="77">
        <v>3104</v>
      </c>
      <c r="Z40" s="40"/>
      <c r="AA40" s="1" t="s">
        <v>144</v>
      </c>
      <c r="AB40" s="27" t="s">
        <v>197</v>
      </c>
    </row>
    <row r="41" spans="1:28" x14ac:dyDescent="0.3">
      <c r="A41" s="1" t="s">
        <v>46</v>
      </c>
      <c r="B41" s="1" t="s">
        <v>139</v>
      </c>
      <c r="C41" s="26" t="s">
        <v>348</v>
      </c>
      <c r="D41" s="36">
        <v>23</v>
      </c>
      <c r="E41" s="90"/>
      <c r="F41" s="26">
        <v>4</v>
      </c>
      <c r="G41" s="90"/>
      <c r="H41" s="90"/>
      <c r="I41" s="90"/>
      <c r="J41" s="26">
        <v>2</v>
      </c>
      <c r="K41" s="26">
        <v>2</v>
      </c>
      <c r="L41" s="90"/>
      <c r="M41" s="90"/>
      <c r="N41" s="26">
        <f t="shared" si="6"/>
        <v>0</v>
      </c>
      <c r="O41" s="90"/>
      <c r="P41" s="100"/>
      <c r="Q41" s="90"/>
      <c r="R41" s="90"/>
      <c r="S41" s="90"/>
      <c r="T41" s="26">
        <f t="shared" si="7"/>
        <v>10</v>
      </c>
      <c r="U41" s="38" t="str">
        <f t="shared" si="5"/>
        <v/>
      </c>
      <c r="V41" s="22">
        <v>87</v>
      </c>
      <c r="W41" s="22" t="s">
        <v>71</v>
      </c>
      <c r="X41" s="22" t="s">
        <v>76</v>
      </c>
      <c r="Y41" s="77">
        <v>3104</v>
      </c>
      <c r="Z41" s="40"/>
      <c r="AA41" s="1" t="s">
        <v>144</v>
      </c>
      <c r="AB41" s="27" t="s">
        <v>197</v>
      </c>
    </row>
    <row r="42" spans="1:28" x14ac:dyDescent="0.3">
      <c r="A42" s="1" t="s">
        <v>46</v>
      </c>
      <c r="B42" s="1" t="s">
        <v>139</v>
      </c>
      <c r="C42" s="26" t="s">
        <v>349</v>
      </c>
      <c r="D42" s="36">
        <v>40</v>
      </c>
      <c r="E42" s="90"/>
      <c r="F42" s="26">
        <v>3</v>
      </c>
      <c r="G42" s="90"/>
      <c r="H42" s="90"/>
      <c r="I42" s="90"/>
      <c r="J42" s="26">
        <v>1</v>
      </c>
      <c r="K42" s="26">
        <v>2</v>
      </c>
      <c r="L42" s="90"/>
      <c r="M42" s="90"/>
      <c r="N42" s="26">
        <f t="shared" si="6"/>
        <v>0</v>
      </c>
      <c r="O42" s="90"/>
      <c r="P42" s="100"/>
      <c r="Q42" s="90"/>
      <c r="R42" s="90"/>
      <c r="S42" s="90"/>
      <c r="T42" s="26">
        <f t="shared" si="7"/>
        <v>7</v>
      </c>
      <c r="U42" s="38" t="str">
        <f t="shared" si="5"/>
        <v/>
      </c>
      <c r="V42" s="22">
        <v>87</v>
      </c>
      <c r="W42" s="22" t="s">
        <v>71</v>
      </c>
      <c r="X42" s="22" t="s">
        <v>76</v>
      </c>
      <c r="Y42" s="77">
        <v>3104</v>
      </c>
      <c r="Z42" s="40"/>
      <c r="AA42" s="1" t="s">
        <v>144</v>
      </c>
      <c r="AB42" s="27" t="s">
        <v>197</v>
      </c>
    </row>
    <row r="43" spans="1:28" x14ac:dyDescent="0.3">
      <c r="A43" s="1" t="s">
        <v>46</v>
      </c>
      <c r="B43" s="1" t="s">
        <v>139</v>
      </c>
      <c r="C43" s="26" t="s">
        <v>350</v>
      </c>
      <c r="D43" s="36">
        <v>10</v>
      </c>
      <c r="E43" s="90"/>
      <c r="F43" s="26">
        <v>8</v>
      </c>
      <c r="G43" s="90"/>
      <c r="H43" s="90"/>
      <c r="I43" s="90"/>
      <c r="J43" s="26">
        <v>1</v>
      </c>
      <c r="K43" s="26">
        <v>2</v>
      </c>
      <c r="L43" s="90"/>
      <c r="M43" s="90"/>
      <c r="N43" s="26">
        <f t="shared" si="6"/>
        <v>0</v>
      </c>
      <c r="O43" s="90"/>
      <c r="P43" s="100"/>
      <c r="Q43" s="90"/>
      <c r="R43" s="90"/>
      <c r="S43" s="90"/>
      <c r="T43" s="26">
        <f t="shared" si="7"/>
        <v>17</v>
      </c>
      <c r="U43" s="38" t="str">
        <f t="shared" si="5"/>
        <v/>
      </c>
      <c r="V43" s="22">
        <v>87</v>
      </c>
      <c r="W43" s="22" t="s">
        <v>71</v>
      </c>
      <c r="X43" s="22" t="s">
        <v>76</v>
      </c>
      <c r="Y43" s="77">
        <v>3104</v>
      </c>
      <c r="Z43" s="40"/>
      <c r="AA43" s="1" t="s">
        <v>144</v>
      </c>
      <c r="AB43" s="27" t="s">
        <v>197</v>
      </c>
    </row>
    <row r="44" spans="1:28" x14ac:dyDescent="0.3">
      <c r="A44" s="1" t="s">
        <v>46</v>
      </c>
      <c r="B44" s="1" t="s">
        <v>139</v>
      </c>
      <c r="C44" s="26" t="s">
        <v>364</v>
      </c>
      <c r="D44" s="36">
        <v>14</v>
      </c>
      <c r="E44" s="90" t="s">
        <v>478</v>
      </c>
      <c r="F44" s="26"/>
      <c r="G44" s="90"/>
      <c r="H44" s="90"/>
      <c r="I44" s="90"/>
      <c r="J44" s="26"/>
      <c r="K44" s="26"/>
      <c r="L44" s="90"/>
      <c r="M44" s="90"/>
      <c r="N44" s="26"/>
      <c r="O44" s="90"/>
      <c r="P44" s="100"/>
      <c r="Q44" s="90"/>
      <c r="R44" s="90"/>
      <c r="S44" s="90"/>
      <c r="T44" s="26"/>
      <c r="U44" s="38"/>
      <c r="V44" s="22"/>
      <c r="W44" s="22"/>
      <c r="X44" s="22"/>
      <c r="Y44" s="77"/>
      <c r="Z44" s="40"/>
      <c r="AA44" s="1"/>
      <c r="AB44" s="27"/>
    </row>
    <row r="45" spans="1:28" x14ac:dyDescent="0.3">
      <c r="A45" s="1" t="s">
        <v>46</v>
      </c>
      <c r="B45" s="1" t="s">
        <v>139</v>
      </c>
      <c r="C45" s="26" t="s">
        <v>370</v>
      </c>
      <c r="D45" s="36">
        <v>25</v>
      </c>
      <c r="E45" s="90"/>
      <c r="F45" s="26">
        <v>1</v>
      </c>
      <c r="G45" s="90"/>
      <c r="H45" s="90"/>
      <c r="I45" s="90"/>
      <c r="J45" s="26">
        <v>0</v>
      </c>
      <c r="K45" s="26">
        <v>0</v>
      </c>
      <c r="L45" s="90"/>
      <c r="M45" s="90"/>
      <c r="N45" s="26">
        <f t="shared" si="6"/>
        <v>0</v>
      </c>
      <c r="O45" s="90"/>
      <c r="P45" s="100"/>
      <c r="Q45" s="90"/>
      <c r="R45" s="90"/>
      <c r="S45" s="90"/>
      <c r="T45" s="26">
        <f t="shared" si="7"/>
        <v>2</v>
      </c>
      <c r="U45" s="38" t="str">
        <f t="shared" si="5"/>
        <v/>
      </c>
      <c r="V45" s="22">
        <v>87</v>
      </c>
      <c r="W45" s="22" t="s">
        <v>71</v>
      </c>
      <c r="X45" s="22" t="s">
        <v>76</v>
      </c>
      <c r="Y45" s="77">
        <v>3104</v>
      </c>
      <c r="Z45" s="40"/>
      <c r="AA45" s="1" t="s">
        <v>144</v>
      </c>
      <c r="AB45" s="27" t="s">
        <v>197</v>
      </c>
    </row>
    <row r="46" spans="1:28" x14ac:dyDescent="0.3">
      <c r="A46" s="1" t="s">
        <v>46</v>
      </c>
      <c r="B46" s="1" t="s">
        <v>139</v>
      </c>
      <c r="C46" s="26" t="s">
        <v>351</v>
      </c>
      <c r="D46" s="36">
        <v>15</v>
      </c>
      <c r="E46" s="90"/>
      <c r="F46" s="26">
        <v>0</v>
      </c>
      <c r="G46" s="90"/>
      <c r="H46" s="90"/>
      <c r="I46" s="90"/>
      <c r="J46" s="26">
        <v>0</v>
      </c>
      <c r="K46" s="26">
        <v>0</v>
      </c>
      <c r="L46" s="90"/>
      <c r="M46" s="90"/>
      <c r="N46" s="26">
        <f t="shared" si="6"/>
        <v>0</v>
      </c>
      <c r="O46" s="90"/>
      <c r="P46" s="100"/>
      <c r="Q46" s="90"/>
      <c r="R46" s="90"/>
      <c r="S46" s="90"/>
      <c r="T46" s="26">
        <f t="shared" si="7"/>
        <v>0</v>
      </c>
      <c r="U46" s="38" t="str">
        <f t="shared" si="5"/>
        <v/>
      </c>
      <c r="V46" s="22">
        <v>87</v>
      </c>
      <c r="W46" s="22" t="s">
        <v>71</v>
      </c>
      <c r="X46" s="22" t="s">
        <v>76</v>
      </c>
      <c r="Y46" s="77">
        <v>3104</v>
      </c>
      <c r="Z46" s="40"/>
      <c r="AA46" s="1" t="s">
        <v>144</v>
      </c>
      <c r="AB46" s="27" t="s">
        <v>197</v>
      </c>
    </row>
    <row r="47" spans="1:28" x14ac:dyDescent="0.3">
      <c r="A47" s="1" t="s">
        <v>46</v>
      </c>
      <c r="B47" s="1" t="s">
        <v>139</v>
      </c>
      <c r="C47" s="61" t="s">
        <v>39</v>
      </c>
      <c r="D47" s="1"/>
      <c r="E47" s="61">
        <v>240</v>
      </c>
      <c r="F47" s="61"/>
      <c r="G47" s="61">
        <v>81</v>
      </c>
      <c r="H47" s="61"/>
      <c r="I47" s="61"/>
      <c r="J47" s="61"/>
      <c r="K47" s="61"/>
      <c r="L47" s="61"/>
      <c r="M47" s="61">
        <v>46</v>
      </c>
      <c r="N47" s="61">
        <v>46</v>
      </c>
      <c r="O47" s="61"/>
      <c r="P47" s="61">
        <v>30</v>
      </c>
      <c r="Q47" s="61"/>
      <c r="R47" s="61">
        <v>22</v>
      </c>
      <c r="S47" s="42"/>
      <c r="T47" s="26"/>
      <c r="U47" s="38" t="str">
        <f t="shared" ref="U47" si="8">_xlfn.IFNA("",((T47+Q47+N47-R47)+(O47*2))/E47)</f>
        <v/>
      </c>
      <c r="V47" s="22">
        <v>87</v>
      </c>
      <c r="W47" s="22" t="s">
        <v>71</v>
      </c>
      <c r="X47" s="22" t="s">
        <v>76</v>
      </c>
      <c r="Y47" s="77">
        <v>3104</v>
      </c>
      <c r="Z47" s="40"/>
      <c r="AA47" s="1" t="s">
        <v>144</v>
      </c>
      <c r="AB47" s="95" t="s">
        <v>197</v>
      </c>
    </row>
    <row r="48" spans="1:28" x14ac:dyDescent="0.3">
      <c r="A48" s="47" t="s">
        <v>46</v>
      </c>
      <c r="B48" s="47" t="s">
        <v>139</v>
      </c>
      <c r="C48" s="43" t="s">
        <v>40</v>
      </c>
      <c r="D48" s="47"/>
      <c r="E48" s="43">
        <f t="shared" ref="E48:T48" si="9">SUM(E35:E47)</f>
        <v>240</v>
      </c>
      <c r="F48" s="43">
        <f t="shared" si="9"/>
        <v>35</v>
      </c>
      <c r="G48" s="43">
        <f t="shared" si="9"/>
        <v>81</v>
      </c>
      <c r="H48" s="43">
        <f t="shared" si="9"/>
        <v>0</v>
      </c>
      <c r="I48" s="43">
        <f t="shared" si="9"/>
        <v>0</v>
      </c>
      <c r="J48" s="43">
        <f t="shared" si="9"/>
        <v>24</v>
      </c>
      <c r="K48" s="43">
        <f t="shared" si="9"/>
        <v>36</v>
      </c>
      <c r="L48" s="43">
        <f t="shared" si="9"/>
        <v>0</v>
      </c>
      <c r="M48" s="43">
        <f t="shared" si="9"/>
        <v>46</v>
      </c>
      <c r="N48" s="43">
        <f t="shared" si="9"/>
        <v>46</v>
      </c>
      <c r="O48" s="43">
        <f t="shared" si="9"/>
        <v>0</v>
      </c>
      <c r="P48" s="43">
        <f t="shared" si="9"/>
        <v>30</v>
      </c>
      <c r="Q48" s="43">
        <f t="shared" si="9"/>
        <v>0</v>
      </c>
      <c r="R48" s="43">
        <f t="shared" si="9"/>
        <v>22</v>
      </c>
      <c r="S48" s="43">
        <f t="shared" si="9"/>
        <v>0</v>
      </c>
      <c r="T48" s="43">
        <f t="shared" si="9"/>
        <v>94</v>
      </c>
      <c r="U48" s="44">
        <f>((T48+Q48+N48-R48)+(O48*2))/E48</f>
        <v>0.49166666666666664</v>
      </c>
      <c r="V48" s="45">
        <v>87</v>
      </c>
      <c r="W48" s="57" t="s">
        <v>71</v>
      </c>
      <c r="X48" s="45" t="s">
        <v>76</v>
      </c>
      <c r="Y48" s="78">
        <v>3104</v>
      </c>
      <c r="Z48" s="46"/>
      <c r="AA48" s="47" t="s">
        <v>144</v>
      </c>
      <c r="AB48" s="87" t="s">
        <v>197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0.43209876543209874</v>
      </c>
      <c r="H49" s="48"/>
      <c r="I49" s="27"/>
      <c r="J49" s="48" t="s">
        <v>42</v>
      </c>
      <c r="K49" s="76">
        <f>J48/K48</f>
        <v>0.66666666666666663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pageMargins left="0.25" right="0.25" top="0.75" bottom="0.75" header="0.3" footer="0.3"/>
  <pageSetup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A377-823C-4536-898F-5DF5D9FC1947}">
  <sheetPr>
    <tabColor rgb="FFFF0000"/>
    <pageSetUpPr fitToPage="1"/>
  </sheetPr>
  <dimension ref="A1:AB53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198</v>
      </c>
      <c r="K4" s="16" t="s">
        <v>45</v>
      </c>
      <c r="L4" s="17"/>
      <c r="M4" s="18"/>
      <c r="N4" s="19">
        <v>16</v>
      </c>
      <c r="O4" s="19">
        <v>22</v>
      </c>
      <c r="P4" s="19">
        <v>16</v>
      </c>
      <c r="Q4" s="19">
        <v>20</v>
      </c>
      <c r="R4" s="20"/>
      <c r="S4" s="21">
        <f>SUM(N4:R4)</f>
        <v>74</v>
      </c>
      <c r="T4" s="22">
        <v>93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199</v>
      </c>
      <c r="K5" s="16" t="s">
        <v>92</v>
      </c>
      <c r="L5" s="17"/>
      <c r="M5" s="18"/>
      <c r="N5" s="107"/>
      <c r="O5" s="107">
        <v>45</v>
      </c>
      <c r="P5" s="107"/>
      <c r="Q5" s="107">
        <v>54</v>
      </c>
      <c r="R5" s="20"/>
      <c r="S5" s="21">
        <f>SUM(N5:R5)</f>
        <v>99</v>
      </c>
      <c r="T5" s="22">
        <v>93</v>
      </c>
      <c r="U5" s="1"/>
      <c r="V5" s="1"/>
      <c r="W5" s="1"/>
    </row>
    <row r="6" spans="1:28" x14ac:dyDescent="0.3">
      <c r="C6" s="84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93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24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91</v>
      </c>
      <c r="B13" s="1" t="s">
        <v>46</v>
      </c>
      <c r="C13" s="26" t="s">
        <v>47</v>
      </c>
      <c r="D13" s="36">
        <v>30</v>
      </c>
      <c r="E13" s="90"/>
      <c r="F13" s="26">
        <v>4</v>
      </c>
      <c r="G13" s="90"/>
      <c r="H13" s="90"/>
      <c r="I13" s="90"/>
      <c r="J13" s="26">
        <v>3</v>
      </c>
      <c r="K13" s="26">
        <v>4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11</v>
      </c>
      <c r="U13" s="38" t="str">
        <f>IFERROR(((T13+Q13+N13-R13)+(O13*2))/E13,"")</f>
        <v/>
      </c>
      <c r="V13" s="22">
        <v>93</v>
      </c>
      <c r="W13" s="22" t="s">
        <v>71</v>
      </c>
      <c r="X13" s="22" t="s">
        <v>76</v>
      </c>
      <c r="Y13" s="77" t="s">
        <v>435</v>
      </c>
      <c r="Z13" s="40"/>
      <c r="AA13" s="1" t="s">
        <v>87</v>
      </c>
      <c r="AB13" s="27" t="s">
        <v>123</v>
      </c>
    </row>
    <row r="14" spans="1:28" x14ac:dyDescent="0.3">
      <c r="A14" s="1" t="s">
        <v>91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/>
      <c r="O14" s="90"/>
      <c r="P14" s="100"/>
      <c r="Q14" s="90"/>
      <c r="R14" s="90"/>
      <c r="S14" s="90"/>
      <c r="T14" s="26"/>
      <c r="U14" s="38"/>
      <c r="V14" s="22">
        <v>93</v>
      </c>
      <c r="W14" s="22" t="s">
        <v>71</v>
      </c>
      <c r="X14" s="22" t="s">
        <v>76</v>
      </c>
      <c r="Y14" s="77" t="s">
        <v>435</v>
      </c>
      <c r="Z14" s="40"/>
      <c r="AA14" s="1" t="s">
        <v>87</v>
      </c>
      <c r="AB14" s="27" t="s">
        <v>123</v>
      </c>
    </row>
    <row r="15" spans="1:28" x14ac:dyDescent="0.3">
      <c r="A15" s="1" t="s">
        <v>91</v>
      </c>
      <c r="B15" s="1" t="s">
        <v>46</v>
      </c>
      <c r="C15" s="26" t="s">
        <v>48</v>
      </c>
      <c r="D15" s="36">
        <v>50</v>
      </c>
      <c r="E15" s="90"/>
      <c r="F15" s="26">
        <v>5</v>
      </c>
      <c r="G15" s="90"/>
      <c r="H15" s="90"/>
      <c r="I15" s="90"/>
      <c r="J15" s="26">
        <v>0</v>
      </c>
      <c r="K15" s="26">
        <v>0</v>
      </c>
      <c r="L15" s="90"/>
      <c r="M15" s="90"/>
      <c r="N15" s="26">
        <f t="shared" ref="N15:N21" si="0">SUM(L15:M15)</f>
        <v>0</v>
      </c>
      <c r="O15" s="100"/>
      <c r="P15" s="100"/>
      <c r="Q15" s="100"/>
      <c r="R15" s="100"/>
      <c r="S15" s="100"/>
      <c r="T15" s="37">
        <f t="shared" ref="T15:T21" si="1">(H15*3)+((F15-H15)*2)+J15</f>
        <v>10</v>
      </c>
      <c r="U15" s="38" t="str">
        <f t="shared" ref="U15:U24" si="2">IFERROR(((T15+Q15+N15-R15)+(O15*2))/E15,"")</f>
        <v/>
      </c>
      <c r="V15" s="22">
        <v>93</v>
      </c>
      <c r="W15" s="22" t="s">
        <v>71</v>
      </c>
      <c r="X15" s="22" t="s">
        <v>76</v>
      </c>
      <c r="Y15" s="77" t="s">
        <v>435</v>
      </c>
      <c r="Z15" s="40"/>
      <c r="AA15" s="1" t="s">
        <v>87</v>
      </c>
      <c r="AB15" s="27" t="s">
        <v>123</v>
      </c>
    </row>
    <row r="16" spans="1:28" x14ac:dyDescent="0.3">
      <c r="A16" s="1" t="s">
        <v>91</v>
      </c>
      <c r="B16" s="1" t="s">
        <v>46</v>
      </c>
      <c r="C16" s="26" t="s">
        <v>49</v>
      </c>
      <c r="D16" s="36">
        <v>12</v>
      </c>
      <c r="E16" s="90"/>
      <c r="F16" s="26">
        <v>4</v>
      </c>
      <c r="G16" s="90"/>
      <c r="H16" s="90"/>
      <c r="I16" s="90"/>
      <c r="J16" s="26">
        <v>3</v>
      </c>
      <c r="K16" s="26">
        <v>5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11</v>
      </c>
      <c r="U16" s="38" t="str">
        <f t="shared" si="2"/>
        <v/>
      </c>
      <c r="V16" s="22">
        <v>93</v>
      </c>
      <c r="W16" s="22" t="s">
        <v>71</v>
      </c>
      <c r="X16" s="22" t="s">
        <v>76</v>
      </c>
      <c r="Y16" s="77" t="s">
        <v>435</v>
      </c>
      <c r="Z16" s="40"/>
      <c r="AA16" s="1" t="s">
        <v>87</v>
      </c>
      <c r="AB16" s="27" t="s">
        <v>123</v>
      </c>
    </row>
    <row r="17" spans="1:28" x14ac:dyDescent="0.3">
      <c r="A17" s="1" t="s">
        <v>91</v>
      </c>
      <c r="B17" s="1" t="s">
        <v>46</v>
      </c>
      <c r="C17" s="26" t="s">
        <v>50</v>
      </c>
      <c r="D17" s="36">
        <v>44</v>
      </c>
      <c r="E17" s="90"/>
      <c r="F17" s="26">
        <v>0</v>
      </c>
      <c r="G17" s="90"/>
      <c r="H17" s="90"/>
      <c r="I17" s="90"/>
      <c r="J17" s="26">
        <v>3</v>
      </c>
      <c r="K17" s="26">
        <v>4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3</v>
      </c>
      <c r="U17" s="38" t="str">
        <f t="shared" si="2"/>
        <v/>
      </c>
      <c r="V17" s="22">
        <v>93</v>
      </c>
      <c r="W17" s="22" t="s">
        <v>71</v>
      </c>
      <c r="X17" s="22" t="s">
        <v>76</v>
      </c>
      <c r="Y17" s="77" t="s">
        <v>435</v>
      </c>
      <c r="Z17" s="40"/>
      <c r="AA17" s="1" t="s">
        <v>87</v>
      </c>
      <c r="AB17" s="27" t="s">
        <v>123</v>
      </c>
    </row>
    <row r="18" spans="1:28" x14ac:dyDescent="0.3">
      <c r="A18" s="1" t="s">
        <v>91</v>
      </c>
      <c r="B18" s="1" t="s">
        <v>46</v>
      </c>
      <c r="C18" s="26" t="s">
        <v>51</v>
      </c>
      <c r="D18" s="36">
        <v>32</v>
      </c>
      <c r="E18" s="90"/>
      <c r="F18" s="26">
        <v>4</v>
      </c>
      <c r="G18" s="90"/>
      <c r="H18" s="90"/>
      <c r="I18" s="90"/>
      <c r="J18" s="26">
        <v>2</v>
      </c>
      <c r="K18" s="26">
        <v>3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10</v>
      </c>
      <c r="U18" s="38" t="str">
        <f t="shared" si="2"/>
        <v/>
      </c>
      <c r="V18" s="22">
        <v>93</v>
      </c>
      <c r="W18" s="22" t="s">
        <v>71</v>
      </c>
      <c r="X18" s="22" t="s">
        <v>76</v>
      </c>
      <c r="Y18" s="77" t="s">
        <v>435</v>
      </c>
      <c r="Z18" s="40"/>
      <c r="AA18" s="1" t="s">
        <v>87</v>
      </c>
      <c r="AB18" s="27" t="s">
        <v>123</v>
      </c>
    </row>
    <row r="19" spans="1:28" x14ac:dyDescent="0.3">
      <c r="A19" s="1" t="s">
        <v>91</v>
      </c>
      <c r="B19" s="1" t="s">
        <v>46</v>
      </c>
      <c r="C19" s="26" t="s">
        <v>52</v>
      </c>
      <c r="D19" s="36">
        <v>34</v>
      </c>
      <c r="E19" s="90"/>
      <c r="F19" s="26">
        <v>1</v>
      </c>
      <c r="G19" s="90"/>
      <c r="H19" s="90"/>
      <c r="I19" s="90"/>
      <c r="J19" s="26">
        <v>1</v>
      </c>
      <c r="K19" s="26">
        <v>5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3</v>
      </c>
      <c r="U19" s="38" t="str">
        <f t="shared" si="2"/>
        <v/>
      </c>
      <c r="V19" s="22">
        <v>93</v>
      </c>
      <c r="W19" s="22" t="s">
        <v>71</v>
      </c>
      <c r="X19" s="22" t="s">
        <v>76</v>
      </c>
      <c r="Y19" s="77" t="s">
        <v>435</v>
      </c>
      <c r="Z19" s="40"/>
      <c r="AA19" s="1" t="s">
        <v>87</v>
      </c>
      <c r="AB19" s="27" t="s">
        <v>123</v>
      </c>
    </row>
    <row r="20" spans="1:28" x14ac:dyDescent="0.3">
      <c r="A20" s="1" t="s">
        <v>91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/>
      <c r="O20" s="100"/>
      <c r="P20" s="100"/>
      <c r="Q20" s="100"/>
      <c r="R20" s="100"/>
      <c r="S20" s="100"/>
      <c r="T20" s="37"/>
      <c r="U20" s="38"/>
      <c r="V20" s="22">
        <v>93</v>
      </c>
      <c r="W20" s="22" t="s">
        <v>71</v>
      </c>
      <c r="X20" s="22" t="s">
        <v>76</v>
      </c>
      <c r="Y20" s="77" t="s">
        <v>435</v>
      </c>
      <c r="Z20" s="40"/>
      <c r="AA20" s="1" t="s">
        <v>87</v>
      </c>
      <c r="AB20" s="27" t="s">
        <v>123</v>
      </c>
    </row>
    <row r="21" spans="1:28" x14ac:dyDescent="0.3">
      <c r="A21" s="1" t="s">
        <v>91</v>
      </c>
      <c r="B21" s="1" t="s">
        <v>46</v>
      </c>
      <c r="C21" s="26" t="s">
        <v>53</v>
      </c>
      <c r="D21" s="36">
        <v>20</v>
      </c>
      <c r="E21" s="90"/>
      <c r="F21" s="26">
        <v>4</v>
      </c>
      <c r="G21" s="90"/>
      <c r="H21" s="90"/>
      <c r="I21" s="90"/>
      <c r="J21" s="26">
        <v>2</v>
      </c>
      <c r="K21" s="26">
        <v>3</v>
      </c>
      <c r="L21" s="90"/>
      <c r="M21" s="90"/>
      <c r="N21" s="26">
        <f t="shared" si="0"/>
        <v>0</v>
      </c>
      <c r="O21" s="100"/>
      <c r="P21" s="100"/>
      <c r="Q21" s="100"/>
      <c r="R21" s="100"/>
      <c r="S21" s="100"/>
      <c r="T21" s="37">
        <f t="shared" si="1"/>
        <v>10</v>
      </c>
      <c r="U21" s="38" t="str">
        <f t="shared" si="2"/>
        <v/>
      </c>
      <c r="V21" s="22">
        <v>93</v>
      </c>
      <c r="W21" s="22" t="s">
        <v>71</v>
      </c>
      <c r="X21" s="22" t="s">
        <v>76</v>
      </c>
      <c r="Y21" s="77" t="s">
        <v>435</v>
      </c>
      <c r="Z21" s="40"/>
      <c r="AA21" s="1" t="s">
        <v>87</v>
      </c>
      <c r="AB21" s="27" t="s">
        <v>123</v>
      </c>
    </row>
    <row r="22" spans="1:28" x14ac:dyDescent="0.3">
      <c r="A22" s="1" t="s">
        <v>91</v>
      </c>
      <c r="B22" s="1" t="s">
        <v>46</v>
      </c>
      <c r="C22" s="26" t="s">
        <v>54</v>
      </c>
      <c r="D22" s="36">
        <v>40</v>
      </c>
      <c r="E22" s="90"/>
      <c r="F22" s="26">
        <v>5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10</v>
      </c>
      <c r="U22" s="38" t="str">
        <f t="shared" si="2"/>
        <v/>
      </c>
      <c r="V22" s="22">
        <v>93</v>
      </c>
      <c r="W22" s="22" t="s">
        <v>71</v>
      </c>
      <c r="X22" s="22" t="s">
        <v>76</v>
      </c>
      <c r="Y22" s="77" t="s">
        <v>435</v>
      </c>
      <c r="Z22" s="40"/>
      <c r="AA22" s="1" t="s">
        <v>87</v>
      </c>
      <c r="AB22" s="27" t="s">
        <v>123</v>
      </c>
    </row>
    <row r="23" spans="1:28" x14ac:dyDescent="0.3">
      <c r="A23" s="1" t="s">
        <v>91</v>
      </c>
      <c r="B23" s="1" t="s">
        <v>46</v>
      </c>
      <c r="C23" s="26" t="s">
        <v>55</v>
      </c>
      <c r="D23" s="36">
        <v>10</v>
      </c>
      <c r="E23" s="90"/>
      <c r="F23" s="26">
        <v>0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0</v>
      </c>
      <c r="U23" s="38" t="str">
        <f t="shared" si="2"/>
        <v/>
      </c>
      <c r="V23" s="22">
        <v>93</v>
      </c>
      <c r="W23" s="22" t="s">
        <v>71</v>
      </c>
      <c r="X23" s="22" t="s">
        <v>76</v>
      </c>
      <c r="Y23" s="77" t="s">
        <v>435</v>
      </c>
      <c r="Z23" s="40"/>
      <c r="AA23" s="1" t="s">
        <v>87</v>
      </c>
      <c r="AB23" s="27" t="s">
        <v>123</v>
      </c>
    </row>
    <row r="24" spans="1:28" x14ac:dyDescent="0.3">
      <c r="A24" s="1" t="s">
        <v>91</v>
      </c>
      <c r="B24" s="1" t="s">
        <v>46</v>
      </c>
      <c r="C24" s="26" t="s">
        <v>56</v>
      </c>
      <c r="D24" s="36">
        <v>22</v>
      </c>
      <c r="E24" s="90"/>
      <c r="F24" s="26">
        <v>2</v>
      </c>
      <c r="G24" s="90"/>
      <c r="H24" s="90"/>
      <c r="I24" s="90"/>
      <c r="J24" s="26">
        <v>2</v>
      </c>
      <c r="K24" s="26">
        <v>3</v>
      </c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6</v>
      </c>
      <c r="U24" s="38" t="str">
        <f t="shared" si="2"/>
        <v/>
      </c>
      <c r="V24" s="22">
        <v>93</v>
      </c>
      <c r="W24" s="22" t="s">
        <v>71</v>
      </c>
      <c r="X24" s="22" t="s">
        <v>76</v>
      </c>
      <c r="Y24" s="77" t="s">
        <v>435</v>
      </c>
      <c r="Z24" s="40"/>
      <c r="AA24" s="1" t="s">
        <v>87</v>
      </c>
      <c r="AB24" s="27" t="s">
        <v>123</v>
      </c>
    </row>
    <row r="25" spans="1:28" x14ac:dyDescent="0.3">
      <c r="A25" s="1" t="s">
        <v>91</v>
      </c>
      <c r="B25" s="1" t="s">
        <v>46</v>
      </c>
      <c r="C25" s="61" t="s">
        <v>39</v>
      </c>
      <c r="D25" s="34"/>
      <c r="E25" s="61">
        <v>240</v>
      </c>
      <c r="F25" s="5"/>
      <c r="G25" s="61">
        <v>83</v>
      </c>
      <c r="H25" s="5"/>
      <c r="I25" s="5"/>
      <c r="J25" s="5"/>
      <c r="K25" s="5"/>
      <c r="L25" s="5"/>
      <c r="M25" s="5"/>
      <c r="N25" s="5"/>
      <c r="O25" s="80"/>
      <c r="P25" s="80"/>
      <c r="Q25" s="37"/>
      <c r="R25" s="37"/>
      <c r="S25" s="37"/>
      <c r="T25" s="37"/>
      <c r="U25" s="38"/>
      <c r="V25" s="22">
        <v>93</v>
      </c>
      <c r="W25" s="22" t="s">
        <v>71</v>
      </c>
      <c r="X25" s="22" t="s">
        <v>76</v>
      </c>
      <c r="Y25" s="77" t="s">
        <v>435</v>
      </c>
      <c r="Z25" s="40"/>
      <c r="AA25" s="1" t="s">
        <v>87</v>
      </c>
      <c r="AB25" s="27" t="s">
        <v>123</v>
      </c>
    </row>
    <row r="26" spans="1:28" x14ac:dyDescent="0.3">
      <c r="A26" s="47" t="s">
        <v>91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29</v>
      </c>
      <c r="G26" s="43">
        <f t="shared" si="3"/>
        <v>83</v>
      </c>
      <c r="H26" s="43">
        <f t="shared" si="3"/>
        <v>0</v>
      </c>
      <c r="I26" s="43">
        <f t="shared" si="3"/>
        <v>0</v>
      </c>
      <c r="J26" s="43">
        <f t="shared" si="3"/>
        <v>16</v>
      </c>
      <c r="K26" s="43">
        <f t="shared" si="3"/>
        <v>27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0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74</v>
      </c>
      <c r="U26" s="44">
        <f>((T26+Q26+N26-R26)+(O26*2))/E26</f>
        <v>0.30833333333333335</v>
      </c>
      <c r="V26" s="45">
        <v>93</v>
      </c>
      <c r="W26" s="45" t="s">
        <v>71</v>
      </c>
      <c r="X26" s="45" t="s">
        <v>76</v>
      </c>
      <c r="Y26" s="78" t="s">
        <v>435</v>
      </c>
      <c r="Z26" s="46"/>
      <c r="AA26" s="47" t="s">
        <v>87</v>
      </c>
      <c r="AB26" s="87" t="s">
        <v>123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0.3493975903614458</v>
      </c>
      <c r="H27" s="48"/>
      <c r="I27" s="27"/>
      <c r="J27" s="48" t="s">
        <v>42</v>
      </c>
      <c r="K27" s="76">
        <f>J26/K26</f>
        <v>0.59259259259259256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24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91</v>
      </c>
      <c r="C35" s="26" t="s">
        <v>83</v>
      </c>
      <c r="D35" s="36">
        <v>13</v>
      </c>
      <c r="E35" s="90"/>
      <c r="F35" s="26">
        <v>3</v>
      </c>
      <c r="G35" s="90"/>
      <c r="H35" s="90"/>
      <c r="I35" s="90"/>
      <c r="J35" s="26">
        <v>2</v>
      </c>
      <c r="K35" s="26">
        <v>4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8</v>
      </c>
      <c r="U35" s="38" t="str">
        <f>IFERROR(((T35+Q35+N35-R35)+(O35*2))/E35,"")</f>
        <v/>
      </c>
      <c r="V35" s="22">
        <v>93</v>
      </c>
      <c r="W35" s="22" t="s">
        <v>75</v>
      </c>
      <c r="X35" s="22" t="s">
        <v>72</v>
      </c>
      <c r="Y35" s="77" t="s">
        <v>435</v>
      </c>
      <c r="Z35" s="40"/>
      <c r="AA35" s="1" t="s">
        <v>166</v>
      </c>
      <c r="AB35" s="27" t="s">
        <v>200</v>
      </c>
    </row>
    <row r="36" spans="1:28" x14ac:dyDescent="0.3">
      <c r="A36" s="1" t="s">
        <v>46</v>
      </c>
      <c r="B36" s="1" t="s">
        <v>91</v>
      </c>
      <c r="C36" s="26" t="s">
        <v>267</v>
      </c>
      <c r="D36" s="36">
        <v>23</v>
      </c>
      <c r="E36" s="90"/>
      <c r="F36" s="26">
        <v>2</v>
      </c>
      <c r="G36" s="90"/>
      <c r="H36" s="90"/>
      <c r="I36" s="90"/>
      <c r="J36" s="26">
        <v>0</v>
      </c>
      <c r="K36" s="26">
        <v>0</v>
      </c>
      <c r="L36" s="90"/>
      <c r="M36" s="90"/>
      <c r="N36" s="26">
        <f t="shared" ref="N36:N46" si="4">SUM(L36:M36)</f>
        <v>0</v>
      </c>
      <c r="O36" s="90"/>
      <c r="P36" s="100"/>
      <c r="Q36" s="90"/>
      <c r="R36" s="90"/>
      <c r="S36" s="90"/>
      <c r="T36" s="26">
        <f t="shared" ref="T36:T46" si="5">+(F36*2)+J36</f>
        <v>4</v>
      </c>
      <c r="U36" s="38" t="str">
        <f t="shared" ref="U36:U46" si="6">IFERROR(((T36+Q36+N36-R36)+(O36*2))/E36,"")</f>
        <v/>
      </c>
      <c r="V36" s="22">
        <v>93</v>
      </c>
      <c r="W36" s="22" t="s">
        <v>75</v>
      </c>
      <c r="X36" s="22" t="s">
        <v>72</v>
      </c>
      <c r="Y36" s="77" t="s">
        <v>435</v>
      </c>
      <c r="Z36" s="40"/>
      <c r="AA36" s="1" t="s">
        <v>166</v>
      </c>
      <c r="AB36" s="27" t="s">
        <v>200</v>
      </c>
    </row>
    <row r="37" spans="1:28" x14ac:dyDescent="0.3">
      <c r="A37" s="1" t="s">
        <v>46</v>
      </c>
      <c r="B37" s="1" t="s">
        <v>91</v>
      </c>
      <c r="C37" s="26" t="s">
        <v>269</v>
      </c>
      <c r="D37" s="36">
        <v>30</v>
      </c>
      <c r="E37" s="90"/>
      <c r="F37" s="26">
        <v>3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4"/>
        <v>0</v>
      </c>
      <c r="O37" s="90"/>
      <c r="P37" s="100"/>
      <c r="Q37" s="90"/>
      <c r="R37" s="90"/>
      <c r="S37" s="90"/>
      <c r="T37" s="26">
        <f t="shared" si="5"/>
        <v>6</v>
      </c>
      <c r="U37" s="38" t="str">
        <f t="shared" si="6"/>
        <v/>
      </c>
      <c r="V37" s="22">
        <v>93</v>
      </c>
      <c r="W37" s="22" t="s">
        <v>75</v>
      </c>
      <c r="X37" s="22" t="s">
        <v>72</v>
      </c>
      <c r="Y37" s="77" t="s">
        <v>435</v>
      </c>
      <c r="Z37" s="40"/>
      <c r="AA37" s="1" t="s">
        <v>166</v>
      </c>
      <c r="AB37" s="27" t="s">
        <v>200</v>
      </c>
    </row>
    <row r="38" spans="1:28" x14ac:dyDescent="0.3">
      <c r="A38" s="1" t="s">
        <v>46</v>
      </c>
      <c r="B38" s="1" t="s">
        <v>91</v>
      </c>
      <c r="C38" s="26" t="s">
        <v>270</v>
      </c>
      <c r="D38" s="36">
        <v>21</v>
      </c>
      <c r="E38" s="90"/>
      <c r="F38" s="26">
        <v>6</v>
      </c>
      <c r="G38" s="90"/>
      <c r="H38" s="90"/>
      <c r="I38" s="90"/>
      <c r="J38" s="26">
        <v>7</v>
      </c>
      <c r="K38" s="26">
        <v>14</v>
      </c>
      <c r="L38" s="90"/>
      <c r="M38" s="90"/>
      <c r="N38" s="26">
        <f t="shared" si="4"/>
        <v>0</v>
      </c>
      <c r="O38" s="90"/>
      <c r="P38" s="100"/>
      <c r="Q38" s="90"/>
      <c r="R38" s="90"/>
      <c r="S38" s="90"/>
      <c r="T38" s="26">
        <f t="shared" si="5"/>
        <v>19</v>
      </c>
      <c r="U38" s="38" t="str">
        <f t="shared" si="6"/>
        <v/>
      </c>
      <c r="V38" s="22">
        <v>93</v>
      </c>
      <c r="W38" s="22" t="s">
        <v>75</v>
      </c>
      <c r="X38" s="22" t="s">
        <v>72</v>
      </c>
      <c r="Y38" s="77" t="s">
        <v>435</v>
      </c>
      <c r="Z38" s="40"/>
      <c r="AA38" s="1" t="s">
        <v>166</v>
      </c>
      <c r="AB38" s="27" t="s">
        <v>200</v>
      </c>
    </row>
    <row r="39" spans="1:28" x14ac:dyDescent="0.3">
      <c r="A39" s="1" t="s">
        <v>46</v>
      </c>
      <c r="B39" s="1" t="s">
        <v>91</v>
      </c>
      <c r="C39" s="26" t="s">
        <v>271</v>
      </c>
      <c r="D39" s="36">
        <v>12</v>
      </c>
      <c r="E39" s="90"/>
      <c r="F39" s="26">
        <v>1</v>
      </c>
      <c r="G39" s="90"/>
      <c r="H39" s="90"/>
      <c r="I39" s="90"/>
      <c r="J39" s="26">
        <v>0</v>
      </c>
      <c r="K39" s="26">
        <v>0</v>
      </c>
      <c r="L39" s="90"/>
      <c r="M39" s="90"/>
      <c r="N39" s="26">
        <f t="shared" si="4"/>
        <v>0</v>
      </c>
      <c r="O39" s="90"/>
      <c r="P39" s="100"/>
      <c r="Q39" s="90"/>
      <c r="R39" s="90"/>
      <c r="S39" s="90"/>
      <c r="T39" s="26">
        <f t="shared" si="5"/>
        <v>2</v>
      </c>
      <c r="U39" s="38" t="str">
        <f t="shared" si="6"/>
        <v/>
      </c>
      <c r="V39" s="22">
        <v>93</v>
      </c>
      <c r="W39" s="22" t="s">
        <v>75</v>
      </c>
      <c r="X39" s="22" t="s">
        <v>72</v>
      </c>
      <c r="Y39" s="77" t="s">
        <v>435</v>
      </c>
      <c r="Z39" s="40"/>
      <c r="AA39" s="1" t="s">
        <v>166</v>
      </c>
      <c r="AB39" s="27" t="s">
        <v>200</v>
      </c>
    </row>
    <row r="40" spans="1:28" x14ac:dyDescent="0.3">
      <c r="A40" s="1" t="s">
        <v>46</v>
      </c>
      <c r="B40" s="1" t="s">
        <v>91</v>
      </c>
      <c r="C40" s="26" t="s">
        <v>272</v>
      </c>
      <c r="D40" s="36">
        <v>31</v>
      </c>
      <c r="E40" s="90"/>
      <c r="F40" s="26">
        <v>10</v>
      </c>
      <c r="G40" s="90"/>
      <c r="H40" s="90"/>
      <c r="I40" s="90"/>
      <c r="J40" s="26">
        <v>4</v>
      </c>
      <c r="K40" s="26">
        <v>6</v>
      </c>
      <c r="L40" s="90"/>
      <c r="M40" s="26">
        <v>12</v>
      </c>
      <c r="N40" s="26">
        <f t="shared" si="4"/>
        <v>12</v>
      </c>
      <c r="O40" s="90"/>
      <c r="P40" s="100"/>
      <c r="Q40" s="90"/>
      <c r="R40" s="90"/>
      <c r="S40" s="90"/>
      <c r="T40" s="26">
        <f t="shared" si="5"/>
        <v>24</v>
      </c>
      <c r="U40" s="38" t="str">
        <f t="shared" si="6"/>
        <v/>
      </c>
      <c r="V40" s="22">
        <v>93</v>
      </c>
      <c r="W40" s="22" t="s">
        <v>75</v>
      </c>
      <c r="X40" s="22" t="s">
        <v>72</v>
      </c>
      <c r="Y40" s="77" t="s">
        <v>435</v>
      </c>
      <c r="Z40" s="40"/>
      <c r="AA40" s="1" t="s">
        <v>166</v>
      </c>
      <c r="AB40" s="27" t="s">
        <v>200</v>
      </c>
    </row>
    <row r="41" spans="1:28" x14ac:dyDescent="0.3">
      <c r="A41" s="1" t="s">
        <v>46</v>
      </c>
      <c r="B41" s="1" t="s">
        <v>91</v>
      </c>
      <c r="C41" s="26" t="s">
        <v>273</v>
      </c>
      <c r="D41" s="36">
        <v>24</v>
      </c>
      <c r="E41" s="90"/>
      <c r="F41" s="26">
        <v>2</v>
      </c>
      <c r="G41" s="90"/>
      <c r="H41" s="90"/>
      <c r="I41" s="90"/>
      <c r="J41" s="26">
        <v>1</v>
      </c>
      <c r="K41" s="26">
        <v>2</v>
      </c>
      <c r="L41" s="90"/>
      <c r="M41" s="90"/>
      <c r="N41" s="26">
        <f t="shared" si="4"/>
        <v>0</v>
      </c>
      <c r="O41" s="90"/>
      <c r="P41" s="100"/>
      <c r="Q41" s="90"/>
      <c r="R41" s="90"/>
      <c r="S41" s="90"/>
      <c r="T41" s="26">
        <f t="shared" si="5"/>
        <v>5</v>
      </c>
      <c r="U41" s="38" t="str">
        <f t="shared" si="6"/>
        <v/>
      </c>
      <c r="V41" s="22">
        <v>93</v>
      </c>
      <c r="W41" s="22" t="s">
        <v>75</v>
      </c>
      <c r="X41" s="22" t="s">
        <v>72</v>
      </c>
      <c r="Y41" s="77" t="s">
        <v>435</v>
      </c>
      <c r="Z41" s="40"/>
      <c r="AA41" s="1" t="s">
        <v>166</v>
      </c>
      <c r="AB41" s="27" t="s">
        <v>200</v>
      </c>
    </row>
    <row r="42" spans="1:28" x14ac:dyDescent="0.3">
      <c r="A42" s="1" t="s">
        <v>46</v>
      </c>
      <c r="B42" s="1" t="s">
        <v>91</v>
      </c>
      <c r="C42" s="26" t="s">
        <v>274</v>
      </c>
      <c r="D42" s="36">
        <v>15</v>
      </c>
      <c r="E42" s="90"/>
      <c r="F42" s="26">
        <v>1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 t="shared" si="4"/>
        <v>0</v>
      </c>
      <c r="O42" s="90"/>
      <c r="P42" s="100"/>
      <c r="Q42" s="90"/>
      <c r="R42" s="90"/>
      <c r="S42" s="90"/>
      <c r="T42" s="26">
        <f t="shared" si="5"/>
        <v>2</v>
      </c>
      <c r="U42" s="38" t="str">
        <f t="shared" si="6"/>
        <v/>
      </c>
      <c r="V42" s="22">
        <v>93</v>
      </c>
      <c r="W42" s="22" t="s">
        <v>75</v>
      </c>
      <c r="X42" s="22" t="s">
        <v>72</v>
      </c>
      <c r="Y42" s="77" t="s">
        <v>435</v>
      </c>
      <c r="Z42" s="40"/>
      <c r="AA42" s="1" t="s">
        <v>166</v>
      </c>
      <c r="AB42" s="27" t="s">
        <v>200</v>
      </c>
    </row>
    <row r="43" spans="1:28" x14ac:dyDescent="0.3">
      <c r="A43" s="1" t="s">
        <v>46</v>
      </c>
      <c r="B43" s="1" t="s">
        <v>91</v>
      </c>
      <c r="C43" s="26" t="s">
        <v>360</v>
      </c>
      <c r="D43" s="36">
        <v>25</v>
      </c>
      <c r="E43" s="90"/>
      <c r="F43" s="26">
        <v>1</v>
      </c>
      <c r="G43" s="90"/>
      <c r="H43" s="90"/>
      <c r="I43" s="90"/>
      <c r="J43" s="26">
        <v>0</v>
      </c>
      <c r="K43" s="26">
        <v>0</v>
      </c>
      <c r="L43" s="90"/>
      <c r="M43" s="90"/>
      <c r="N43" s="26">
        <f t="shared" si="4"/>
        <v>0</v>
      </c>
      <c r="O43" s="90"/>
      <c r="P43" s="100"/>
      <c r="Q43" s="90"/>
      <c r="R43" s="90"/>
      <c r="S43" s="90"/>
      <c r="T43" s="26">
        <f t="shared" si="5"/>
        <v>2</v>
      </c>
      <c r="U43" s="38" t="str">
        <f t="shared" si="6"/>
        <v/>
      </c>
      <c r="V43" s="22">
        <v>93</v>
      </c>
      <c r="W43" s="22" t="s">
        <v>75</v>
      </c>
      <c r="X43" s="22" t="s">
        <v>72</v>
      </c>
      <c r="Y43" s="77" t="s">
        <v>435</v>
      </c>
      <c r="Z43" s="40"/>
      <c r="AA43" s="1" t="s">
        <v>166</v>
      </c>
      <c r="AB43" s="27" t="s">
        <v>200</v>
      </c>
    </row>
    <row r="44" spans="1:28" x14ac:dyDescent="0.3">
      <c r="A44" s="1" t="s">
        <v>46</v>
      </c>
      <c r="B44" s="1" t="s">
        <v>91</v>
      </c>
      <c r="C44" s="26" t="s">
        <v>275</v>
      </c>
      <c r="D44" s="36">
        <v>10</v>
      </c>
      <c r="E44" s="90"/>
      <c r="F44" s="26">
        <v>9</v>
      </c>
      <c r="G44" s="90"/>
      <c r="H44" s="90"/>
      <c r="I44" s="90"/>
      <c r="J44" s="26">
        <v>0</v>
      </c>
      <c r="K44" s="26">
        <v>0</v>
      </c>
      <c r="L44" s="90"/>
      <c r="M44" s="90"/>
      <c r="N44" s="26">
        <f t="shared" si="4"/>
        <v>0</v>
      </c>
      <c r="O44" s="90"/>
      <c r="P44" s="100"/>
      <c r="Q44" s="90"/>
      <c r="R44" s="90"/>
      <c r="S44" s="90"/>
      <c r="T44" s="26">
        <f t="shared" si="5"/>
        <v>18</v>
      </c>
      <c r="U44" s="38" t="str">
        <f t="shared" si="6"/>
        <v/>
      </c>
      <c r="V44" s="22">
        <v>93</v>
      </c>
      <c r="W44" s="22" t="s">
        <v>75</v>
      </c>
      <c r="X44" s="22" t="s">
        <v>72</v>
      </c>
      <c r="Y44" s="77" t="s">
        <v>435</v>
      </c>
      <c r="Z44" s="40"/>
      <c r="AA44" s="1" t="s">
        <v>166</v>
      </c>
      <c r="AB44" s="27" t="s">
        <v>200</v>
      </c>
    </row>
    <row r="45" spans="1:28" x14ac:dyDescent="0.3">
      <c r="A45" s="1" t="s">
        <v>46</v>
      </c>
      <c r="B45" s="1" t="s">
        <v>91</v>
      </c>
      <c r="C45" s="26" t="s">
        <v>276</v>
      </c>
      <c r="D45" s="36">
        <v>22</v>
      </c>
      <c r="E45" s="90"/>
      <c r="F45" s="26">
        <v>1</v>
      </c>
      <c r="G45" s="90"/>
      <c r="H45" s="90"/>
      <c r="I45" s="90"/>
      <c r="J45" s="26">
        <v>1</v>
      </c>
      <c r="K45" s="26">
        <v>2</v>
      </c>
      <c r="L45" s="90"/>
      <c r="M45" s="90"/>
      <c r="N45" s="26">
        <f t="shared" si="4"/>
        <v>0</v>
      </c>
      <c r="O45" s="90"/>
      <c r="P45" s="100"/>
      <c r="Q45" s="90"/>
      <c r="R45" s="90"/>
      <c r="S45" s="90"/>
      <c r="T45" s="26">
        <f t="shared" si="5"/>
        <v>3</v>
      </c>
      <c r="U45" s="38" t="str">
        <f t="shared" si="6"/>
        <v/>
      </c>
      <c r="V45" s="22">
        <v>93</v>
      </c>
      <c r="W45" s="22" t="s">
        <v>75</v>
      </c>
      <c r="X45" s="22" t="s">
        <v>72</v>
      </c>
      <c r="Y45" s="77" t="s">
        <v>435</v>
      </c>
      <c r="Z45" s="40"/>
      <c r="AA45" s="1" t="s">
        <v>166</v>
      </c>
      <c r="AB45" s="27" t="s">
        <v>200</v>
      </c>
    </row>
    <row r="46" spans="1:28" x14ac:dyDescent="0.3">
      <c r="A46" s="1" t="s">
        <v>46</v>
      </c>
      <c r="B46" s="1" t="s">
        <v>91</v>
      </c>
      <c r="C46" s="26" t="s">
        <v>277</v>
      </c>
      <c r="D46" s="36">
        <v>20</v>
      </c>
      <c r="E46" s="90"/>
      <c r="F46" s="26">
        <v>2</v>
      </c>
      <c r="G46" s="90"/>
      <c r="H46" s="90"/>
      <c r="I46" s="90"/>
      <c r="J46" s="26">
        <v>2</v>
      </c>
      <c r="K46" s="26">
        <v>3</v>
      </c>
      <c r="L46" s="90"/>
      <c r="M46" s="90"/>
      <c r="N46" s="26">
        <f t="shared" si="4"/>
        <v>0</v>
      </c>
      <c r="O46" s="90"/>
      <c r="P46" s="100"/>
      <c r="Q46" s="90"/>
      <c r="R46" s="90"/>
      <c r="S46" s="90"/>
      <c r="T46" s="26">
        <f t="shared" si="5"/>
        <v>6</v>
      </c>
      <c r="U46" s="38" t="str">
        <f t="shared" si="6"/>
        <v/>
      </c>
      <c r="V46" s="22">
        <v>93</v>
      </c>
      <c r="W46" s="22" t="s">
        <v>75</v>
      </c>
      <c r="X46" s="22" t="s">
        <v>72</v>
      </c>
      <c r="Y46" s="77" t="s">
        <v>435</v>
      </c>
      <c r="Z46" s="40"/>
      <c r="AA46" s="1" t="s">
        <v>166</v>
      </c>
      <c r="AB46" s="27" t="s">
        <v>200</v>
      </c>
    </row>
    <row r="47" spans="1:28" x14ac:dyDescent="0.3">
      <c r="A47" s="1" t="s">
        <v>46</v>
      </c>
      <c r="B47" s="1" t="s">
        <v>91</v>
      </c>
      <c r="C47" s="61" t="s">
        <v>39</v>
      </c>
      <c r="D47" s="34"/>
      <c r="E47" s="61">
        <v>240</v>
      </c>
      <c r="F47" s="61"/>
      <c r="G47" s="61">
        <v>93</v>
      </c>
      <c r="H47" s="61"/>
      <c r="I47" s="61"/>
      <c r="J47" s="61"/>
      <c r="K47" s="61"/>
      <c r="L47" s="61"/>
      <c r="M47" s="61"/>
      <c r="N47" s="5"/>
      <c r="O47" s="61"/>
      <c r="P47" s="61">
        <v>19</v>
      </c>
      <c r="Q47" s="61"/>
      <c r="R47" s="42"/>
      <c r="S47" s="42"/>
      <c r="T47" s="26"/>
      <c r="U47" s="38" t="str">
        <f t="shared" ref="U47" si="7">_xlfn.IFNA("",((T47+Q47+N47-R47)+(O47*2))/E47)</f>
        <v/>
      </c>
      <c r="V47" s="22">
        <v>93</v>
      </c>
      <c r="W47" s="22" t="s">
        <v>75</v>
      </c>
      <c r="X47" s="22" t="s">
        <v>72</v>
      </c>
      <c r="Y47" s="77" t="s">
        <v>435</v>
      </c>
      <c r="Z47" s="40"/>
      <c r="AA47" s="1" t="s">
        <v>166</v>
      </c>
      <c r="AB47" s="27" t="s">
        <v>200</v>
      </c>
    </row>
    <row r="48" spans="1:28" x14ac:dyDescent="0.3">
      <c r="A48" s="47" t="s">
        <v>46</v>
      </c>
      <c r="B48" s="47" t="s">
        <v>91</v>
      </c>
      <c r="C48" s="43" t="s">
        <v>40</v>
      </c>
      <c r="D48" s="47"/>
      <c r="E48" s="43">
        <f t="shared" ref="E48:T48" si="8">SUM(E35:E47)</f>
        <v>240</v>
      </c>
      <c r="F48" s="43">
        <f t="shared" si="8"/>
        <v>41</v>
      </c>
      <c r="G48" s="43">
        <f t="shared" si="8"/>
        <v>93</v>
      </c>
      <c r="H48" s="43">
        <f t="shared" si="8"/>
        <v>0</v>
      </c>
      <c r="I48" s="43">
        <f t="shared" si="8"/>
        <v>0</v>
      </c>
      <c r="J48" s="43">
        <f t="shared" si="8"/>
        <v>17</v>
      </c>
      <c r="K48" s="43">
        <f t="shared" si="8"/>
        <v>31</v>
      </c>
      <c r="L48" s="43">
        <f t="shared" si="8"/>
        <v>0</v>
      </c>
      <c r="M48" s="43">
        <f t="shared" si="8"/>
        <v>12</v>
      </c>
      <c r="N48" s="43">
        <f t="shared" si="8"/>
        <v>12</v>
      </c>
      <c r="O48" s="43">
        <f t="shared" si="8"/>
        <v>0</v>
      </c>
      <c r="P48" s="43">
        <f t="shared" si="8"/>
        <v>19</v>
      </c>
      <c r="Q48" s="43">
        <f t="shared" si="8"/>
        <v>0</v>
      </c>
      <c r="R48" s="43">
        <f t="shared" si="8"/>
        <v>0</v>
      </c>
      <c r="S48" s="43">
        <f t="shared" si="8"/>
        <v>0</v>
      </c>
      <c r="T48" s="43">
        <f t="shared" si="8"/>
        <v>99</v>
      </c>
      <c r="U48" s="44">
        <f>((T48+Q48+N48-R48)+(O48*2))/E48</f>
        <v>0.46250000000000002</v>
      </c>
      <c r="V48" s="45">
        <v>93</v>
      </c>
      <c r="W48" s="45" t="s">
        <v>75</v>
      </c>
      <c r="X48" s="45" t="s">
        <v>72</v>
      </c>
      <c r="Y48" s="78" t="s">
        <v>435</v>
      </c>
      <c r="Z48" s="46"/>
      <c r="AA48" s="47" t="s">
        <v>166</v>
      </c>
      <c r="AB48" s="87" t="s">
        <v>200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0.44086021505376344</v>
      </c>
      <c r="H49" s="48"/>
      <c r="I49" s="27"/>
      <c r="J49" s="48" t="s">
        <v>42</v>
      </c>
      <c r="K49" s="76">
        <f>J48/K48</f>
        <v>0.54838709677419351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AB52" s="86"/>
    </row>
    <row r="53" spans="1:28" x14ac:dyDescent="0.3">
      <c r="AB53" s="86"/>
    </row>
  </sheetData>
  <pageMargins left="0.25" right="0.25" top="0.75" bottom="0.75" header="0.3" footer="0.3"/>
  <pageSetup scale="6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FCD1-2AC5-4003-ABA8-EC8BB49C3AE1}">
  <sheetPr>
    <tabColor rgb="FF92D050"/>
    <pageSetUpPr fitToPage="1"/>
  </sheetPr>
  <dimension ref="A1:AB56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201</v>
      </c>
      <c r="K4" s="16" t="s">
        <v>45</v>
      </c>
      <c r="L4" s="17"/>
      <c r="M4" s="18"/>
      <c r="N4" s="19">
        <v>28</v>
      </c>
      <c r="O4" s="19">
        <v>26</v>
      </c>
      <c r="P4" s="19">
        <v>14</v>
      </c>
      <c r="Q4" s="19">
        <v>36</v>
      </c>
      <c r="R4" s="20"/>
      <c r="S4" s="21">
        <f>SUM(N4:R4)</f>
        <v>104</v>
      </c>
      <c r="T4" s="22">
        <v>94</v>
      </c>
    </row>
    <row r="5" spans="1:28" x14ac:dyDescent="0.3">
      <c r="B5" s="1"/>
      <c r="C5" s="6" t="s">
        <v>111</v>
      </c>
      <c r="D5" s="7" t="s">
        <v>6</v>
      </c>
      <c r="E5" s="1"/>
      <c r="F5" s="1"/>
      <c r="G5" s="1"/>
      <c r="J5" s="15" t="s">
        <v>202</v>
      </c>
      <c r="K5" s="16" t="s">
        <v>106</v>
      </c>
      <c r="L5" s="17"/>
      <c r="M5" s="18"/>
      <c r="N5" s="19">
        <v>23</v>
      </c>
      <c r="O5" s="19">
        <v>25</v>
      </c>
      <c r="P5" s="19">
        <v>39</v>
      </c>
      <c r="Q5" s="19">
        <v>26</v>
      </c>
      <c r="R5" s="20"/>
      <c r="S5" s="21">
        <f>SUM(N5:R5)</f>
        <v>113</v>
      </c>
      <c r="T5" s="22">
        <v>94</v>
      </c>
      <c r="U5" s="1"/>
      <c r="V5" s="1"/>
      <c r="W5" s="1"/>
    </row>
    <row r="6" spans="1:28" x14ac:dyDescent="0.3">
      <c r="C6" s="103">
        <v>2107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460</v>
      </c>
      <c r="D7" s="7" t="s">
        <v>8</v>
      </c>
      <c r="G7" s="1"/>
      <c r="S7" s="1"/>
      <c r="T7" s="25" t="s">
        <v>9</v>
      </c>
      <c r="U7" s="1"/>
      <c r="V7" s="53">
        <v>94</v>
      </c>
      <c r="W7" s="1"/>
    </row>
    <row r="8" spans="1:28" x14ac:dyDescent="0.3">
      <c r="B8" s="1"/>
      <c r="C8" s="24" t="s">
        <v>377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25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47</v>
      </c>
      <c r="D13" s="36">
        <v>30</v>
      </c>
      <c r="E13" s="26">
        <v>31</v>
      </c>
      <c r="F13" s="26">
        <v>8</v>
      </c>
      <c r="G13" s="26">
        <v>20</v>
      </c>
      <c r="H13" s="26"/>
      <c r="I13" s="26"/>
      <c r="J13" s="26">
        <v>6</v>
      </c>
      <c r="K13" s="26">
        <v>7</v>
      </c>
      <c r="L13" s="90"/>
      <c r="M13" s="26">
        <v>2</v>
      </c>
      <c r="N13" s="26">
        <f t="shared" ref="N13:N18" si="0">SUM(L13:M13)</f>
        <v>2</v>
      </c>
      <c r="O13" s="37">
        <v>5</v>
      </c>
      <c r="P13" s="37">
        <v>5</v>
      </c>
      <c r="Q13" s="37">
        <v>1</v>
      </c>
      <c r="R13" s="37">
        <v>5</v>
      </c>
      <c r="S13" s="37">
        <v>2</v>
      </c>
      <c r="T13" s="37">
        <f t="shared" ref="T13:T18" si="1">(H13*3)+((F13-H13)*2)+J13</f>
        <v>22</v>
      </c>
      <c r="U13" s="38">
        <f t="shared" ref="U13:U24" si="2">IFERROR(((T13+Q13+N13-R13)+(O13*2))/E13,"")</f>
        <v>0.967741935483871</v>
      </c>
      <c r="V13" s="22">
        <v>94</v>
      </c>
      <c r="W13" s="22" t="s">
        <v>71</v>
      </c>
      <c r="X13" s="22" t="s">
        <v>76</v>
      </c>
      <c r="Y13" s="77">
        <v>2107</v>
      </c>
      <c r="Z13" s="40"/>
      <c r="AA13" s="1" t="s">
        <v>87</v>
      </c>
      <c r="AB13" s="27" t="s">
        <v>188</v>
      </c>
    </row>
    <row r="14" spans="1:28" x14ac:dyDescent="0.3">
      <c r="A14" s="1" t="s">
        <v>105</v>
      </c>
      <c r="B14" s="1" t="s">
        <v>46</v>
      </c>
      <c r="C14" s="26" t="s">
        <v>292</v>
      </c>
      <c r="D14" s="36">
        <v>24</v>
      </c>
      <c r="E14" s="26" t="s">
        <v>470</v>
      </c>
      <c r="F14" s="26"/>
      <c r="G14" s="26"/>
      <c r="H14" s="26"/>
      <c r="I14" s="26"/>
      <c r="J14" s="26"/>
      <c r="K14" s="26"/>
      <c r="L14" s="90"/>
      <c r="M14" s="26"/>
      <c r="N14" s="26"/>
      <c r="O14" s="37"/>
      <c r="P14" s="37"/>
      <c r="Q14" s="37"/>
      <c r="R14" s="37"/>
      <c r="S14" s="37"/>
      <c r="T14" s="37"/>
      <c r="U14" s="38"/>
      <c r="V14" s="22">
        <v>94</v>
      </c>
      <c r="W14" s="22" t="s">
        <v>71</v>
      </c>
      <c r="X14" s="22" t="s">
        <v>76</v>
      </c>
      <c r="Y14" s="77">
        <v>2107</v>
      </c>
      <c r="Z14" s="40"/>
      <c r="AA14" s="1" t="s">
        <v>87</v>
      </c>
      <c r="AB14" s="27" t="s">
        <v>188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26">
        <v>36</v>
      </c>
      <c r="F15" s="26">
        <v>9</v>
      </c>
      <c r="G15" s="26">
        <v>14</v>
      </c>
      <c r="H15" s="26"/>
      <c r="I15" s="26"/>
      <c r="J15" s="26">
        <v>8</v>
      </c>
      <c r="K15" s="26">
        <v>13</v>
      </c>
      <c r="L15" s="90"/>
      <c r="M15" s="26">
        <v>15</v>
      </c>
      <c r="N15" s="26">
        <f t="shared" si="0"/>
        <v>15</v>
      </c>
      <c r="O15" s="37">
        <v>1</v>
      </c>
      <c r="P15" s="37">
        <v>4</v>
      </c>
      <c r="Q15" s="37">
        <v>0</v>
      </c>
      <c r="R15" s="37">
        <v>7</v>
      </c>
      <c r="S15" s="37">
        <v>1</v>
      </c>
      <c r="T15" s="37">
        <f t="shared" si="1"/>
        <v>26</v>
      </c>
      <c r="U15" s="38">
        <f t="shared" si="2"/>
        <v>1</v>
      </c>
      <c r="V15" s="22">
        <v>94</v>
      </c>
      <c r="W15" s="22" t="s">
        <v>71</v>
      </c>
      <c r="X15" s="22" t="s">
        <v>76</v>
      </c>
      <c r="Y15" s="77">
        <v>2107</v>
      </c>
      <c r="Z15" s="40"/>
      <c r="AA15" s="1" t="s">
        <v>87</v>
      </c>
      <c r="AB15" s="27" t="s">
        <v>188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26">
        <v>21</v>
      </c>
      <c r="F16" s="26">
        <v>1</v>
      </c>
      <c r="G16" s="26">
        <v>11</v>
      </c>
      <c r="H16" s="26"/>
      <c r="I16" s="26"/>
      <c r="J16" s="26">
        <v>4</v>
      </c>
      <c r="K16" s="26">
        <v>4</v>
      </c>
      <c r="L16" s="90"/>
      <c r="M16" s="26">
        <v>5</v>
      </c>
      <c r="N16" s="26">
        <f t="shared" si="0"/>
        <v>5</v>
      </c>
      <c r="O16" s="37">
        <v>5</v>
      </c>
      <c r="P16" s="37">
        <v>2</v>
      </c>
      <c r="Q16" s="37">
        <v>1</v>
      </c>
      <c r="R16" s="37">
        <v>1</v>
      </c>
      <c r="S16" s="37"/>
      <c r="T16" s="37">
        <f t="shared" si="1"/>
        <v>6</v>
      </c>
      <c r="U16" s="38">
        <f t="shared" si="2"/>
        <v>1</v>
      </c>
      <c r="V16" s="22">
        <v>94</v>
      </c>
      <c r="W16" s="22" t="s">
        <v>71</v>
      </c>
      <c r="X16" s="22" t="s">
        <v>76</v>
      </c>
      <c r="Y16" s="77">
        <v>2107</v>
      </c>
      <c r="Z16" s="40"/>
      <c r="AA16" s="1" t="s">
        <v>87</v>
      </c>
      <c r="AB16" s="27" t="s">
        <v>188</v>
      </c>
    </row>
    <row r="17" spans="1:28" x14ac:dyDescent="0.3">
      <c r="A17" s="1" t="s">
        <v>105</v>
      </c>
      <c r="B17" s="1" t="s">
        <v>46</v>
      </c>
      <c r="C17" s="26" t="s">
        <v>50</v>
      </c>
      <c r="D17" s="36">
        <v>44</v>
      </c>
      <c r="E17" s="26" t="s">
        <v>471</v>
      </c>
      <c r="F17" s="26"/>
      <c r="G17" s="26"/>
      <c r="H17" s="26"/>
      <c r="I17" s="26"/>
      <c r="J17" s="26"/>
      <c r="K17" s="26"/>
      <c r="L17" s="90"/>
      <c r="M17" s="26"/>
      <c r="N17" s="26">
        <f t="shared" si="0"/>
        <v>0</v>
      </c>
      <c r="O17" s="37"/>
      <c r="P17" s="37"/>
      <c r="Q17" s="37"/>
      <c r="R17" s="37"/>
      <c r="S17" s="37"/>
      <c r="T17" s="37">
        <f t="shared" si="1"/>
        <v>0</v>
      </c>
      <c r="U17" s="38" t="str">
        <f t="shared" si="2"/>
        <v/>
      </c>
      <c r="V17" s="22">
        <v>94</v>
      </c>
      <c r="W17" s="22" t="s">
        <v>71</v>
      </c>
      <c r="X17" s="22" t="s">
        <v>76</v>
      </c>
      <c r="Y17" s="77">
        <v>2107</v>
      </c>
      <c r="Z17" s="40"/>
      <c r="AA17" s="1" t="s">
        <v>87</v>
      </c>
      <c r="AB17" s="27" t="s">
        <v>188</v>
      </c>
    </row>
    <row r="18" spans="1:28" x14ac:dyDescent="0.3">
      <c r="A18" s="1" t="s">
        <v>105</v>
      </c>
      <c r="B18" s="1" t="s">
        <v>46</v>
      </c>
      <c r="C18" s="26" t="s">
        <v>51</v>
      </c>
      <c r="D18" s="36">
        <v>32</v>
      </c>
      <c r="E18" s="26">
        <v>24</v>
      </c>
      <c r="F18" s="26">
        <v>4</v>
      </c>
      <c r="G18" s="26">
        <v>9</v>
      </c>
      <c r="H18" s="26"/>
      <c r="I18" s="26"/>
      <c r="J18" s="26">
        <v>2</v>
      </c>
      <c r="K18" s="26">
        <v>5</v>
      </c>
      <c r="L18" s="90"/>
      <c r="M18" s="26">
        <v>5</v>
      </c>
      <c r="N18" s="26">
        <f t="shared" si="0"/>
        <v>5</v>
      </c>
      <c r="O18" s="37">
        <v>2</v>
      </c>
      <c r="P18" s="37">
        <v>4</v>
      </c>
      <c r="Q18" s="37">
        <v>1</v>
      </c>
      <c r="R18" s="37">
        <v>4</v>
      </c>
      <c r="S18" s="37">
        <v>1</v>
      </c>
      <c r="T18" s="37">
        <f t="shared" si="1"/>
        <v>10</v>
      </c>
      <c r="U18" s="38">
        <f t="shared" si="2"/>
        <v>0.66666666666666663</v>
      </c>
      <c r="V18" s="22">
        <v>94</v>
      </c>
      <c r="W18" s="22" t="s">
        <v>71</v>
      </c>
      <c r="X18" s="22" t="s">
        <v>76</v>
      </c>
      <c r="Y18" s="77">
        <v>2107</v>
      </c>
      <c r="Z18" s="40"/>
      <c r="AA18" s="1" t="s">
        <v>87</v>
      </c>
      <c r="AB18" s="27" t="s">
        <v>188</v>
      </c>
    </row>
    <row r="19" spans="1:28" x14ac:dyDescent="0.3">
      <c r="A19" s="1" t="s">
        <v>105</v>
      </c>
      <c r="B19" s="1" t="s">
        <v>46</v>
      </c>
      <c r="C19" s="26" t="s">
        <v>52</v>
      </c>
      <c r="D19" s="36">
        <v>34</v>
      </c>
      <c r="E19" s="26">
        <v>36</v>
      </c>
      <c r="F19" s="26">
        <v>1</v>
      </c>
      <c r="G19" s="26">
        <v>1</v>
      </c>
      <c r="H19" s="26"/>
      <c r="I19" s="26"/>
      <c r="J19" s="26">
        <v>2</v>
      </c>
      <c r="K19" s="26">
        <v>2</v>
      </c>
      <c r="L19" s="90"/>
      <c r="M19" s="26">
        <v>11</v>
      </c>
      <c r="N19" s="26">
        <f>SUM(L19:M19)</f>
        <v>11</v>
      </c>
      <c r="O19" s="37">
        <v>0</v>
      </c>
      <c r="P19" s="37">
        <v>3</v>
      </c>
      <c r="Q19" s="37">
        <v>0</v>
      </c>
      <c r="R19" s="37">
        <v>1</v>
      </c>
      <c r="S19" s="37"/>
      <c r="T19" s="37">
        <f>(H19*3)+((F19-H19)*2)+J19</f>
        <v>4</v>
      </c>
      <c r="U19" s="38">
        <f t="shared" si="2"/>
        <v>0.3888888888888889</v>
      </c>
      <c r="V19" s="22">
        <v>94</v>
      </c>
      <c r="W19" s="22" t="s">
        <v>71</v>
      </c>
      <c r="X19" s="22" t="s">
        <v>76</v>
      </c>
      <c r="Y19" s="77">
        <v>2107</v>
      </c>
      <c r="Z19" s="40"/>
      <c r="AA19" s="1" t="s">
        <v>87</v>
      </c>
      <c r="AB19" s="27" t="s">
        <v>188</v>
      </c>
    </row>
    <row r="20" spans="1:28" x14ac:dyDescent="0.3">
      <c r="A20" s="1" t="s">
        <v>105</v>
      </c>
      <c r="B20" s="1" t="s">
        <v>46</v>
      </c>
      <c r="C20" s="26" t="s">
        <v>293</v>
      </c>
      <c r="D20" s="36">
        <v>54</v>
      </c>
      <c r="E20" s="26" t="s">
        <v>470</v>
      </c>
      <c r="F20" s="26"/>
      <c r="G20" s="26"/>
      <c r="H20" s="26"/>
      <c r="I20" s="26"/>
      <c r="J20" s="26"/>
      <c r="K20" s="26"/>
      <c r="L20" s="90"/>
      <c r="M20" s="26"/>
      <c r="N20" s="26"/>
      <c r="O20" s="37"/>
      <c r="P20" s="37"/>
      <c r="Q20" s="37"/>
      <c r="R20" s="37"/>
      <c r="S20" s="37"/>
      <c r="T20" s="37"/>
      <c r="U20" s="38"/>
      <c r="V20" s="22">
        <v>94</v>
      </c>
      <c r="W20" s="22" t="s">
        <v>71</v>
      </c>
      <c r="X20" s="22" t="s">
        <v>76</v>
      </c>
      <c r="Y20" s="77">
        <v>2107</v>
      </c>
      <c r="Z20" s="40"/>
      <c r="AA20" s="1" t="s">
        <v>87</v>
      </c>
      <c r="AB20" s="27" t="s">
        <v>188</v>
      </c>
    </row>
    <row r="21" spans="1:28" x14ac:dyDescent="0.3">
      <c r="A21" s="1" t="s">
        <v>105</v>
      </c>
      <c r="B21" s="1" t="s">
        <v>46</v>
      </c>
      <c r="C21" s="26" t="s">
        <v>53</v>
      </c>
      <c r="D21" s="36">
        <v>20</v>
      </c>
      <c r="E21" s="26">
        <v>20</v>
      </c>
      <c r="F21" s="26">
        <v>4</v>
      </c>
      <c r="G21" s="26">
        <v>8</v>
      </c>
      <c r="H21" s="26"/>
      <c r="I21" s="26"/>
      <c r="J21" s="26">
        <v>1</v>
      </c>
      <c r="K21" s="26">
        <v>3</v>
      </c>
      <c r="L21" s="90"/>
      <c r="M21" s="26">
        <v>4</v>
      </c>
      <c r="N21" s="26">
        <f>SUM(L21:M21)</f>
        <v>4</v>
      </c>
      <c r="O21" s="37">
        <v>6</v>
      </c>
      <c r="P21" s="61">
        <v>6</v>
      </c>
      <c r="Q21" s="37">
        <v>3</v>
      </c>
      <c r="R21" s="37">
        <v>2</v>
      </c>
      <c r="S21" s="37"/>
      <c r="T21" s="37">
        <f>(H21*3)+((F21-H21)*2)+J21</f>
        <v>9</v>
      </c>
      <c r="U21" s="38">
        <f t="shared" si="2"/>
        <v>1.3</v>
      </c>
      <c r="V21" s="22">
        <v>94</v>
      </c>
      <c r="W21" s="22" t="s">
        <v>71</v>
      </c>
      <c r="X21" s="22" t="s">
        <v>76</v>
      </c>
      <c r="Y21" s="77">
        <v>2107</v>
      </c>
      <c r="Z21" s="40"/>
      <c r="AA21" s="1" t="s">
        <v>87</v>
      </c>
      <c r="AB21" s="27" t="s">
        <v>188</v>
      </c>
    </row>
    <row r="22" spans="1:28" x14ac:dyDescent="0.3">
      <c r="A22" s="1" t="s">
        <v>105</v>
      </c>
      <c r="B22" s="1" t="s">
        <v>46</v>
      </c>
      <c r="C22" s="26" t="s">
        <v>54</v>
      </c>
      <c r="D22" s="36">
        <v>40</v>
      </c>
      <c r="E22" s="26">
        <v>36</v>
      </c>
      <c r="F22" s="26">
        <v>7</v>
      </c>
      <c r="G22" s="26">
        <v>19</v>
      </c>
      <c r="H22" s="26"/>
      <c r="I22" s="26"/>
      <c r="J22" s="26">
        <v>2</v>
      </c>
      <c r="K22" s="26">
        <v>3</v>
      </c>
      <c r="L22" s="90"/>
      <c r="M22" s="26">
        <v>5</v>
      </c>
      <c r="N22" s="26">
        <f>SUM(L22:M22)</f>
        <v>5</v>
      </c>
      <c r="O22" s="37">
        <v>2</v>
      </c>
      <c r="P22" s="37">
        <v>0</v>
      </c>
      <c r="Q22" s="37">
        <v>0</v>
      </c>
      <c r="R22" s="37">
        <v>5</v>
      </c>
      <c r="S22" s="37"/>
      <c r="T22" s="37">
        <f>(H22*3)+((F22-H22)*2)+J22</f>
        <v>16</v>
      </c>
      <c r="U22" s="38">
        <f t="shared" si="2"/>
        <v>0.55555555555555558</v>
      </c>
      <c r="V22" s="22">
        <v>94</v>
      </c>
      <c r="W22" s="22" t="s">
        <v>71</v>
      </c>
      <c r="X22" s="22" t="s">
        <v>76</v>
      </c>
      <c r="Y22" s="77">
        <v>2107</v>
      </c>
      <c r="Z22" s="40"/>
      <c r="AA22" s="1" t="s">
        <v>87</v>
      </c>
      <c r="AB22" s="27" t="s">
        <v>188</v>
      </c>
    </row>
    <row r="23" spans="1:28" x14ac:dyDescent="0.3">
      <c r="A23" s="1" t="s">
        <v>105</v>
      </c>
      <c r="B23" s="1" t="s">
        <v>46</v>
      </c>
      <c r="C23" s="26" t="s">
        <v>55</v>
      </c>
      <c r="D23" s="36">
        <v>10</v>
      </c>
      <c r="E23" s="26">
        <v>31</v>
      </c>
      <c r="F23" s="26">
        <v>4</v>
      </c>
      <c r="G23" s="26">
        <v>5</v>
      </c>
      <c r="H23" s="26"/>
      <c r="I23" s="26"/>
      <c r="J23" s="26">
        <v>0</v>
      </c>
      <c r="K23" s="26">
        <v>0</v>
      </c>
      <c r="L23" s="90"/>
      <c r="M23" s="26">
        <v>1</v>
      </c>
      <c r="N23" s="26">
        <f>SUM(L23:M23)</f>
        <v>1</v>
      </c>
      <c r="O23" s="37">
        <v>7</v>
      </c>
      <c r="P23" s="37">
        <v>2</v>
      </c>
      <c r="Q23" s="37">
        <v>1</v>
      </c>
      <c r="R23" s="37">
        <v>3</v>
      </c>
      <c r="S23" s="37"/>
      <c r="T23" s="37">
        <f>(H23*3)+((F23-H23)*2)+J23</f>
        <v>8</v>
      </c>
      <c r="U23" s="38">
        <f t="shared" si="2"/>
        <v>0.67741935483870963</v>
      </c>
      <c r="V23" s="22">
        <v>94</v>
      </c>
      <c r="W23" s="22" t="s">
        <v>71</v>
      </c>
      <c r="X23" s="22" t="s">
        <v>76</v>
      </c>
      <c r="Y23" s="77">
        <v>2107</v>
      </c>
      <c r="Z23" s="40"/>
      <c r="AA23" s="1" t="s">
        <v>87</v>
      </c>
      <c r="AB23" s="27" t="s">
        <v>188</v>
      </c>
    </row>
    <row r="24" spans="1:28" x14ac:dyDescent="0.3">
      <c r="A24" s="1" t="s">
        <v>105</v>
      </c>
      <c r="B24" s="1" t="s">
        <v>46</v>
      </c>
      <c r="C24" s="26" t="s">
        <v>56</v>
      </c>
      <c r="D24" s="36">
        <v>22</v>
      </c>
      <c r="E24" s="26">
        <v>5</v>
      </c>
      <c r="F24" s="26">
        <v>0</v>
      </c>
      <c r="G24" s="26">
        <v>1</v>
      </c>
      <c r="H24" s="26"/>
      <c r="I24" s="26"/>
      <c r="J24" s="26">
        <v>3</v>
      </c>
      <c r="K24" s="26">
        <v>4</v>
      </c>
      <c r="L24" s="90"/>
      <c r="M24" s="26">
        <v>0</v>
      </c>
      <c r="N24" s="26">
        <f>SUM(L24:M24)</f>
        <v>0</v>
      </c>
      <c r="O24" s="37">
        <v>0</v>
      </c>
      <c r="P24" s="37">
        <v>2</v>
      </c>
      <c r="Q24" s="37">
        <v>0</v>
      </c>
      <c r="R24" s="37">
        <v>1</v>
      </c>
      <c r="S24" s="37"/>
      <c r="T24" s="37">
        <f>(H24*3)+((F24-H24)*2)+J24</f>
        <v>3</v>
      </c>
      <c r="U24" s="38">
        <f t="shared" si="2"/>
        <v>0.4</v>
      </c>
      <c r="V24" s="22">
        <v>94</v>
      </c>
      <c r="W24" s="22" t="s">
        <v>71</v>
      </c>
      <c r="X24" s="22" t="s">
        <v>76</v>
      </c>
      <c r="Y24" s="77">
        <v>2107</v>
      </c>
      <c r="Z24" s="40" t="s">
        <v>412</v>
      </c>
      <c r="AA24" s="1" t="s">
        <v>87</v>
      </c>
      <c r="AB24" s="27" t="s">
        <v>188</v>
      </c>
    </row>
    <row r="25" spans="1:28" x14ac:dyDescent="0.3">
      <c r="A25" s="1" t="s">
        <v>105</v>
      </c>
      <c r="B25" s="1" t="s">
        <v>46</v>
      </c>
      <c r="C25" s="61" t="s">
        <v>39</v>
      </c>
      <c r="D25" s="34"/>
      <c r="E25" s="61"/>
      <c r="F25" s="61"/>
      <c r="G25" s="61"/>
      <c r="H25" s="61"/>
      <c r="I25" s="61"/>
      <c r="J25" s="61"/>
      <c r="K25" s="61"/>
      <c r="L25" s="61">
        <v>20</v>
      </c>
      <c r="M25" s="61">
        <v>-20</v>
      </c>
      <c r="N25" s="61"/>
      <c r="O25" s="61"/>
      <c r="P25" s="61"/>
      <c r="Q25" s="61">
        <v>6</v>
      </c>
      <c r="R25" s="61">
        <v>4</v>
      </c>
      <c r="S25" s="42"/>
      <c r="T25" s="42"/>
      <c r="U25" s="38" t="str">
        <f t="shared" ref="U25" si="3">_xlfn.IFNA("",((T25+Q25+N25-R25)+(O25*2))/E25)</f>
        <v/>
      </c>
      <c r="V25" s="22">
        <v>94</v>
      </c>
      <c r="W25" s="22" t="s">
        <v>71</v>
      </c>
      <c r="X25" s="22" t="s">
        <v>76</v>
      </c>
      <c r="Y25" s="77">
        <v>2107</v>
      </c>
      <c r="Z25" s="40"/>
      <c r="AA25" s="1" t="s">
        <v>87</v>
      </c>
      <c r="AB25" s="27" t="s">
        <v>188</v>
      </c>
    </row>
    <row r="26" spans="1:28" x14ac:dyDescent="0.3">
      <c r="A26" s="47" t="s">
        <v>105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38</v>
      </c>
      <c r="G26" s="43">
        <f t="shared" si="4"/>
        <v>88</v>
      </c>
      <c r="H26" s="43">
        <f t="shared" si="4"/>
        <v>0</v>
      </c>
      <c r="I26" s="43">
        <f t="shared" si="4"/>
        <v>0</v>
      </c>
      <c r="J26" s="43">
        <f t="shared" si="4"/>
        <v>28</v>
      </c>
      <c r="K26" s="43">
        <f t="shared" si="4"/>
        <v>41</v>
      </c>
      <c r="L26" s="43">
        <f t="shared" si="4"/>
        <v>20</v>
      </c>
      <c r="M26" s="43">
        <f t="shared" si="4"/>
        <v>28</v>
      </c>
      <c r="N26" s="43">
        <f t="shared" si="4"/>
        <v>48</v>
      </c>
      <c r="O26" s="43">
        <f t="shared" si="4"/>
        <v>28</v>
      </c>
      <c r="P26" s="43">
        <f t="shared" si="4"/>
        <v>28</v>
      </c>
      <c r="Q26" s="43">
        <f t="shared" si="4"/>
        <v>13</v>
      </c>
      <c r="R26" s="43">
        <f t="shared" si="4"/>
        <v>33</v>
      </c>
      <c r="S26" s="43">
        <f t="shared" si="4"/>
        <v>4</v>
      </c>
      <c r="T26" s="43">
        <f t="shared" si="4"/>
        <v>104</v>
      </c>
      <c r="U26" s="44">
        <f>((T26+Q26+N26-R26)+(O26*2))/E26</f>
        <v>0.78333333333333333</v>
      </c>
      <c r="V26" s="45">
        <v>94</v>
      </c>
      <c r="W26" s="45" t="s">
        <v>71</v>
      </c>
      <c r="X26" s="45" t="s">
        <v>76</v>
      </c>
      <c r="Y26" s="78">
        <v>2107</v>
      </c>
      <c r="Z26" s="46"/>
      <c r="AA26" s="47" t="s">
        <v>87</v>
      </c>
      <c r="AB26" s="87" t="s">
        <v>188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0.43181818181818182</v>
      </c>
      <c r="H27" s="48"/>
      <c r="I27" s="27"/>
      <c r="J27" s="48" t="s">
        <v>42</v>
      </c>
      <c r="K27" s="76">
        <f>J26/K26</f>
        <v>0.68292682926829273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26">
        <v>36</v>
      </c>
      <c r="F35" s="26">
        <v>5</v>
      </c>
      <c r="G35" s="26">
        <v>8</v>
      </c>
      <c r="H35" s="26"/>
      <c r="I35" s="26"/>
      <c r="J35" s="26">
        <v>5</v>
      </c>
      <c r="K35" s="26">
        <v>11</v>
      </c>
      <c r="L35" s="90"/>
      <c r="M35" s="26">
        <v>8</v>
      </c>
      <c r="N35" s="26">
        <f>SUM(L35:M35)</f>
        <v>8</v>
      </c>
      <c r="O35" s="26">
        <v>1</v>
      </c>
      <c r="P35" s="61">
        <v>6</v>
      </c>
      <c r="Q35" s="26">
        <v>3</v>
      </c>
      <c r="R35" s="26">
        <v>1</v>
      </c>
      <c r="S35" s="26"/>
      <c r="T35" s="26">
        <f>+(F35*2)+J35</f>
        <v>15</v>
      </c>
      <c r="U35" s="38">
        <f>IFERROR(((T35+Q35+N35-R35)+(O35*2))/E35,"")</f>
        <v>0.75</v>
      </c>
      <c r="V35" s="22">
        <v>94</v>
      </c>
      <c r="W35" s="22" t="s">
        <v>75</v>
      </c>
      <c r="X35" s="22" t="s">
        <v>72</v>
      </c>
      <c r="Y35" s="77">
        <v>2107</v>
      </c>
      <c r="Z35" s="40"/>
      <c r="AA35" s="1" t="s">
        <v>96</v>
      </c>
      <c r="AB35" s="27" t="s">
        <v>185</v>
      </c>
    </row>
    <row r="36" spans="1:28" x14ac:dyDescent="0.3">
      <c r="A36" s="1" t="s">
        <v>46</v>
      </c>
      <c r="B36" s="1" t="s">
        <v>105</v>
      </c>
      <c r="C36" s="1" t="s">
        <v>244</v>
      </c>
      <c r="D36" s="36">
        <v>22</v>
      </c>
      <c r="E36" s="26">
        <v>47</v>
      </c>
      <c r="F36" s="26">
        <v>14</v>
      </c>
      <c r="G36" s="26">
        <v>24</v>
      </c>
      <c r="H36" s="26"/>
      <c r="I36" s="26"/>
      <c r="J36" s="26">
        <v>4</v>
      </c>
      <c r="K36" s="26">
        <v>7</v>
      </c>
      <c r="L36" s="90"/>
      <c r="M36" s="26">
        <v>4</v>
      </c>
      <c r="N36" s="26">
        <f t="shared" ref="N36:N46" si="5">SUM(L36:M36)</f>
        <v>4</v>
      </c>
      <c r="O36" s="26">
        <v>6</v>
      </c>
      <c r="P36" s="37">
        <v>3</v>
      </c>
      <c r="Q36" s="26">
        <v>4</v>
      </c>
      <c r="R36" s="26">
        <v>4</v>
      </c>
      <c r="S36" s="26"/>
      <c r="T36" s="26">
        <f t="shared" ref="T36:T46" si="6">+(F36*2)+J36</f>
        <v>32</v>
      </c>
      <c r="U36" s="38">
        <f t="shared" ref="U36:U46" si="7">IFERROR(((T36+Q36+N36-R36)+(O36*2))/E36,"")</f>
        <v>1.0212765957446808</v>
      </c>
      <c r="V36" s="22">
        <v>94</v>
      </c>
      <c r="W36" s="22" t="s">
        <v>75</v>
      </c>
      <c r="X36" s="22" t="s">
        <v>72</v>
      </c>
      <c r="Y36" s="77">
        <v>2107</v>
      </c>
      <c r="Z36" s="40"/>
      <c r="AA36" s="1" t="s">
        <v>96</v>
      </c>
      <c r="AB36" s="27" t="s">
        <v>185</v>
      </c>
    </row>
    <row r="37" spans="1:28" x14ac:dyDescent="0.3">
      <c r="A37" s="1" t="s">
        <v>46</v>
      </c>
      <c r="B37" s="1" t="s">
        <v>105</v>
      </c>
      <c r="C37" s="1" t="s">
        <v>257</v>
      </c>
      <c r="D37" s="36">
        <v>44</v>
      </c>
      <c r="E37" s="26">
        <v>2</v>
      </c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90"/>
      <c r="M37" s="26">
        <v>0</v>
      </c>
      <c r="N37" s="26">
        <f t="shared" si="5"/>
        <v>0</v>
      </c>
      <c r="O37" s="26">
        <v>0</v>
      </c>
      <c r="P37" s="37">
        <v>0</v>
      </c>
      <c r="Q37" s="26">
        <v>0</v>
      </c>
      <c r="R37" s="26">
        <v>2</v>
      </c>
      <c r="S37" s="26"/>
      <c r="T37" s="26">
        <f t="shared" si="6"/>
        <v>0</v>
      </c>
      <c r="U37" s="101">
        <f t="shared" si="7"/>
        <v>-1</v>
      </c>
      <c r="V37" s="22">
        <v>94</v>
      </c>
      <c r="W37" s="22" t="s">
        <v>75</v>
      </c>
      <c r="X37" s="22" t="s">
        <v>72</v>
      </c>
      <c r="Y37" s="77">
        <v>2107</v>
      </c>
      <c r="Z37" s="40"/>
      <c r="AA37" s="1" t="s">
        <v>96</v>
      </c>
      <c r="AB37" s="27" t="s">
        <v>185</v>
      </c>
    </row>
    <row r="38" spans="1:28" x14ac:dyDescent="0.3">
      <c r="A38" s="1" t="s">
        <v>46</v>
      </c>
      <c r="B38" s="1" t="s">
        <v>105</v>
      </c>
      <c r="C38" s="1" t="s">
        <v>258</v>
      </c>
      <c r="D38" s="36">
        <v>10</v>
      </c>
      <c r="E38" s="26">
        <v>9</v>
      </c>
      <c r="F38" s="26">
        <v>1</v>
      </c>
      <c r="G38" s="26">
        <v>2</v>
      </c>
      <c r="H38" s="26"/>
      <c r="I38" s="26"/>
      <c r="J38" s="26">
        <v>0</v>
      </c>
      <c r="K38" s="26">
        <v>0</v>
      </c>
      <c r="L38" s="90"/>
      <c r="M38" s="26">
        <v>1</v>
      </c>
      <c r="N38" s="26">
        <f t="shared" ref="N38" si="8">SUM(L38:M38)</f>
        <v>1</v>
      </c>
      <c r="O38" s="26">
        <v>0</v>
      </c>
      <c r="P38" s="37">
        <v>2</v>
      </c>
      <c r="Q38" s="26">
        <v>1</v>
      </c>
      <c r="R38" s="26">
        <v>1</v>
      </c>
      <c r="S38" s="26"/>
      <c r="T38" s="26">
        <f t="shared" si="6"/>
        <v>2</v>
      </c>
      <c r="U38" s="38">
        <f t="shared" si="7"/>
        <v>0.33333333333333331</v>
      </c>
      <c r="V38" s="22">
        <v>94</v>
      </c>
      <c r="W38" s="22" t="s">
        <v>75</v>
      </c>
      <c r="X38" s="22" t="s">
        <v>72</v>
      </c>
      <c r="Y38" s="77">
        <v>2107</v>
      </c>
      <c r="Z38" s="40"/>
      <c r="AA38" s="1" t="s">
        <v>96</v>
      </c>
      <c r="AB38" s="27" t="s">
        <v>185</v>
      </c>
    </row>
    <row r="39" spans="1:28" x14ac:dyDescent="0.3">
      <c r="A39" s="1" t="s">
        <v>46</v>
      </c>
      <c r="B39" s="1" t="s">
        <v>105</v>
      </c>
      <c r="C39" s="26" t="s">
        <v>259</v>
      </c>
      <c r="D39" s="36">
        <v>25</v>
      </c>
      <c r="E39" s="26" t="s">
        <v>402</v>
      </c>
      <c r="F39" s="26"/>
      <c r="G39" s="26"/>
      <c r="H39" s="26"/>
      <c r="I39" s="26"/>
      <c r="J39" s="26"/>
      <c r="K39" s="26"/>
      <c r="L39" s="90"/>
      <c r="M39" s="26"/>
      <c r="N39" s="26"/>
      <c r="O39" s="26"/>
      <c r="P39" s="37"/>
      <c r="Q39" s="26"/>
      <c r="R39" s="26"/>
      <c r="S39" s="26"/>
      <c r="T39" s="26"/>
      <c r="U39" s="38"/>
      <c r="V39" s="22">
        <v>94</v>
      </c>
      <c r="W39" s="22" t="s">
        <v>75</v>
      </c>
      <c r="X39" s="22" t="s">
        <v>72</v>
      </c>
      <c r="Y39" s="77">
        <v>2107</v>
      </c>
      <c r="Z39" s="40"/>
      <c r="AA39" s="1" t="s">
        <v>96</v>
      </c>
      <c r="AB39" s="27" t="s">
        <v>185</v>
      </c>
    </row>
    <row r="40" spans="1:28" x14ac:dyDescent="0.3">
      <c r="A40" s="1" t="s">
        <v>46</v>
      </c>
      <c r="B40" s="1" t="s">
        <v>105</v>
      </c>
      <c r="C40" s="26" t="s">
        <v>260</v>
      </c>
      <c r="D40" s="36">
        <v>28</v>
      </c>
      <c r="E40" s="26">
        <v>25</v>
      </c>
      <c r="F40" s="26">
        <v>4</v>
      </c>
      <c r="G40" s="26">
        <v>11</v>
      </c>
      <c r="H40" s="26"/>
      <c r="I40" s="26"/>
      <c r="J40" s="26">
        <v>2</v>
      </c>
      <c r="K40" s="26">
        <v>7</v>
      </c>
      <c r="L40" s="90"/>
      <c r="M40" s="26">
        <v>6</v>
      </c>
      <c r="N40" s="26">
        <f t="shared" si="5"/>
        <v>6</v>
      </c>
      <c r="O40" s="26">
        <v>0</v>
      </c>
      <c r="P40" s="61">
        <v>6</v>
      </c>
      <c r="Q40" s="26">
        <v>1</v>
      </c>
      <c r="R40" s="26">
        <v>0</v>
      </c>
      <c r="S40" s="26">
        <v>2</v>
      </c>
      <c r="T40" s="26">
        <f t="shared" si="6"/>
        <v>10</v>
      </c>
      <c r="U40" s="38">
        <f t="shared" si="7"/>
        <v>0.68</v>
      </c>
      <c r="V40" s="22">
        <v>94</v>
      </c>
      <c r="W40" s="22" t="s">
        <v>75</v>
      </c>
      <c r="X40" s="22" t="s">
        <v>72</v>
      </c>
      <c r="Y40" s="77">
        <v>2107</v>
      </c>
      <c r="Z40" s="40"/>
      <c r="AA40" s="1" t="s">
        <v>96</v>
      </c>
      <c r="AB40" s="27" t="s">
        <v>185</v>
      </c>
    </row>
    <row r="41" spans="1:28" x14ac:dyDescent="0.3">
      <c r="A41" s="1" t="s">
        <v>46</v>
      </c>
      <c r="B41" s="1" t="s">
        <v>105</v>
      </c>
      <c r="C41" s="26" t="s">
        <v>261</v>
      </c>
      <c r="D41" s="36">
        <v>33</v>
      </c>
      <c r="E41" s="26">
        <v>19</v>
      </c>
      <c r="F41" s="26">
        <v>3</v>
      </c>
      <c r="G41" s="26">
        <v>8</v>
      </c>
      <c r="H41" s="26"/>
      <c r="I41" s="26"/>
      <c r="J41" s="26">
        <v>1</v>
      </c>
      <c r="K41" s="26">
        <v>4</v>
      </c>
      <c r="L41" s="90"/>
      <c r="M41" s="26">
        <v>6</v>
      </c>
      <c r="N41" s="26">
        <f t="shared" si="5"/>
        <v>6</v>
      </c>
      <c r="O41" s="26">
        <v>0</v>
      </c>
      <c r="P41" s="37">
        <v>3</v>
      </c>
      <c r="Q41" s="26">
        <v>0</v>
      </c>
      <c r="R41" s="26">
        <v>1</v>
      </c>
      <c r="S41" s="26"/>
      <c r="T41" s="26">
        <f t="shared" si="6"/>
        <v>7</v>
      </c>
      <c r="U41" s="38">
        <f t="shared" si="7"/>
        <v>0.63157894736842102</v>
      </c>
      <c r="V41" s="22">
        <v>94</v>
      </c>
      <c r="W41" s="22" t="s">
        <v>75</v>
      </c>
      <c r="X41" s="22" t="s">
        <v>72</v>
      </c>
      <c r="Y41" s="77">
        <v>2107</v>
      </c>
      <c r="Z41" s="40"/>
      <c r="AA41" s="1" t="s">
        <v>96</v>
      </c>
      <c r="AB41" s="27" t="s">
        <v>185</v>
      </c>
    </row>
    <row r="42" spans="1:28" x14ac:dyDescent="0.3">
      <c r="A42" s="1" t="s">
        <v>46</v>
      </c>
      <c r="B42" s="1" t="s">
        <v>105</v>
      </c>
      <c r="C42" s="26" t="s">
        <v>250</v>
      </c>
      <c r="D42" s="36">
        <v>13</v>
      </c>
      <c r="E42" s="26">
        <v>12</v>
      </c>
      <c r="F42" s="26">
        <v>0</v>
      </c>
      <c r="G42" s="26">
        <v>3</v>
      </c>
      <c r="H42" s="26"/>
      <c r="I42" s="26"/>
      <c r="J42" s="26">
        <v>0</v>
      </c>
      <c r="K42" s="26">
        <v>0</v>
      </c>
      <c r="L42" s="90"/>
      <c r="M42" s="26">
        <v>4</v>
      </c>
      <c r="N42" s="26">
        <f t="shared" si="5"/>
        <v>4</v>
      </c>
      <c r="O42" s="26">
        <v>0</v>
      </c>
      <c r="P42" s="37">
        <v>0</v>
      </c>
      <c r="Q42" s="26">
        <v>0</v>
      </c>
      <c r="R42" s="26">
        <v>0</v>
      </c>
      <c r="S42" s="26"/>
      <c r="T42" s="26">
        <f t="shared" si="6"/>
        <v>0</v>
      </c>
      <c r="U42" s="38">
        <f t="shared" si="7"/>
        <v>0.33333333333333331</v>
      </c>
      <c r="V42" s="22">
        <v>94</v>
      </c>
      <c r="W42" s="22" t="s">
        <v>75</v>
      </c>
      <c r="X42" s="22" t="s">
        <v>72</v>
      </c>
      <c r="Y42" s="77">
        <v>2107</v>
      </c>
      <c r="Z42" s="40"/>
      <c r="AA42" s="1" t="s">
        <v>96</v>
      </c>
      <c r="AB42" s="27" t="s">
        <v>185</v>
      </c>
    </row>
    <row r="43" spans="1:28" x14ac:dyDescent="0.3">
      <c r="A43" s="1" t="s">
        <v>46</v>
      </c>
      <c r="B43" s="1" t="s">
        <v>105</v>
      </c>
      <c r="C43" s="26" t="s">
        <v>264</v>
      </c>
      <c r="D43" s="36">
        <v>32</v>
      </c>
      <c r="E43" s="26">
        <v>39</v>
      </c>
      <c r="F43" s="26">
        <v>7</v>
      </c>
      <c r="G43" s="26">
        <v>16</v>
      </c>
      <c r="H43" s="26"/>
      <c r="I43" s="26"/>
      <c r="J43" s="26">
        <v>8</v>
      </c>
      <c r="K43" s="26">
        <v>13</v>
      </c>
      <c r="L43" s="90"/>
      <c r="M43" s="26">
        <v>2</v>
      </c>
      <c r="N43" s="26">
        <f t="shared" si="5"/>
        <v>2</v>
      </c>
      <c r="O43" s="26">
        <v>9</v>
      </c>
      <c r="P43" s="37">
        <v>3</v>
      </c>
      <c r="Q43" s="26">
        <v>5</v>
      </c>
      <c r="R43" s="26">
        <v>5</v>
      </c>
      <c r="S43" s="26"/>
      <c r="T43" s="26">
        <f t="shared" si="6"/>
        <v>22</v>
      </c>
      <c r="U43" s="38">
        <f t="shared" si="7"/>
        <v>1.0769230769230769</v>
      </c>
      <c r="V43" s="22">
        <v>94</v>
      </c>
      <c r="W43" s="22" t="s">
        <v>75</v>
      </c>
      <c r="X43" s="22" t="s">
        <v>72</v>
      </c>
      <c r="Y43" s="77">
        <v>2107</v>
      </c>
      <c r="Z43" s="40"/>
      <c r="AA43" s="1" t="s">
        <v>96</v>
      </c>
      <c r="AB43" s="27" t="s">
        <v>185</v>
      </c>
    </row>
    <row r="44" spans="1:28" x14ac:dyDescent="0.3">
      <c r="A44" s="1" t="s">
        <v>46</v>
      </c>
      <c r="B44" s="1" t="s">
        <v>105</v>
      </c>
      <c r="C44" s="26" t="s">
        <v>265</v>
      </c>
      <c r="D44" s="36">
        <v>1</v>
      </c>
      <c r="E44" s="26">
        <v>42</v>
      </c>
      <c r="F44" s="26">
        <v>10</v>
      </c>
      <c r="G44" s="26">
        <v>24</v>
      </c>
      <c r="H44" s="26"/>
      <c r="I44" s="26"/>
      <c r="J44" s="26">
        <v>3</v>
      </c>
      <c r="K44" s="26">
        <v>4</v>
      </c>
      <c r="L44" s="90"/>
      <c r="M44" s="26">
        <v>15</v>
      </c>
      <c r="N44" s="26">
        <f t="shared" si="5"/>
        <v>15</v>
      </c>
      <c r="O44" s="26">
        <v>5</v>
      </c>
      <c r="P44" s="37">
        <v>5</v>
      </c>
      <c r="Q44" s="26">
        <v>4</v>
      </c>
      <c r="R44" s="26">
        <v>6</v>
      </c>
      <c r="S44" s="26">
        <v>1</v>
      </c>
      <c r="T44" s="26">
        <f t="shared" si="6"/>
        <v>23</v>
      </c>
      <c r="U44" s="38">
        <f t="shared" si="7"/>
        <v>1.0952380952380953</v>
      </c>
      <c r="V44" s="22">
        <v>94</v>
      </c>
      <c r="W44" s="22" t="s">
        <v>75</v>
      </c>
      <c r="X44" s="22" t="s">
        <v>72</v>
      </c>
      <c r="Y44" s="77">
        <v>2107</v>
      </c>
      <c r="Z44" s="40"/>
      <c r="AA44" s="1" t="s">
        <v>96</v>
      </c>
      <c r="AB44" s="27" t="s">
        <v>185</v>
      </c>
    </row>
    <row r="45" spans="1:28" x14ac:dyDescent="0.3">
      <c r="A45" s="1" t="s">
        <v>46</v>
      </c>
      <c r="B45" s="1" t="s">
        <v>105</v>
      </c>
      <c r="C45" s="26" t="s">
        <v>254</v>
      </c>
      <c r="D45" s="36">
        <v>30</v>
      </c>
      <c r="E45" s="26">
        <v>5</v>
      </c>
      <c r="F45" s="26">
        <v>1</v>
      </c>
      <c r="G45" s="26">
        <v>2</v>
      </c>
      <c r="H45" s="26"/>
      <c r="I45" s="26"/>
      <c r="J45" s="26">
        <v>0</v>
      </c>
      <c r="K45" s="26">
        <v>0</v>
      </c>
      <c r="L45" s="90"/>
      <c r="M45" s="26">
        <v>0</v>
      </c>
      <c r="N45" s="26">
        <f t="shared" si="5"/>
        <v>0</v>
      </c>
      <c r="O45" s="26">
        <v>2</v>
      </c>
      <c r="P45" s="37">
        <v>1</v>
      </c>
      <c r="Q45" s="26">
        <v>0</v>
      </c>
      <c r="R45" s="26">
        <v>1</v>
      </c>
      <c r="S45" s="26"/>
      <c r="T45" s="26">
        <f t="shared" si="6"/>
        <v>2</v>
      </c>
      <c r="U45" s="38">
        <f t="shared" si="7"/>
        <v>1</v>
      </c>
      <c r="V45" s="22">
        <v>94</v>
      </c>
      <c r="W45" s="22" t="s">
        <v>75</v>
      </c>
      <c r="X45" s="22" t="s">
        <v>72</v>
      </c>
      <c r="Y45" s="77">
        <v>2107</v>
      </c>
      <c r="Z45" s="40"/>
      <c r="AA45" s="1" t="s">
        <v>96</v>
      </c>
      <c r="AB45" s="27" t="s">
        <v>185</v>
      </c>
    </row>
    <row r="46" spans="1:28" x14ac:dyDescent="0.3">
      <c r="A46" s="1" t="s">
        <v>46</v>
      </c>
      <c r="B46" s="1" t="s">
        <v>105</v>
      </c>
      <c r="C46" s="26" t="s">
        <v>304</v>
      </c>
      <c r="D46" s="36">
        <v>15</v>
      </c>
      <c r="E46" s="26">
        <v>4</v>
      </c>
      <c r="F46" s="26">
        <v>0</v>
      </c>
      <c r="G46" s="26">
        <v>0</v>
      </c>
      <c r="H46" s="26"/>
      <c r="I46" s="26"/>
      <c r="J46" s="26">
        <v>0</v>
      </c>
      <c r="K46" s="26">
        <v>0</v>
      </c>
      <c r="L46" s="90"/>
      <c r="M46" s="26">
        <v>1</v>
      </c>
      <c r="N46" s="26">
        <f t="shared" si="5"/>
        <v>1</v>
      </c>
      <c r="O46" s="26">
        <v>0</v>
      </c>
      <c r="P46" s="37">
        <v>2</v>
      </c>
      <c r="Q46" s="26">
        <v>0</v>
      </c>
      <c r="R46" s="26">
        <v>0</v>
      </c>
      <c r="S46" s="26"/>
      <c r="T46" s="26">
        <f t="shared" si="6"/>
        <v>0</v>
      </c>
      <c r="U46" s="38">
        <f t="shared" si="7"/>
        <v>0.25</v>
      </c>
      <c r="V46" s="22">
        <v>94</v>
      </c>
      <c r="W46" s="22" t="s">
        <v>75</v>
      </c>
      <c r="X46" s="22" t="s">
        <v>72</v>
      </c>
      <c r="Y46" s="77">
        <v>2107</v>
      </c>
      <c r="Z46" s="40"/>
      <c r="AA46" s="1" t="s">
        <v>96</v>
      </c>
      <c r="AB46" s="27" t="s">
        <v>185</v>
      </c>
    </row>
    <row r="47" spans="1:28" x14ac:dyDescent="0.3">
      <c r="A47" s="1" t="s">
        <v>46</v>
      </c>
      <c r="B47" s="1" t="s">
        <v>105</v>
      </c>
      <c r="C47" s="61" t="s">
        <v>39</v>
      </c>
      <c r="D47" s="34"/>
      <c r="E47" s="61"/>
      <c r="F47" s="61"/>
      <c r="G47" s="61"/>
      <c r="H47" s="61"/>
      <c r="I47" s="61"/>
      <c r="J47" s="61"/>
      <c r="K47" s="61"/>
      <c r="L47" s="61">
        <v>7</v>
      </c>
      <c r="M47" s="61">
        <v>-7</v>
      </c>
      <c r="N47" s="5"/>
      <c r="O47" s="61"/>
      <c r="P47" s="61"/>
      <c r="Q47" s="61"/>
      <c r="R47" s="61">
        <v>3</v>
      </c>
      <c r="S47" s="42"/>
      <c r="T47" s="26"/>
      <c r="U47" s="38" t="str">
        <f t="shared" ref="U47" si="9">_xlfn.IFNA("",((T47+Q47+N47-R47)+(O47*2))/E47)</f>
        <v/>
      </c>
      <c r="V47" s="22">
        <v>94</v>
      </c>
      <c r="W47" s="22" t="s">
        <v>75</v>
      </c>
      <c r="X47" s="58" t="s">
        <v>72</v>
      </c>
      <c r="Y47" s="77">
        <v>2107</v>
      </c>
      <c r="Z47" s="40"/>
      <c r="AA47" s="1" t="s">
        <v>96</v>
      </c>
      <c r="AB47" s="27" t="s">
        <v>185</v>
      </c>
    </row>
    <row r="48" spans="1:28" x14ac:dyDescent="0.3">
      <c r="A48" s="47" t="s">
        <v>46</v>
      </c>
      <c r="B48" s="47" t="s">
        <v>105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45</v>
      </c>
      <c r="G48" s="43">
        <f t="shared" si="10"/>
        <v>98</v>
      </c>
      <c r="H48" s="43">
        <f t="shared" si="10"/>
        <v>0</v>
      </c>
      <c r="I48" s="43">
        <f t="shared" si="10"/>
        <v>0</v>
      </c>
      <c r="J48" s="43">
        <f t="shared" si="10"/>
        <v>23</v>
      </c>
      <c r="K48" s="43">
        <f t="shared" si="10"/>
        <v>46</v>
      </c>
      <c r="L48" s="43">
        <f t="shared" si="10"/>
        <v>7</v>
      </c>
      <c r="M48" s="43">
        <f t="shared" si="10"/>
        <v>40</v>
      </c>
      <c r="N48" s="43">
        <f t="shared" si="10"/>
        <v>47</v>
      </c>
      <c r="O48" s="43">
        <f t="shared" si="10"/>
        <v>23</v>
      </c>
      <c r="P48" s="43">
        <f t="shared" si="10"/>
        <v>31</v>
      </c>
      <c r="Q48" s="43">
        <f t="shared" si="10"/>
        <v>18</v>
      </c>
      <c r="R48" s="43">
        <f t="shared" si="10"/>
        <v>24</v>
      </c>
      <c r="S48" s="43">
        <f t="shared" si="10"/>
        <v>3</v>
      </c>
      <c r="T48" s="43">
        <f t="shared" si="10"/>
        <v>113</v>
      </c>
      <c r="U48" s="44">
        <f>((T48+Q48+N48-R48)+(O48*2))/E48</f>
        <v>0.83333333333333337</v>
      </c>
      <c r="V48" s="45">
        <v>94</v>
      </c>
      <c r="W48" s="45" t="s">
        <v>75</v>
      </c>
      <c r="X48" s="45" t="s">
        <v>72</v>
      </c>
      <c r="Y48" s="78">
        <v>2107</v>
      </c>
      <c r="Z48" s="46"/>
      <c r="AA48" s="47" t="s">
        <v>96</v>
      </c>
      <c r="AB48" s="87" t="s">
        <v>185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0.45918367346938777</v>
      </c>
      <c r="H49" s="48"/>
      <c r="I49" s="27"/>
      <c r="J49" s="48" t="s">
        <v>42</v>
      </c>
      <c r="K49" s="76">
        <f>J48/K48</f>
        <v>0.5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AB51" s="86"/>
    </row>
    <row r="52" spans="1:28" x14ac:dyDescent="0.3">
      <c r="AB52" s="86"/>
    </row>
    <row r="53" spans="1:28" x14ac:dyDescent="0.3">
      <c r="AB53" s="86"/>
    </row>
    <row r="54" spans="1:28" x14ac:dyDescent="0.3">
      <c r="AB54" s="86"/>
    </row>
    <row r="55" spans="1:28" x14ac:dyDescent="0.3">
      <c r="AB55" s="86"/>
    </row>
    <row r="56" spans="1:28" x14ac:dyDescent="0.3">
      <c r="AB56" s="86"/>
    </row>
  </sheetData>
  <pageMargins left="0.25" right="0.25" top="0.75" bottom="0.75" header="0.3" footer="0.3"/>
  <pageSetup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C734-502C-4198-A04A-FB79BF4622A0}">
  <sheetPr>
    <tabColor rgb="FFFF0000"/>
    <pageSetUpPr fitToPage="1"/>
  </sheetPr>
  <dimension ref="A1:AB51"/>
  <sheetViews>
    <sheetView topLeftCell="A2"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203</v>
      </c>
      <c r="K4" s="16" t="s">
        <v>45</v>
      </c>
      <c r="L4" s="17"/>
      <c r="M4" s="18"/>
      <c r="N4" s="19">
        <v>21</v>
      </c>
      <c r="O4" s="19">
        <v>8</v>
      </c>
      <c r="P4" s="19">
        <v>21</v>
      </c>
      <c r="Q4" s="19">
        <v>31</v>
      </c>
      <c r="R4" s="20"/>
      <c r="S4" s="21">
        <f>SUM(N4:R4)</f>
        <v>81</v>
      </c>
      <c r="T4" s="22">
        <v>98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204</v>
      </c>
      <c r="K5" s="16" t="s">
        <v>140</v>
      </c>
      <c r="L5" s="17"/>
      <c r="M5" s="18"/>
      <c r="N5" s="19">
        <v>25</v>
      </c>
      <c r="O5" s="19">
        <v>27</v>
      </c>
      <c r="P5" s="19">
        <v>15</v>
      </c>
      <c r="Q5" s="19">
        <v>27</v>
      </c>
      <c r="R5" s="20"/>
      <c r="S5" s="21">
        <f>SUM(N5:R5)</f>
        <v>94</v>
      </c>
      <c r="T5" s="22">
        <v>98</v>
      </c>
      <c r="U5" s="1"/>
      <c r="V5" s="1"/>
      <c r="W5" s="1"/>
    </row>
    <row r="6" spans="1:28" x14ac:dyDescent="0.3">
      <c r="C6" s="23">
        <v>2345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441</v>
      </c>
      <c r="D7" s="7" t="s">
        <v>8</v>
      </c>
      <c r="G7" s="1"/>
      <c r="S7" s="1"/>
      <c r="T7" s="25" t="s">
        <v>9</v>
      </c>
      <c r="U7" s="1"/>
      <c r="V7" s="53">
        <v>98</v>
      </c>
      <c r="W7" s="1"/>
    </row>
    <row r="8" spans="1:28" x14ac:dyDescent="0.3">
      <c r="B8" s="1"/>
      <c r="C8" s="24" t="s">
        <v>442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26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90"/>
      <c r="F13" s="26">
        <v>7</v>
      </c>
      <c r="G13" s="90"/>
      <c r="H13" s="26"/>
      <c r="I13" s="26"/>
      <c r="J13" s="26">
        <v>7</v>
      </c>
      <c r="K13" s="26">
        <v>10</v>
      </c>
      <c r="L13" s="90"/>
      <c r="M13" s="90"/>
      <c r="N13" s="26">
        <f>SUM(L13:M13)</f>
        <v>0</v>
      </c>
      <c r="O13" s="90"/>
      <c r="P13" s="37">
        <v>3</v>
      </c>
      <c r="Q13" s="90"/>
      <c r="R13" s="90"/>
      <c r="S13" s="90"/>
      <c r="T13" s="26">
        <f>(H13*3)+((F13-H13)*2)+J13</f>
        <v>21</v>
      </c>
      <c r="U13" s="38" t="str">
        <f>IFERROR(((T13+Q13+N13-R13)+(O13*2))/E13,"")</f>
        <v/>
      </c>
      <c r="V13" s="22">
        <v>98</v>
      </c>
      <c r="W13" s="22" t="s">
        <v>71</v>
      </c>
      <c r="X13" s="22" t="s">
        <v>76</v>
      </c>
      <c r="Y13" s="77">
        <v>2345</v>
      </c>
      <c r="Z13" s="40"/>
      <c r="AA13" s="1" t="s">
        <v>87</v>
      </c>
      <c r="AB13" s="27" t="s">
        <v>488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26"/>
      <c r="I14" s="26"/>
      <c r="J14" s="26"/>
      <c r="K14" s="26"/>
      <c r="L14" s="90"/>
      <c r="M14" s="90"/>
      <c r="N14" s="26"/>
      <c r="O14" s="90"/>
      <c r="P14" s="37"/>
      <c r="Q14" s="90"/>
      <c r="R14" s="90"/>
      <c r="S14" s="90"/>
      <c r="T14" s="26"/>
      <c r="U14" s="38"/>
      <c r="V14" s="22">
        <v>98</v>
      </c>
      <c r="W14" s="22" t="s">
        <v>71</v>
      </c>
      <c r="X14" s="22" t="s">
        <v>76</v>
      </c>
      <c r="Y14" s="77">
        <v>2345</v>
      </c>
      <c r="Z14" s="40"/>
      <c r="AA14" s="1" t="s">
        <v>87</v>
      </c>
      <c r="AB14" s="27" t="s">
        <v>488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90"/>
      <c r="F15" s="26">
        <v>5</v>
      </c>
      <c r="G15" s="90"/>
      <c r="H15" s="26"/>
      <c r="I15" s="26"/>
      <c r="J15" s="26">
        <v>7</v>
      </c>
      <c r="K15" s="26">
        <v>8</v>
      </c>
      <c r="L15" s="90"/>
      <c r="M15" s="90"/>
      <c r="N15" s="26">
        <f t="shared" ref="N15:N21" si="0">SUM(L15:M15)</f>
        <v>0</v>
      </c>
      <c r="O15" s="100"/>
      <c r="P15" s="37">
        <v>4</v>
      </c>
      <c r="Q15" s="100"/>
      <c r="R15" s="100"/>
      <c r="S15" s="100"/>
      <c r="T15" s="37">
        <f t="shared" ref="T15:T21" si="1">(H15*3)+((F15-H15)*2)+J15</f>
        <v>17</v>
      </c>
      <c r="U15" s="38" t="str">
        <f t="shared" ref="U15:U25" si="2">IFERROR(((T15+Q15+N15-R15)+(O15*2))/E15,"")</f>
        <v/>
      </c>
      <c r="V15" s="22">
        <v>98</v>
      </c>
      <c r="W15" s="22" t="s">
        <v>71</v>
      </c>
      <c r="X15" s="22" t="s">
        <v>76</v>
      </c>
      <c r="Y15" s="77">
        <v>2345</v>
      </c>
      <c r="Z15" s="40"/>
      <c r="AA15" s="1" t="s">
        <v>87</v>
      </c>
      <c r="AB15" s="27" t="s">
        <v>488</v>
      </c>
    </row>
    <row r="16" spans="1:28" x14ac:dyDescent="0.3">
      <c r="A16" s="1" t="s">
        <v>139</v>
      </c>
      <c r="B16" s="1" t="s">
        <v>46</v>
      </c>
      <c r="C16" s="26" t="s">
        <v>339</v>
      </c>
      <c r="D16" s="36">
        <v>12</v>
      </c>
      <c r="E16" s="90"/>
      <c r="F16" s="26">
        <v>3</v>
      </c>
      <c r="G16" s="90"/>
      <c r="H16" s="26"/>
      <c r="I16" s="26"/>
      <c r="J16" s="26">
        <v>2</v>
      </c>
      <c r="K16" s="26">
        <v>2</v>
      </c>
      <c r="L16" s="90"/>
      <c r="M16" s="90"/>
      <c r="N16" s="26">
        <f t="shared" si="0"/>
        <v>0</v>
      </c>
      <c r="O16" s="100"/>
      <c r="P16" s="37">
        <v>3</v>
      </c>
      <c r="Q16" s="100"/>
      <c r="R16" s="100"/>
      <c r="S16" s="100"/>
      <c r="T16" s="37">
        <f t="shared" si="1"/>
        <v>8</v>
      </c>
      <c r="U16" s="38" t="str">
        <f t="shared" si="2"/>
        <v/>
      </c>
      <c r="V16" s="22">
        <v>98</v>
      </c>
      <c r="W16" s="22" t="s">
        <v>71</v>
      </c>
      <c r="X16" s="22" t="s">
        <v>76</v>
      </c>
      <c r="Y16" s="77">
        <v>2345</v>
      </c>
      <c r="Z16" s="40"/>
      <c r="AA16" s="1" t="s">
        <v>87</v>
      </c>
      <c r="AB16" s="27" t="s">
        <v>488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90" t="s">
        <v>471</v>
      </c>
      <c r="F17" s="26"/>
      <c r="G17" s="90"/>
      <c r="H17" s="26"/>
      <c r="I17" s="26"/>
      <c r="J17" s="26"/>
      <c r="K17" s="26"/>
      <c r="L17" s="90"/>
      <c r="M17" s="90"/>
      <c r="N17" s="26"/>
      <c r="O17" s="100"/>
      <c r="P17" s="37"/>
      <c r="Q17" s="100"/>
      <c r="R17" s="100"/>
      <c r="S17" s="100"/>
      <c r="T17" s="37"/>
      <c r="U17" s="38" t="str">
        <f t="shared" si="2"/>
        <v/>
      </c>
      <c r="V17" s="22">
        <v>98</v>
      </c>
      <c r="W17" s="22" t="s">
        <v>71</v>
      </c>
      <c r="X17" s="22" t="s">
        <v>76</v>
      </c>
      <c r="Y17" s="77">
        <v>2345</v>
      </c>
      <c r="Z17" s="40"/>
      <c r="AA17" s="1" t="s">
        <v>87</v>
      </c>
      <c r="AB17" s="27" t="s">
        <v>488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90"/>
      <c r="F18" s="26">
        <v>2</v>
      </c>
      <c r="G18" s="90"/>
      <c r="H18" s="26"/>
      <c r="I18" s="26"/>
      <c r="J18" s="26">
        <v>0</v>
      </c>
      <c r="K18" s="26">
        <v>0</v>
      </c>
      <c r="L18" s="90"/>
      <c r="M18" s="90"/>
      <c r="N18" s="26">
        <f t="shared" si="0"/>
        <v>0</v>
      </c>
      <c r="O18" s="100"/>
      <c r="P18" s="37">
        <v>1</v>
      </c>
      <c r="Q18" s="100"/>
      <c r="R18" s="100"/>
      <c r="S18" s="100"/>
      <c r="T18" s="37">
        <f t="shared" si="1"/>
        <v>4</v>
      </c>
      <c r="U18" s="38" t="str">
        <f t="shared" si="2"/>
        <v/>
      </c>
      <c r="V18" s="22">
        <v>98</v>
      </c>
      <c r="W18" s="22" t="s">
        <v>71</v>
      </c>
      <c r="X18" s="22" t="s">
        <v>76</v>
      </c>
      <c r="Y18" s="77">
        <v>2345</v>
      </c>
      <c r="Z18" s="40"/>
      <c r="AA18" s="1" t="s">
        <v>87</v>
      </c>
      <c r="AB18" s="27" t="s">
        <v>488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26"/>
      <c r="I19" s="26"/>
      <c r="J19" s="26">
        <v>0</v>
      </c>
      <c r="K19" s="26">
        <v>3</v>
      </c>
      <c r="L19" s="90"/>
      <c r="M19" s="90"/>
      <c r="N19" s="26">
        <f t="shared" si="0"/>
        <v>0</v>
      </c>
      <c r="O19" s="100"/>
      <c r="P19" s="37">
        <v>3</v>
      </c>
      <c r="Q19" s="100"/>
      <c r="R19" s="100"/>
      <c r="S19" s="100"/>
      <c r="T19" s="37">
        <f t="shared" si="1"/>
        <v>0</v>
      </c>
      <c r="U19" s="38" t="str">
        <f t="shared" si="2"/>
        <v/>
      </c>
      <c r="V19" s="22">
        <v>98</v>
      </c>
      <c r="W19" s="22" t="s">
        <v>71</v>
      </c>
      <c r="X19" s="22" t="s">
        <v>76</v>
      </c>
      <c r="Y19" s="77">
        <v>2345</v>
      </c>
      <c r="Z19" s="40"/>
      <c r="AA19" s="1" t="s">
        <v>87</v>
      </c>
      <c r="AB19" s="27" t="s">
        <v>488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26"/>
      <c r="I20" s="26"/>
      <c r="J20" s="26"/>
      <c r="K20" s="26"/>
      <c r="L20" s="90"/>
      <c r="M20" s="90"/>
      <c r="N20" s="26"/>
      <c r="O20" s="100"/>
      <c r="P20" s="37"/>
      <c r="Q20" s="100"/>
      <c r="R20" s="100"/>
      <c r="S20" s="100"/>
      <c r="T20" s="37"/>
      <c r="U20" s="38"/>
      <c r="V20" s="22">
        <v>98</v>
      </c>
      <c r="W20" s="22" t="s">
        <v>71</v>
      </c>
      <c r="X20" s="22" t="s">
        <v>76</v>
      </c>
      <c r="Y20" s="77">
        <v>2345</v>
      </c>
      <c r="Z20" s="40"/>
      <c r="AA20" s="1" t="s">
        <v>87</v>
      </c>
      <c r="AB20" s="27" t="s">
        <v>488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90"/>
      <c r="F21" s="26">
        <v>3</v>
      </c>
      <c r="G21" s="90"/>
      <c r="H21" s="26"/>
      <c r="I21" s="26"/>
      <c r="J21" s="26">
        <v>0</v>
      </c>
      <c r="K21" s="26">
        <v>0</v>
      </c>
      <c r="L21" s="90"/>
      <c r="M21" s="90"/>
      <c r="N21" s="26">
        <f t="shared" si="0"/>
        <v>0</v>
      </c>
      <c r="O21" s="100"/>
      <c r="P21" s="37">
        <v>4</v>
      </c>
      <c r="Q21" s="100"/>
      <c r="R21" s="100"/>
      <c r="S21" s="100"/>
      <c r="T21" s="37">
        <f t="shared" si="1"/>
        <v>6</v>
      </c>
      <c r="U21" s="38" t="str">
        <f t="shared" si="2"/>
        <v/>
      </c>
      <c r="V21" s="22">
        <v>98</v>
      </c>
      <c r="W21" s="22" t="s">
        <v>71</v>
      </c>
      <c r="X21" s="22" t="s">
        <v>76</v>
      </c>
      <c r="Y21" s="77">
        <v>2345</v>
      </c>
      <c r="Z21" s="40"/>
      <c r="AA21" s="1" t="s">
        <v>87</v>
      </c>
      <c r="AB21" s="27" t="s">
        <v>488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90"/>
      <c r="F22" s="26">
        <v>5</v>
      </c>
      <c r="G22" s="90"/>
      <c r="H22" s="26"/>
      <c r="I22" s="26"/>
      <c r="J22" s="26">
        <v>1</v>
      </c>
      <c r="K22" s="26">
        <v>2</v>
      </c>
      <c r="L22" s="90"/>
      <c r="M22" s="90"/>
      <c r="N22" s="26">
        <f>SUM(L22:M22)</f>
        <v>0</v>
      </c>
      <c r="O22" s="100"/>
      <c r="P22" s="37">
        <v>4</v>
      </c>
      <c r="Q22" s="100"/>
      <c r="R22" s="100"/>
      <c r="S22" s="100"/>
      <c r="T22" s="37">
        <f>(H22*3)+((F22-H22)*2)+J22</f>
        <v>11</v>
      </c>
      <c r="U22" s="38" t="str">
        <f t="shared" si="2"/>
        <v/>
      </c>
      <c r="V22" s="22">
        <v>98</v>
      </c>
      <c r="W22" s="22" t="s">
        <v>71</v>
      </c>
      <c r="X22" s="22" t="s">
        <v>76</v>
      </c>
      <c r="Y22" s="77">
        <v>2345</v>
      </c>
      <c r="Z22" s="40"/>
      <c r="AA22" s="1" t="s">
        <v>87</v>
      </c>
      <c r="AB22" s="27" t="s">
        <v>488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90"/>
      <c r="F23" s="26">
        <v>3</v>
      </c>
      <c r="G23" s="90"/>
      <c r="H23" s="26"/>
      <c r="I23" s="26"/>
      <c r="J23" s="26">
        <v>2</v>
      </c>
      <c r="K23" s="26">
        <v>2</v>
      </c>
      <c r="L23" s="90"/>
      <c r="M23" s="90"/>
      <c r="N23" s="26">
        <f>SUM(L23:M23)</f>
        <v>0</v>
      </c>
      <c r="O23" s="100"/>
      <c r="P23" s="37">
        <v>4</v>
      </c>
      <c r="Q23" s="100"/>
      <c r="R23" s="100"/>
      <c r="S23" s="100"/>
      <c r="T23" s="37">
        <f>(H23*3)+((F23-H23)*2)+J23</f>
        <v>8</v>
      </c>
      <c r="U23" s="38" t="str">
        <f t="shared" si="2"/>
        <v/>
      </c>
      <c r="V23" s="22">
        <v>98</v>
      </c>
      <c r="W23" s="22" t="s">
        <v>71</v>
      </c>
      <c r="X23" s="22" t="s">
        <v>76</v>
      </c>
      <c r="Y23" s="77">
        <v>2345</v>
      </c>
      <c r="Z23" s="40"/>
      <c r="AA23" s="1" t="s">
        <v>87</v>
      </c>
      <c r="AB23" s="27" t="s">
        <v>488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90"/>
      <c r="F24" s="26">
        <v>3</v>
      </c>
      <c r="G24" s="90"/>
      <c r="H24" s="26"/>
      <c r="I24" s="26"/>
      <c r="J24" s="26">
        <v>0</v>
      </c>
      <c r="K24" s="26">
        <v>0</v>
      </c>
      <c r="L24" s="90"/>
      <c r="M24" s="90"/>
      <c r="N24" s="26">
        <f>SUM(L24:M24)</f>
        <v>0</v>
      </c>
      <c r="O24" s="100"/>
      <c r="P24" s="37">
        <v>2</v>
      </c>
      <c r="Q24" s="100"/>
      <c r="R24" s="100"/>
      <c r="S24" s="100"/>
      <c r="T24" s="37">
        <f>(H24*3)+((F24-H24)*2)+J24</f>
        <v>6</v>
      </c>
      <c r="U24" s="38" t="str">
        <f t="shared" si="2"/>
        <v/>
      </c>
      <c r="V24" s="22">
        <v>98</v>
      </c>
      <c r="W24" s="22" t="s">
        <v>71</v>
      </c>
      <c r="X24" s="22" t="s">
        <v>76</v>
      </c>
      <c r="Y24" s="77">
        <v>2345</v>
      </c>
      <c r="Z24" s="40"/>
      <c r="AA24" s="1" t="s">
        <v>87</v>
      </c>
      <c r="AB24" s="27" t="s">
        <v>488</v>
      </c>
    </row>
    <row r="25" spans="1:28" x14ac:dyDescent="0.3">
      <c r="A25" s="1" t="s">
        <v>139</v>
      </c>
      <c r="B25" s="1" t="s">
        <v>46</v>
      </c>
      <c r="C25" s="61" t="s">
        <v>39</v>
      </c>
      <c r="D25" s="34"/>
      <c r="E25" s="61">
        <v>240</v>
      </c>
      <c r="F25" s="61"/>
      <c r="G25" s="61">
        <v>84</v>
      </c>
      <c r="H25" s="61"/>
      <c r="I25" s="61"/>
      <c r="J25" s="61"/>
      <c r="K25" s="61"/>
      <c r="L25" s="61"/>
      <c r="M25" s="61">
        <v>38</v>
      </c>
      <c r="N25" s="61">
        <v>38</v>
      </c>
      <c r="O25" s="61"/>
      <c r="P25" s="42"/>
      <c r="Q25" s="42"/>
      <c r="R25" s="42"/>
      <c r="S25" s="42"/>
      <c r="T25" s="37">
        <f>(H25*3)+((F25-H25)*2)+J25</f>
        <v>0</v>
      </c>
      <c r="U25" s="38">
        <f t="shared" si="2"/>
        <v>0.15833333333333333</v>
      </c>
      <c r="V25" s="22">
        <v>98</v>
      </c>
      <c r="W25" s="22" t="s">
        <v>71</v>
      </c>
      <c r="X25" s="22" t="s">
        <v>76</v>
      </c>
      <c r="Y25" s="77">
        <v>2345</v>
      </c>
      <c r="Z25" s="40"/>
      <c r="AA25" s="1" t="s">
        <v>87</v>
      </c>
      <c r="AB25" s="27" t="s">
        <v>488</v>
      </c>
    </row>
    <row r="26" spans="1:28" x14ac:dyDescent="0.3">
      <c r="A26" s="47" t="s">
        <v>139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31</v>
      </c>
      <c r="G26" s="43">
        <f t="shared" si="3"/>
        <v>84</v>
      </c>
      <c r="H26" s="43">
        <f t="shared" si="3"/>
        <v>0</v>
      </c>
      <c r="I26" s="43">
        <f t="shared" si="3"/>
        <v>0</v>
      </c>
      <c r="J26" s="43">
        <f t="shared" si="3"/>
        <v>19</v>
      </c>
      <c r="K26" s="43">
        <f t="shared" si="3"/>
        <v>27</v>
      </c>
      <c r="L26" s="43">
        <f t="shared" si="3"/>
        <v>0</v>
      </c>
      <c r="M26" s="43">
        <f t="shared" si="3"/>
        <v>38</v>
      </c>
      <c r="N26" s="43">
        <f t="shared" si="3"/>
        <v>38</v>
      </c>
      <c r="O26" s="43">
        <f t="shared" si="3"/>
        <v>0</v>
      </c>
      <c r="P26" s="43">
        <f t="shared" si="3"/>
        <v>28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81</v>
      </c>
      <c r="U26" s="44">
        <f>((T26+Q26+N26-R26)+(O26*2))/E26</f>
        <v>0.49583333333333335</v>
      </c>
      <c r="V26" s="45">
        <v>98</v>
      </c>
      <c r="W26" s="45" t="s">
        <v>71</v>
      </c>
      <c r="X26" s="45" t="s">
        <v>76</v>
      </c>
      <c r="Y26" s="78">
        <v>2345</v>
      </c>
      <c r="Z26" s="46"/>
      <c r="AA26" s="47" t="s">
        <v>87</v>
      </c>
      <c r="AB26" s="87" t="s">
        <v>488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0.36904761904761907</v>
      </c>
      <c r="H27" s="48"/>
      <c r="I27" s="27"/>
      <c r="J27" s="48" t="s">
        <v>42</v>
      </c>
      <c r="K27" s="76">
        <f>J26/K26</f>
        <v>0.70370370370370372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90"/>
      <c r="F35" s="26">
        <v>1</v>
      </c>
      <c r="G35" s="90"/>
      <c r="H35" s="26"/>
      <c r="I35" s="26"/>
      <c r="J35" s="26">
        <v>1</v>
      </c>
      <c r="K35" s="26">
        <v>2</v>
      </c>
      <c r="L35" s="90"/>
      <c r="M35" s="90"/>
      <c r="N35" s="26">
        <f>SUM(L35:M35)</f>
        <v>0</v>
      </c>
      <c r="O35" s="100"/>
      <c r="P35" s="37">
        <v>2</v>
      </c>
      <c r="Q35" s="100"/>
      <c r="R35" s="100"/>
      <c r="S35" s="100"/>
      <c r="T35" s="26">
        <f>+(F35*2)+J35</f>
        <v>3</v>
      </c>
      <c r="U35" s="38" t="str">
        <f>IFERROR(((T35+Q35+N35-R35)+(O35*2))/E35,"")</f>
        <v/>
      </c>
      <c r="V35" s="22">
        <v>98</v>
      </c>
      <c r="W35" s="22" t="s">
        <v>75</v>
      </c>
      <c r="X35" s="22" t="s">
        <v>72</v>
      </c>
      <c r="Y35" s="77">
        <v>2345</v>
      </c>
      <c r="Z35" s="40"/>
      <c r="AA35" s="1" t="s">
        <v>144</v>
      </c>
      <c r="AB35" s="27" t="s">
        <v>205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90"/>
      <c r="F36" s="26">
        <v>0</v>
      </c>
      <c r="G36" s="90"/>
      <c r="H36" s="26"/>
      <c r="I36" s="26"/>
      <c r="J36" s="26">
        <v>0</v>
      </c>
      <c r="K36" s="26">
        <v>0</v>
      </c>
      <c r="L36" s="90"/>
      <c r="M36" s="90"/>
      <c r="N36" s="26">
        <f t="shared" ref="N36:N41" si="4">SUM(L36:M36)</f>
        <v>0</v>
      </c>
      <c r="O36" s="100"/>
      <c r="P36" s="37">
        <v>2</v>
      </c>
      <c r="Q36" s="100"/>
      <c r="R36" s="100"/>
      <c r="S36" s="100"/>
      <c r="T36" s="26">
        <f t="shared" ref="T36:T46" si="5">+(F36*2)+J36</f>
        <v>0</v>
      </c>
      <c r="U36" s="38" t="str">
        <f t="shared" ref="U36:U46" si="6">IFERROR(((T36+Q36+N36-R36)+(O36*2))/E36,"")</f>
        <v/>
      </c>
      <c r="V36" s="22">
        <v>98</v>
      </c>
      <c r="W36" s="22" t="s">
        <v>75</v>
      </c>
      <c r="X36" s="22" t="s">
        <v>72</v>
      </c>
      <c r="Y36" s="77">
        <v>2345</v>
      </c>
      <c r="Z36" s="40"/>
      <c r="AA36" s="1" t="s">
        <v>144</v>
      </c>
      <c r="AB36" s="27" t="s">
        <v>205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90"/>
      <c r="F37" s="26">
        <v>8</v>
      </c>
      <c r="G37" s="90"/>
      <c r="H37" s="26"/>
      <c r="I37" s="26"/>
      <c r="J37" s="26">
        <v>8</v>
      </c>
      <c r="K37" s="26">
        <v>9</v>
      </c>
      <c r="L37" s="90"/>
      <c r="M37" s="90"/>
      <c r="N37" s="26">
        <f t="shared" si="4"/>
        <v>0</v>
      </c>
      <c r="O37" s="100"/>
      <c r="P37" s="37">
        <v>1</v>
      </c>
      <c r="Q37" s="100"/>
      <c r="R37" s="100"/>
      <c r="S37" s="100"/>
      <c r="T37" s="26">
        <f t="shared" si="5"/>
        <v>24</v>
      </c>
      <c r="U37" s="38" t="str">
        <f t="shared" si="6"/>
        <v/>
      </c>
      <c r="V37" s="22">
        <v>98</v>
      </c>
      <c r="W37" s="22" t="s">
        <v>75</v>
      </c>
      <c r="X37" s="22" t="s">
        <v>72</v>
      </c>
      <c r="Y37" s="77">
        <v>2345</v>
      </c>
      <c r="Z37" s="40"/>
      <c r="AA37" s="1" t="s">
        <v>144</v>
      </c>
      <c r="AB37" s="27" t="s">
        <v>205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90"/>
      <c r="F38" s="26">
        <v>8</v>
      </c>
      <c r="G38" s="90"/>
      <c r="H38" s="26"/>
      <c r="I38" s="26"/>
      <c r="J38" s="26">
        <v>2</v>
      </c>
      <c r="K38" s="26">
        <v>2</v>
      </c>
      <c r="L38" s="90"/>
      <c r="M38" s="90"/>
      <c r="N38" s="26">
        <f t="shared" si="4"/>
        <v>0</v>
      </c>
      <c r="O38" s="100"/>
      <c r="P38" s="37">
        <v>2</v>
      </c>
      <c r="Q38" s="100"/>
      <c r="R38" s="100"/>
      <c r="S38" s="100"/>
      <c r="T38" s="26">
        <f t="shared" si="5"/>
        <v>18</v>
      </c>
      <c r="U38" s="38" t="str">
        <f t="shared" si="6"/>
        <v/>
      </c>
      <c r="V38" s="22">
        <v>98</v>
      </c>
      <c r="W38" s="22" t="s">
        <v>75</v>
      </c>
      <c r="X38" s="22" t="s">
        <v>72</v>
      </c>
      <c r="Y38" s="77">
        <v>2345</v>
      </c>
      <c r="Z38" s="40"/>
      <c r="AA38" s="1" t="s">
        <v>144</v>
      </c>
      <c r="AB38" s="27" t="s">
        <v>205</v>
      </c>
    </row>
    <row r="39" spans="1:28" x14ac:dyDescent="0.3">
      <c r="A39" s="1" t="s">
        <v>46</v>
      </c>
      <c r="B39" s="1" t="s">
        <v>139</v>
      </c>
      <c r="C39" s="26" t="s">
        <v>346</v>
      </c>
      <c r="D39" s="36">
        <v>20</v>
      </c>
      <c r="E39" s="90"/>
      <c r="F39" s="26">
        <v>0</v>
      </c>
      <c r="G39" s="90"/>
      <c r="H39" s="26"/>
      <c r="I39" s="26"/>
      <c r="J39" s="26">
        <v>1</v>
      </c>
      <c r="K39" s="26">
        <v>2</v>
      </c>
      <c r="L39" s="90"/>
      <c r="M39" s="90"/>
      <c r="N39" s="26">
        <f t="shared" si="4"/>
        <v>0</v>
      </c>
      <c r="O39" s="100"/>
      <c r="P39" s="37">
        <v>2</v>
      </c>
      <c r="Q39" s="100"/>
      <c r="R39" s="100"/>
      <c r="S39" s="100"/>
      <c r="T39" s="26">
        <f t="shared" si="5"/>
        <v>1</v>
      </c>
      <c r="U39" s="38" t="str">
        <f t="shared" si="6"/>
        <v/>
      </c>
      <c r="V39" s="22">
        <v>98</v>
      </c>
      <c r="W39" s="22" t="s">
        <v>75</v>
      </c>
      <c r="X39" s="22" t="s">
        <v>72</v>
      </c>
      <c r="Y39" s="77">
        <v>2345</v>
      </c>
      <c r="Z39" s="40"/>
      <c r="AA39" s="1" t="s">
        <v>144</v>
      </c>
      <c r="AB39" s="27" t="s">
        <v>205</v>
      </c>
    </row>
    <row r="40" spans="1:28" x14ac:dyDescent="0.3">
      <c r="A40" s="1" t="s">
        <v>46</v>
      </c>
      <c r="B40" s="1" t="s">
        <v>139</v>
      </c>
      <c r="C40" s="26" t="s">
        <v>347</v>
      </c>
      <c r="D40" s="36">
        <v>45</v>
      </c>
      <c r="E40" s="90"/>
      <c r="F40" s="26">
        <v>7</v>
      </c>
      <c r="G40" s="90"/>
      <c r="H40" s="26"/>
      <c r="I40" s="26"/>
      <c r="J40" s="26">
        <v>0</v>
      </c>
      <c r="K40" s="26">
        <v>2</v>
      </c>
      <c r="L40" s="90"/>
      <c r="M40" s="90"/>
      <c r="N40" s="26">
        <f t="shared" si="4"/>
        <v>0</v>
      </c>
      <c r="O40" s="100"/>
      <c r="P40" s="37">
        <v>4</v>
      </c>
      <c r="Q40" s="100"/>
      <c r="R40" s="100"/>
      <c r="S40" s="100"/>
      <c r="T40" s="26">
        <f t="shared" si="5"/>
        <v>14</v>
      </c>
      <c r="U40" s="38" t="str">
        <f t="shared" si="6"/>
        <v/>
      </c>
      <c r="V40" s="22">
        <v>98</v>
      </c>
      <c r="W40" s="22" t="s">
        <v>75</v>
      </c>
      <c r="X40" s="22" t="s">
        <v>72</v>
      </c>
      <c r="Y40" s="77">
        <v>2345</v>
      </c>
      <c r="Z40" s="40"/>
      <c r="AA40" s="1" t="s">
        <v>144</v>
      </c>
      <c r="AB40" s="27" t="s">
        <v>205</v>
      </c>
    </row>
    <row r="41" spans="1:28" x14ac:dyDescent="0.3">
      <c r="A41" s="1" t="s">
        <v>46</v>
      </c>
      <c r="B41" s="1" t="s">
        <v>139</v>
      </c>
      <c r="C41" s="26" t="s">
        <v>348</v>
      </c>
      <c r="D41" s="36">
        <v>23</v>
      </c>
      <c r="E41" s="90"/>
      <c r="F41" s="26">
        <v>3</v>
      </c>
      <c r="G41" s="90"/>
      <c r="H41" s="26"/>
      <c r="I41" s="26"/>
      <c r="J41" s="26">
        <v>6</v>
      </c>
      <c r="K41" s="26">
        <v>6</v>
      </c>
      <c r="L41" s="90"/>
      <c r="M41" s="90"/>
      <c r="N41" s="26">
        <f t="shared" si="4"/>
        <v>0</v>
      </c>
      <c r="O41" s="100"/>
      <c r="P41" s="37">
        <v>3</v>
      </c>
      <c r="Q41" s="100"/>
      <c r="R41" s="100"/>
      <c r="S41" s="100"/>
      <c r="T41" s="26">
        <f t="shared" si="5"/>
        <v>12</v>
      </c>
      <c r="U41" s="38" t="str">
        <f t="shared" si="6"/>
        <v/>
      </c>
      <c r="V41" s="22">
        <v>98</v>
      </c>
      <c r="W41" s="22" t="s">
        <v>75</v>
      </c>
      <c r="X41" s="22" t="s">
        <v>72</v>
      </c>
      <c r="Y41" s="77">
        <v>2345</v>
      </c>
      <c r="Z41" s="40"/>
      <c r="AA41" s="1" t="s">
        <v>144</v>
      </c>
      <c r="AB41" s="27" t="s">
        <v>205</v>
      </c>
    </row>
    <row r="42" spans="1:28" x14ac:dyDescent="0.3">
      <c r="A42" s="1" t="s">
        <v>46</v>
      </c>
      <c r="B42" s="1" t="s">
        <v>139</v>
      </c>
      <c r="C42" s="26" t="s">
        <v>349</v>
      </c>
      <c r="D42" s="36">
        <v>40</v>
      </c>
      <c r="E42" s="90"/>
      <c r="F42" s="26">
        <v>0</v>
      </c>
      <c r="G42" s="90"/>
      <c r="H42" s="26"/>
      <c r="I42" s="26"/>
      <c r="J42" s="26">
        <v>0</v>
      </c>
      <c r="K42" s="26">
        <v>5</v>
      </c>
      <c r="L42" s="90"/>
      <c r="M42" s="90"/>
      <c r="N42" s="26">
        <f>SUM(L42:M42)</f>
        <v>0</v>
      </c>
      <c r="O42" s="100"/>
      <c r="P42" s="37">
        <v>3</v>
      </c>
      <c r="Q42" s="100"/>
      <c r="R42" s="100"/>
      <c r="S42" s="100"/>
      <c r="T42" s="26">
        <f t="shared" si="5"/>
        <v>0</v>
      </c>
      <c r="U42" s="38" t="str">
        <f t="shared" si="6"/>
        <v/>
      </c>
      <c r="V42" s="22">
        <v>98</v>
      </c>
      <c r="W42" s="22" t="s">
        <v>75</v>
      </c>
      <c r="X42" s="22" t="s">
        <v>72</v>
      </c>
      <c r="Y42" s="77">
        <v>2345</v>
      </c>
      <c r="Z42" s="40"/>
      <c r="AA42" s="1" t="s">
        <v>144</v>
      </c>
      <c r="AB42" s="27" t="s">
        <v>205</v>
      </c>
    </row>
    <row r="43" spans="1:28" x14ac:dyDescent="0.3">
      <c r="A43" s="1" t="s">
        <v>46</v>
      </c>
      <c r="B43" s="1" t="s">
        <v>139</v>
      </c>
      <c r="C43" s="26" t="s">
        <v>350</v>
      </c>
      <c r="D43" s="36">
        <v>10</v>
      </c>
      <c r="E43" s="90"/>
      <c r="F43" s="26">
        <v>4</v>
      </c>
      <c r="G43" s="90"/>
      <c r="H43" s="26"/>
      <c r="I43" s="26"/>
      <c r="J43" s="26">
        <v>4</v>
      </c>
      <c r="K43" s="26">
        <v>6</v>
      </c>
      <c r="L43" s="90"/>
      <c r="M43" s="26">
        <v>11</v>
      </c>
      <c r="N43" s="26">
        <f>SUM(L43:M43)</f>
        <v>11</v>
      </c>
      <c r="O43" s="100"/>
      <c r="P43" s="37">
        <v>1</v>
      </c>
      <c r="Q43" s="100"/>
      <c r="R43" s="100"/>
      <c r="S43" s="100"/>
      <c r="T43" s="26">
        <f t="shared" si="5"/>
        <v>12</v>
      </c>
      <c r="U43" s="38" t="str">
        <f t="shared" si="6"/>
        <v/>
      </c>
      <c r="V43" s="22">
        <v>98</v>
      </c>
      <c r="W43" s="22" t="s">
        <v>75</v>
      </c>
      <c r="X43" s="22" t="s">
        <v>72</v>
      </c>
      <c r="Y43" s="77">
        <v>2345</v>
      </c>
      <c r="Z43" s="40"/>
      <c r="AA43" s="1" t="s">
        <v>144</v>
      </c>
      <c r="AB43" s="27" t="s">
        <v>205</v>
      </c>
    </row>
    <row r="44" spans="1:28" x14ac:dyDescent="0.3">
      <c r="A44" s="1" t="s">
        <v>46</v>
      </c>
      <c r="B44" s="1" t="s">
        <v>139</v>
      </c>
      <c r="C44" s="26" t="s">
        <v>364</v>
      </c>
      <c r="D44" s="36">
        <v>14</v>
      </c>
      <c r="E44" s="90" t="s">
        <v>470</v>
      </c>
      <c r="F44" s="26"/>
      <c r="G44" s="90"/>
      <c r="H44" s="26"/>
      <c r="I44" s="26"/>
      <c r="J44" s="26"/>
      <c r="K44" s="26"/>
      <c r="L44" s="90"/>
      <c r="M44" s="26"/>
      <c r="N44" s="26"/>
      <c r="O44" s="100"/>
      <c r="P44" s="37"/>
      <c r="Q44" s="100"/>
      <c r="R44" s="100"/>
      <c r="S44" s="100"/>
      <c r="T44" s="26"/>
      <c r="U44" s="38"/>
      <c r="V44" s="22">
        <v>98</v>
      </c>
      <c r="W44" s="22" t="s">
        <v>75</v>
      </c>
      <c r="X44" s="22" t="s">
        <v>72</v>
      </c>
      <c r="Y44" s="77">
        <v>2345</v>
      </c>
      <c r="Z44" s="40"/>
      <c r="AA44" s="1" t="s">
        <v>144</v>
      </c>
      <c r="AB44" s="27" t="s">
        <v>205</v>
      </c>
    </row>
    <row r="45" spans="1:28" x14ac:dyDescent="0.3">
      <c r="A45" s="1" t="s">
        <v>46</v>
      </c>
      <c r="B45" s="1" t="s">
        <v>139</v>
      </c>
      <c r="C45" s="26" t="s">
        <v>370</v>
      </c>
      <c r="D45" s="36">
        <v>25</v>
      </c>
      <c r="E45" s="90"/>
      <c r="F45" s="26">
        <v>2</v>
      </c>
      <c r="G45" s="90"/>
      <c r="H45" s="26"/>
      <c r="I45" s="26"/>
      <c r="J45" s="26">
        <v>2</v>
      </c>
      <c r="K45" s="26">
        <v>2</v>
      </c>
      <c r="L45" s="90"/>
      <c r="M45" s="90"/>
      <c r="N45" s="26">
        <f>SUM(L45:M45)</f>
        <v>0</v>
      </c>
      <c r="O45" s="100"/>
      <c r="P45" s="37">
        <v>1</v>
      </c>
      <c r="Q45" s="100"/>
      <c r="R45" s="100"/>
      <c r="S45" s="100"/>
      <c r="T45" s="26">
        <f t="shared" si="5"/>
        <v>6</v>
      </c>
      <c r="U45" s="38" t="str">
        <f t="shared" si="6"/>
        <v/>
      </c>
      <c r="V45" s="22">
        <v>98</v>
      </c>
      <c r="W45" s="22" t="s">
        <v>75</v>
      </c>
      <c r="X45" s="22" t="s">
        <v>72</v>
      </c>
      <c r="Y45" s="77">
        <v>2345</v>
      </c>
      <c r="Z45" s="40"/>
      <c r="AA45" s="1" t="s">
        <v>144</v>
      </c>
      <c r="AB45" s="27" t="s">
        <v>205</v>
      </c>
    </row>
    <row r="46" spans="1:28" x14ac:dyDescent="0.3">
      <c r="A46" s="1" t="s">
        <v>46</v>
      </c>
      <c r="B46" s="1" t="s">
        <v>139</v>
      </c>
      <c r="C46" s="26" t="s">
        <v>351</v>
      </c>
      <c r="D46" s="36">
        <v>15</v>
      </c>
      <c r="E46" s="90"/>
      <c r="F46" s="26">
        <v>2</v>
      </c>
      <c r="G46" s="90"/>
      <c r="H46" s="26"/>
      <c r="I46" s="26"/>
      <c r="J46" s="26">
        <v>0</v>
      </c>
      <c r="K46" s="26">
        <v>0</v>
      </c>
      <c r="L46" s="90"/>
      <c r="M46" s="90"/>
      <c r="N46" s="26">
        <f>SUM(L46:M46)</f>
        <v>0</v>
      </c>
      <c r="O46" s="100"/>
      <c r="P46" s="37">
        <v>1</v>
      </c>
      <c r="Q46" s="100"/>
      <c r="R46" s="100"/>
      <c r="S46" s="100"/>
      <c r="T46" s="26">
        <f t="shared" si="5"/>
        <v>4</v>
      </c>
      <c r="U46" s="38" t="str">
        <f t="shared" si="6"/>
        <v/>
      </c>
      <c r="V46" s="22">
        <v>98</v>
      </c>
      <c r="W46" s="22" t="s">
        <v>75</v>
      </c>
      <c r="X46" s="22" t="s">
        <v>72</v>
      </c>
      <c r="Y46" s="77">
        <v>2345</v>
      </c>
      <c r="Z46" s="40"/>
      <c r="AA46" s="1" t="s">
        <v>144</v>
      </c>
      <c r="AB46" s="27" t="s">
        <v>205</v>
      </c>
    </row>
    <row r="47" spans="1:28" x14ac:dyDescent="0.3">
      <c r="A47" s="1" t="s">
        <v>46</v>
      </c>
      <c r="B47" s="1" t="s">
        <v>139</v>
      </c>
      <c r="C47" s="61" t="s">
        <v>39</v>
      </c>
      <c r="D47" s="34"/>
      <c r="E47" s="61">
        <v>240</v>
      </c>
      <c r="F47" s="61"/>
      <c r="G47" s="61"/>
      <c r="H47" s="61"/>
      <c r="I47" s="61"/>
      <c r="J47" s="61"/>
      <c r="K47" s="61"/>
      <c r="L47" s="61"/>
      <c r="M47" s="61">
        <v>47</v>
      </c>
      <c r="N47" s="61"/>
      <c r="O47" s="61"/>
      <c r="P47" s="61">
        <v>22</v>
      </c>
      <c r="Q47" s="61"/>
      <c r="R47" s="61"/>
      <c r="S47" s="42"/>
      <c r="T47" s="26"/>
      <c r="U47" s="38" t="str">
        <f t="shared" ref="U47" si="7">_xlfn.IFNA("",((T47+Q47+N47-R47)+(O47*2))/E47)</f>
        <v/>
      </c>
      <c r="V47" s="22">
        <v>98</v>
      </c>
      <c r="W47" s="22" t="s">
        <v>75</v>
      </c>
      <c r="X47" s="22" t="s">
        <v>72</v>
      </c>
      <c r="Y47" s="77">
        <v>2345</v>
      </c>
      <c r="Z47" s="40"/>
      <c r="AA47" s="1" t="s">
        <v>144</v>
      </c>
      <c r="AB47" s="27" t="s">
        <v>205</v>
      </c>
    </row>
    <row r="48" spans="1:28" x14ac:dyDescent="0.3">
      <c r="A48" s="47" t="s">
        <v>46</v>
      </c>
      <c r="B48" s="47" t="s">
        <v>139</v>
      </c>
      <c r="C48" s="43" t="s">
        <v>40</v>
      </c>
      <c r="D48" s="47"/>
      <c r="E48" s="43">
        <f t="shared" ref="E48:T48" si="8">SUM(E35:E47)</f>
        <v>240</v>
      </c>
      <c r="F48" s="43">
        <f t="shared" si="8"/>
        <v>35</v>
      </c>
      <c r="G48" s="43">
        <f t="shared" si="8"/>
        <v>0</v>
      </c>
      <c r="H48" s="43">
        <f t="shared" si="8"/>
        <v>0</v>
      </c>
      <c r="I48" s="43">
        <f t="shared" si="8"/>
        <v>0</v>
      </c>
      <c r="J48" s="43">
        <f t="shared" si="8"/>
        <v>24</v>
      </c>
      <c r="K48" s="43">
        <f t="shared" si="8"/>
        <v>36</v>
      </c>
      <c r="L48" s="43">
        <f t="shared" si="8"/>
        <v>0</v>
      </c>
      <c r="M48" s="43">
        <f t="shared" si="8"/>
        <v>58</v>
      </c>
      <c r="N48" s="43">
        <f t="shared" si="8"/>
        <v>11</v>
      </c>
      <c r="O48" s="43">
        <f t="shared" si="8"/>
        <v>0</v>
      </c>
      <c r="P48" s="43">
        <f t="shared" si="8"/>
        <v>44</v>
      </c>
      <c r="Q48" s="43">
        <f t="shared" si="8"/>
        <v>0</v>
      </c>
      <c r="R48" s="43">
        <f t="shared" si="8"/>
        <v>0</v>
      </c>
      <c r="S48" s="43">
        <f t="shared" si="8"/>
        <v>0</v>
      </c>
      <c r="T48" s="43">
        <f t="shared" si="8"/>
        <v>94</v>
      </c>
      <c r="U48" s="44">
        <f>((T48+Q48+N48-R48)+(O48*2))/E48</f>
        <v>0.4375</v>
      </c>
      <c r="V48" s="45">
        <v>98</v>
      </c>
      <c r="W48" s="45" t="s">
        <v>75</v>
      </c>
      <c r="X48" s="45" t="s">
        <v>72</v>
      </c>
      <c r="Y48" s="78">
        <v>2345</v>
      </c>
      <c r="Z48" s="46"/>
      <c r="AA48" s="47" t="s">
        <v>144</v>
      </c>
      <c r="AB48" s="87" t="s">
        <v>205</v>
      </c>
    </row>
    <row r="49" spans="1:28" x14ac:dyDescent="0.3">
      <c r="A49" s="1"/>
      <c r="B49" s="1"/>
      <c r="C49" s="1"/>
      <c r="D49" s="1"/>
      <c r="F49" s="48" t="s">
        <v>41</v>
      </c>
      <c r="G49" s="76" t="e">
        <f>F48/G48</f>
        <v>#DIV/0!</v>
      </c>
      <c r="H49" s="48"/>
      <c r="I49" s="27"/>
      <c r="J49" s="48" t="s">
        <v>42</v>
      </c>
      <c r="K49" s="76">
        <f>J48/K48</f>
        <v>0.66666666666666663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pageMargins left="0.25" right="0.25" top="0.75" bottom="0.75" header="0.3" footer="0.3"/>
  <pageSetup scale="6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7D21-63D0-4A8E-8D68-6CAE14B1F334}">
  <sheetPr>
    <tabColor rgb="FFFF0000"/>
    <pageSetUpPr fitToPage="1"/>
  </sheetPr>
  <dimension ref="A1:AB50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206</v>
      </c>
      <c r="K4" s="16" t="s">
        <v>45</v>
      </c>
      <c r="L4" s="17"/>
      <c r="M4" s="18"/>
      <c r="N4" s="19">
        <v>23</v>
      </c>
      <c r="O4" s="19">
        <v>26</v>
      </c>
      <c r="P4" s="19">
        <v>19</v>
      </c>
      <c r="Q4" s="19">
        <v>29</v>
      </c>
      <c r="R4" s="20"/>
      <c r="S4" s="21">
        <f>SUM(N4:R4)</f>
        <v>97</v>
      </c>
      <c r="T4" s="22">
        <v>104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207</v>
      </c>
      <c r="K5" s="16" t="s">
        <v>90</v>
      </c>
      <c r="L5" s="17"/>
      <c r="M5" s="18"/>
      <c r="N5" s="19">
        <v>29</v>
      </c>
      <c r="O5" s="19">
        <v>20</v>
      </c>
      <c r="P5" s="19">
        <v>22</v>
      </c>
      <c r="Q5" s="19">
        <v>30</v>
      </c>
      <c r="R5" s="20"/>
      <c r="S5" s="21">
        <f>SUM(N5:R5)</f>
        <v>101</v>
      </c>
      <c r="T5" s="22">
        <v>104</v>
      </c>
      <c r="U5" s="1"/>
      <c r="V5" s="1"/>
      <c r="W5" s="1"/>
    </row>
    <row r="6" spans="1:28" x14ac:dyDescent="0.3">
      <c r="C6" s="23">
        <v>2110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104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27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30</v>
      </c>
      <c r="E13" s="90"/>
      <c r="F13" s="26">
        <v>11</v>
      </c>
      <c r="G13" s="90"/>
      <c r="H13" s="90"/>
      <c r="I13" s="90"/>
      <c r="J13" s="26">
        <v>3</v>
      </c>
      <c r="K13" s="26">
        <v>5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37">
        <f t="shared" ref="T13:T24" si="0">(H13*3)+((F13-H13)*2)+J13</f>
        <v>25</v>
      </c>
      <c r="U13" s="38" t="str">
        <f>IFERROR(((T13+Q13+N13-R13)+(O13*2))/E13,"")</f>
        <v/>
      </c>
      <c r="V13" s="22">
        <v>104</v>
      </c>
      <c r="W13" s="22" t="s">
        <v>71</v>
      </c>
      <c r="X13" s="22" t="s">
        <v>76</v>
      </c>
      <c r="Y13" s="77">
        <v>2110</v>
      </c>
      <c r="Z13" s="40"/>
      <c r="AA13" s="1" t="s">
        <v>87</v>
      </c>
      <c r="AB13" s="114" t="s">
        <v>489</v>
      </c>
    </row>
    <row r="14" spans="1:28" x14ac:dyDescent="0.3">
      <c r="A14" s="1" t="s">
        <v>89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/>
      <c r="O14" s="90"/>
      <c r="P14" s="100"/>
      <c r="Q14" s="90"/>
      <c r="R14" s="90"/>
      <c r="S14" s="90"/>
      <c r="T14" s="37"/>
      <c r="U14" s="38"/>
      <c r="V14" s="22">
        <v>104</v>
      </c>
      <c r="W14" s="22" t="s">
        <v>71</v>
      </c>
      <c r="X14" s="22" t="s">
        <v>76</v>
      </c>
      <c r="Y14" s="77">
        <v>2110</v>
      </c>
      <c r="Z14" s="40"/>
      <c r="AA14" s="1" t="s">
        <v>87</v>
      </c>
      <c r="AB14" s="114" t="s">
        <v>489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26">
        <v>3</v>
      </c>
      <c r="G15" s="90"/>
      <c r="H15" s="90"/>
      <c r="I15" s="90"/>
      <c r="J15" s="26">
        <v>3</v>
      </c>
      <c r="K15" s="26">
        <v>6</v>
      </c>
      <c r="L15" s="90"/>
      <c r="M15" s="90"/>
      <c r="N15" s="26">
        <f t="shared" ref="N15:N21" si="1">SUM(L15:M15)</f>
        <v>0</v>
      </c>
      <c r="O15" s="100"/>
      <c r="P15" s="100"/>
      <c r="Q15" s="100"/>
      <c r="R15" s="100"/>
      <c r="S15" s="100"/>
      <c r="T15" s="37">
        <f t="shared" si="0"/>
        <v>9</v>
      </c>
      <c r="U15" s="38" t="str">
        <f t="shared" ref="U15:U24" si="2">IFERROR(((T15+Q15+N15-R15)+(O15*2))/E15,"")</f>
        <v/>
      </c>
      <c r="V15" s="22">
        <v>104</v>
      </c>
      <c r="W15" s="22" t="s">
        <v>71</v>
      </c>
      <c r="X15" s="22" t="s">
        <v>76</v>
      </c>
      <c r="Y15" s="77">
        <v>2110</v>
      </c>
      <c r="Z15" s="40"/>
      <c r="AA15" s="1" t="s">
        <v>87</v>
      </c>
      <c r="AB15" s="114" t="s">
        <v>489</v>
      </c>
    </row>
    <row r="16" spans="1:28" x14ac:dyDescent="0.3">
      <c r="A16" s="1" t="s">
        <v>89</v>
      </c>
      <c r="B16" s="1" t="s">
        <v>46</v>
      </c>
      <c r="C16" s="26" t="s">
        <v>339</v>
      </c>
      <c r="D16" s="36">
        <v>12</v>
      </c>
      <c r="E16" s="90"/>
      <c r="F16" s="26">
        <v>0</v>
      </c>
      <c r="G16" s="90"/>
      <c r="H16" s="90"/>
      <c r="I16" s="90"/>
      <c r="J16" s="26">
        <v>0</v>
      </c>
      <c r="K16" s="26">
        <v>0</v>
      </c>
      <c r="L16" s="90"/>
      <c r="M16" s="90"/>
      <c r="N16" s="26">
        <f t="shared" si="1"/>
        <v>0</v>
      </c>
      <c r="O16" s="100"/>
      <c r="P16" s="100"/>
      <c r="Q16" s="100"/>
      <c r="R16" s="100"/>
      <c r="S16" s="100"/>
      <c r="T16" s="37">
        <f t="shared" si="0"/>
        <v>0</v>
      </c>
      <c r="U16" s="38" t="str">
        <f t="shared" si="2"/>
        <v/>
      </c>
      <c r="V16" s="22">
        <v>104</v>
      </c>
      <c r="W16" s="22" t="s">
        <v>71</v>
      </c>
      <c r="X16" s="22" t="s">
        <v>76</v>
      </c>
      <c r="Y16" s="77">
        <v>2110</v>
      </c>
      <c r="Z16" s="40"/>
      <c r="AA16" s="1" t="s">
        <v>87</v>
      </c>
      <c r="AB16" s="114" t="s">
        <v>489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44</v>
      </c>
      <c r="E17" s="90"/>
      <c r="F17" s="26">
        <v>1</v>
      </c>
      <c r="G17" s="90"/>
      <c r="H17" s="90"/>
      <c r="I17" s="90"/>
      <c r="J17" s="26">
        <v>1</v>
      </c>
      <c r="K17" s="26">
        <v>2</v>
      </c>
      <c r="L17" s="90"/>
      <c r="M17" s="90"/>
      <c r="N17" s="26">
        <f t="shared" si="1"/>
        <v>0</v>
      </c>
      <c r="O17" s="100"/>
      <c r="P17" s="100"/>
      <c r="Q17" s="100"/>
      <c r="R17" s="100"/>
      <c r="S17" s="100"/>
      <c r="T17" s="37">
        <f t="shared" si="0"/>
        <v>3</v>
      </c>
      <c r="U17" s="38" t="str">
        <f t="shared" si="2"/>
        <v/>
      </c>
      <c r="V17" s="22">
        <v>104</v>
      </c>
      <c r="W17" s="22" t="s">
        <v>71</v>
      </c>
      <c r="X17" s="22" t="s">
        <v>76</v>
      </c>
      <c r="Y17" s="77">
        <v>2110</v>
      </c>
      <c r="Z17" s="40"/>
      <c r="AA17" s="1" t="s">
        <v>87</v>
      </c>
      <c r="AB17" s="114" t="s">
        <v>489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32</v>
      </c>
      <c r="E18" s="90"/>
      <c r="F18" s="26">
        <v>0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si="1"/>
        <v>0</v>
      </c>
      <c r="O18" s="100"/>
      <c r="P18" s="100"/>
      <c r="Q18" s="100"/>
      <c r="R18" s="100"/>
      <c r="S18" s="100"/>
      <c r="T18" s="37">
        <f t="shared" si="0"/>
        <v>0</v>
      </c>
      <c r="U18" s="38" t="str">
        <f t="shared" si="2"/>
        <v/>
      </c>
      <c r="V18" s="22">
        <v>104</v>
      </c>
      <c r="W18" s="22" t="s">
        <v>71</v>
      </c>
      <c r="X18" s="22" t="s">
        <v>76</v>
      </c>
      <c r="Y18" s="77">
        <v>2110</v>
      </c>
      <c r="Z18" s="40"/>
      <c r="AA18" s="1" t="s">
        <v>87</v>
      </c>
      <c r="AB18" s="114" t="s">
        <v>489</v>
      </c>
    </row>
    <row r="19" spans="1:28" x14ac:dyDescent="0.3">
      <c r="A19" s="1" t="s">
        <v>89</v>
      </c>
      <c r="B19" s="1" t="s">
        <v>46</v>
      </c>
      <c r="C19" s="26" t="s">
        <v>52</v>
      </c>
      <c r="D19" s="36">
        <v>34</v>
      </c>
      <c r="E19" s="90"/>
      <c r="F19" s="26">
        <v>3</v>
      </c>
      <c r="G19" s="90"/>
      <c r="H19" s="90"/>
      <c r="I19" s="90"/>
      <c r="J19" s="26">
        <v>2</v>
      </c>
      <c r="K19" s="26">
        <v>4</v>
      </c>
      <c r="L19" s="90"/>
      <c r="M19" s="90"/>
      <c r="N19" s="26">
        <f t="shared" si="1"/>
        <v>0</v>
      </c>
      <c r="O19" s="100"/>
      <c r="P19" s="100"/>
      <c r="Q19" s="100"/>
      <c r="R19" s="100"/>
      <c r="S19" s="100"/>
      <c r="T19" s="37">
        <f t="shared" si="0"/>
        <v>8</v>
      </c>
      <c r="U19" s="38" t="str">
        <f t="shared" si="2"/>
        <v/>
      </c>
      <c r="V19" s="22">
        <v>104</v>
      </c>
      <c r="W19" s="22" t="s">
        <v>71</v>
      </c>
      <c r="X19" s="22" t="s">
        <v>76</v>
      </c>
      <c r="Y19" s="77">
        <v>2110</v>
      </c>
      <c r="Z19" s="40"/>
      <c r="AA19" s="1" t="s">
        <v>87</v>
      </c>
      <c r="AB19" s="114" t="s">
        <v>489</v>
      </c>
    </row>
    <row r="20" spans="1:28" x14ac:dyDescent="0.3">
      <c r="A20" s="1" t="s">
        <v>89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/>
      <c r="O20" s="100"/>
      <c r="P20" s="100"/>
      <c r="Q20" s="100"/>
      <c r="R20" s="100"/>
      <c r="S20" s="100"/>
      <c r="T20" s="37"/>
      <c r="U20" s="38"/>
      <c r="V20" s="22">
        <v>104</v>
      </c>
      <c r="W20" s="22" t="s">
        <v>71</v>
      </c>
      <c r="X20" s="22" t="s">
        <v>76</v>
      </c>
      <c r="Y20" s="77">
        <v>2110</v>
      </c>
      <c r="Z20" s="40"/>
      <c r="AA20" s="1" t="s">
        <v>87</v>
      </c>
      <c r="AB20" s="114" t="s">
        <v>489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20</v>
      </c>
      <c r="E21" s="90"/>
      <c r="F21" s="26">
        <v>3</v>
      </c>
      <c r="G21" s="90"/>
      <c r="H21" s="90"/>
      <c r="I21" s="90"/>
      <c r="J21" s="26">
        <v>2</v>
      </c>
      <c r="K21" s="26">
        <v>2</v>
      </c>
      <c r="L21" s="90"/>
      <c r="M21" s="90"/>
      <c r="N21" s="26">
        <f t="shared" si="1"/>
        <v>0</v>
      </c>
      <c r="O21" s="100"/>
      <c r="P21" s="100"/>
      <c r="Q21" s="100"/>
      <c r="R21" s="100"/>
      <c r="S21" s="100"/>
      <c r="T21" s="37">
        <f t="shared" si="0"/>
        <v>8</v>
      </c>
      <c r="U21" s="38" t="str">
        <f t="shared" si="2"/>
        <v/>
      </c>
      <c r="V21" s="22">
        <v>104</v>
      </c>
      <c r="W21" s="22" t="s">
        <v>71</v>
      </c>
      <c r="X21" s="22" t="s">
        <v>76</v>
      </c>
      <c r="Y21" s="77">
        <v>2110</v>
      </c>
      <c r="Z21" s="40"/>
      <c r="AA21" s="1" t="s">
        <v>87</v>
      </c>
      <c r="AB21" s="114" t="s">
        <v>489</v>
      </c>
    </row>
    <row r="22" spans="1:28" x14ac:dyDescent="0.3">
      <c r="A22" s="1" t="s">
        <v>89</v>
      </c>
      <c r="B22" s="1" t="s">
        <v>46</v>
      </c>
      <c r="C22" s="26" t="s">
        <v>341</v>
      </c>
      <c r="D22" s="36">
        <v>40</v>
      </c>
      <c r="E22" s="90"/>
      <c r="F22" s="26">
        <v>6</v>
      </c>
      <c r="G22" s="90"/>
      <c r="H22" s="90"/>
      <c r="I22" s="90"/>
      <c r="J22" s="26">
        <v>5</v>
      </c>
      <c r="K22" s="26">
        <v>11</v>
      </c>
      <c r="L22" s="90"/>
      <c r="M22" s="90"/>
      <c r="N22" s="26">
        <f>SUM(L22:M22)</f>
        <v>0</v>
      </c>
      <c r="O22" s="100"/>
      <c r="P22" s="61">
        <v>6</v>
      </c>
      <c r="Q22" s="100"/>
      <c r="R22" s="100"/>
      <c r="S22" s="100"/>
      <c r="T22" s="37">
        <f t="shared" si="0"/>
        <v>17</v>
      </c>
      <c r="U22" s="38" t="str">
        <f t="shared" si="2"/>
        <v/>
      </c>
      <c r="V22" s="22">
        <v>104</v>
      </c>
      <c r="W22" s="22" t="s">
        <v>71</v>
      </c>
      <c r="X22" s="22" t="s">
        <v>76</v>
      </c>
      <c r="Y22" s="77">
        <v>2110</v>
      </c>
      <c r="Z22" s="40"/>
      <c r="AA22" s="1" t="s">
        <v>87</v>
      </c>
      <c r="AB22" s="114" t="s">
        <v>489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10</v>
      </c>
      <c r="E23" s="90"/>
      <c r="F23" s="26">
        <v>2</v>
      </c>
      <c r="G23" s="90"/>
      <c r="H23" s="90"/>
      <c r="I23" s="90"/>
      <c r="J23" s="26">
        <v>2</v>
      </c>
      <c r="K23" s="26">
        <v>2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 t="shared" si="0"/>
        <v>6</v>
      </c>
      <c r="U23" s="38" t="str">
        <f t="shared" si="2"/>
        <v/>
      </c>
      <c r="V23" s="22">
        <v>104</v>
      </c>
      <c r="W23" s="22" t="s">
        <v>71</v>
      </c>
      <c r="X23" s="22" t="s">
        <v>76</v>
      </c>
      <c r="Y23" s="77">
        <v>2110</v>
      </c>
      <c r="Z23" s="40"/>
      <c r="AA23" s="1" t="s">
        <v>87</v>
      </c>
      <c r="AB23" s="114" t="s">
        <v>489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22</v>
      </c>
      <c r="E24" s="90"/>
      <c r="F24" s="26">
        <v>8</v>
      </c>
      <c r="G24" s="90"/>
      <c r="H24" s="90"/>
      <c r="I24" s="90"/>
      <c r="J24" s="26">
        <v>5</v>
      </c>
      <c r="K24" s="26">
        <v>5</v>
      </c>
      <c r="L24" s="90"/>
      <c r="M24" s="90"/>
      <c r="N24" s="26">
        <f>SUM(L24:M24)</f>
        <v>0</v>
      </c>
      <c r="O24" s="100"/>
      <c r="P24" s="61">
        <v>6</v>
      </c>
      <c r="Q24" s="100"/>
      <c r="R24" s="100"/>
      <c r="S24" s="100"/>
      <c r="T24" s="37">
        <f t="shared" si="0"/>
        <v>21</v>
      </c>
      <c r="U24" s="38" t="str">
        <f t="shared" si="2"/>
        <v/>
      </c>
      <c r="V24" s="22">
        <v>104</v>
      </c>
      <c r="W24" s="22" t="s">
        <v>71</v>
      </c>
      <c r="X24" s="22" t="s">
        <v>76</v>
      </c>
      <c r="Y24" s="77">
        <v>2110</v>
      </c>
      <c r="Z24" s="40"/>
      <c r="AA24" s="1" t="s">
        <v>87</v>
      </c>
      <c r="AB24" s="114" t="s">
        <v>489</v>
      </c>
    </row>
    <row r="25" spans="1:28" x14ac:dyDescent="0.3">
      <c r="A25" s="1" t="s">
        <v>89</v>
      </c>
      <c r="B25" s="1" t="s">
        <v>46</v>
      </c>
      <c r="C25" s="61" t="s">
        <v>39</v>
      </c>
      <c r="D25" s="34"/>
      <c r="E25" s="61">
        <v>240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>
        <v>16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104</v>
      </c>
      <c r="W25" s="22" t="s">
        <v>71</v>
      </c>
      <c r="X25" s="22" t="s">
        <v>76</v>
      </c>
      <c r="Y25" s="77">
        <v>2110</v>
      </c>
      <c r="Z25" s="40"/>
      <c r="AA25" s="1" t="s">
        <v>87</v>
      </c>
      <c r="AB25" s="114" t="s">
        <v>489</v>
      </c>
    </row>
    <row r="26" spans="1:28" x14ac:dyDescent="0.3">
      <c r="A26" s="47" t="s">
        <v>89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37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23</v>
      </c>
      <c r="K26" s="43">
        <f t="shared" si="4"/>
        <v>37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43">
        <f t="shared" si="4"/>
        <v>28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97</v>
      </c>
      <c r="U26" s="44">
        <f>((T26+Q26+N26-R26)+(O26*2))/E26</f>
        <v>0.40416666666666667</v>
      </c>
      <c r="V26" s="45">
        <v>104</v>
      </c>
      <c r="W26" s="45" t="s">
        <v>71</v>
      </c>
      <c r="X26" s="45" t="s">
        <v>76</v>
      </c>
      <c r="Y26" s="78">
        <v>2110</v>
      </c>
      <c r="Z26" s="46"/>
      <c r="AA26" s="47" t="s">
        <v>87</v>
      </c>
      <c r="AB26" s="87" t="s">
        <v>489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>
        <f>J26/K26</f>
        <v>0.6216216216216216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245</v>
      </c>
      <c r="D35" s="36">
        <v>33</v>
      </c>
      <c r="E35" s="90"/>
      <c r="F35" s="26">
        <v>1</v>
      </c>
      <c r="G35" s="90"/>
      <c r="H35" s="90"/>
      <c r="I35" s="90"/>
      <c r="J35" s="26">
        <v>0</v>
      </c>
      <c r="K35" s="26">
        <v>0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2</v>
      </c>
      <c r="U35" s="38" t="str">
        <f>IFERROR(((T35+Q35+N35-R35)+(O35*2))/E35,"")</f>
        <v/>
      </c>
      <c r="V35" s="22">
        <v>104</v>
      </c>
      <c r="W35" s="22" t="s">
        <v>75</v>
      </c>
      <c r="X35" s="22" t="s">
        <v>72</v>
      </c>
      <c r="Y35" s="77">
        <v>2110</v>
      </c>
      <c r="Z35" s="40"/>
      <c r="AA35" s="1" t="s">
        <v>208</v>
      </c>
      <c r="AB35" s="27" t="s">
        <v>209</v>
      </c>
    </row>
    <row r="36" spans="1:28" x14ac:dyDescent="0.3">
      <c r="A36" s="1" t="s">
        <v>46</v>
      </c>
      <c r="B36" s="1" t="s">
        <v>89</v>
      </c>
      <c r="C36" s="26" t="s">
        <v>302</v>
      </c>
      <c r="D36" s="36">
        <v>21</v>
      </c>
      <c r="E36" s="90"/>
      <c r="F36" s="26">
        <v>6</v>
      </c>
      <c r="G36" s="90"/>
      <c r="H36" s="90"/>
      <c r="I36" s="90"/>
      <c r="J36" s="26">
        <v>2</v>
      </c>
      <c r="K36" s="26">
        <v>2</v>
      </c>
      <c r="L36" s="90"/>
      <c r="M36" s="90"/>
      <c r="N36" s="26">
        <f t="shared" ref="N36:N41" si="5">SUM(L36:M36)</f>
        <v>0</v>
      </c>
      <c r="O36" s="100"/>
      <c r="P36" s="61">
        <v>6</v>
      </c>
      <c r="Q36" s="100"/>
      <c r="R36" s="100"/>
      <c r="S36" s="100"/>
      <c r="T36" s="26">
        <f t="shared" ref="T36:T43" si="6">+(F36*2)+J36</f>
        <v>14</v>
      </c>
      <c r="U36" s="38" t="str">
        <f t="shared" ref="U36:U43" si="7">IFERROR(((T36+Q36+N36-R36)+(O36*2))/E36,"")</f>
        <v/>
      </c>
      <c r="V36" s="22">
        <v>104</v>
      </c>
      <c r="W36" s="22" t="s">
        <v>75</v>
      </c>
      <c r="X36" s="22" t="s">
        <v>72</v>
      </c>
      <c r="Y36" s="77">
        <v>2110</v>
      </c>
      <c r="Z36" s="40"/>
      <c r="AA36" s="1" t="s">
        <v>208</v>
      </c>
      <c r="AB36" s="27" t="s">
        <v>209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32</v>
      </c>
      <c r="E37" s="90"/>
      <c r="F37" s="26">
        <v>1</v>
      </c>
      <c r="G37" s="90"/>
      <c r="H37" s="90"/>
      <c r="I37" s="90"/>
      <c r="J37" s="26">
        <v>10</v>
      </c>
      <c r="K37" s="26">
        <v>14</v>
      </c>
      <c r="L37" s="90"/>
      <c r="M37" s="90"/>
      <c r="N37" s="26">
        <f t="shared" si="5"/>
        <v>0</v>
      </c>
      <c r="O37" s="100"/>
      <c r="P37" s="100"/>
      <c r="Q37" s="100"/>
      <c r="R37" s="100"/>
      <c r="S37" s="100"/>
      <c r="T37" s="26">
        <f t="shared" si="6"/>
        <v>12</v>
      </c>
      <c r="U37" s="38" t="str">
        <f t="shared" si="7"/>
        <v/>
      </c>
      <c r="V37" s="22">
        <v>104</v>
      </c>
      <c r="W37" s="22" t="s">
        <v>75</v>
      </c>
      <c r="X37" s="22" t="s">
        <v>72</v>
      </c>
      <c r="Y37" s="77">
        <v>2110</v>
      </c>
      <c r="Z37" s="40"/>
      <c r="AA37" s="1" t="s">
        <v>208</v>
      </c>
      <c r="AB37" s="27" t="s">
        <v>209</v>
      </c>
    </row>
    <row r="38" spans="1:28" x14ac:dyDescent="0.3">
      <c r="A38" s="1" t="s">
        <v>46</v>
      </c>
      <c r="B38" s="1" t="s">
        <v>89</v>
      </c>
      <c r="C38" s="26" t="s">
        <v>247</v>
      </c>
      <c r="D38" s="36">
        <v>24</v>
      </c>
      <c r="E38" s="90"/>
      <c r="F38" s="26">
        <v>1</v>
      </c>
      <c r="G38" s="90"/>
      <c r="H38" s="90"/>
      <c r="I38" s="90"/>
      <c r="J38" s="26">
        <v>2</v>
      </c>
      <c r="K38" s="26">
        <v>2</v>
      </c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26">
        <f t="shared" si="6"/>
        <v>4</v>
      </c>
      <c r="U38" s="38" t="str">
        <f t="shared" si="7"/>
        <v/>
      </c>
      <c r="V38" s="22">
        <v>104</v>
      </c>
      <c r="W38" s="22" t="s">
        <v>75</v>
      </c>
      <c r="X38" s="22" t="s">
        <v>72</v>
      </c>
      <c r="Y38" s="77">
        <v>2110</v>
      </c>
      <c r="Z38" s="40"/>
      <c r="AA38" s="1" t="s">
        <v>208</v>
      </c>
      <c r="AB38" s="27" t="s">
        <v>209</v>
      </c>
    </row>
    <row r="39" spans="1:28" x14ac:dyDescent="0.3">
      <c r="A39" s="1" t="s">
        <v>46</v>
      </c>
      <c r="B39" s="1" t="s">
        <v>89</v>
      </c>
      <c r="C39" s="26" t="s">
        <v>340</v>
      </c>
      <c r="D39" s="36">
        <v>13</v>
      </c>
      <c r="E39" s="90" t="s">
        <v>402</v>
      </c>
      <c r="F39" s="26"/>
      <c r="G39" s="90"/>
      <c r="H39" s="90"/>
      <c r="I39" s="90"/>
      <c r="J39" s="26"/>
      <c r="K39" s="26"/>
      <c r="L39" s="90"/>
      <c r="M39" s="90"/>
      <c r="N39" s="26"/>
      <c r="O39" s="100"/>
      <c r="P39" s="100"/>
      <c r="Q39" s="100"/>
      <c r="R39" s="100"/>
      <c r="S39" s="100"/>
      <c r="T39" s="26"/>
      <c r="U39" s="38" t="str">
        <f t="shared" si="7"/>
        <v/>
      </c>
      <c r="V39" s="22">
        <v>104</v>
      </c>
      <c r="W39" s="22" t="s">
        <v>75</v>
      </c>
      <c r="X39" s="22" t="s">
        <v>72</v>
      </c>
      <c r="Y39" s="77">
        <v>2110</v>
      </c>
      <c r="Z39" s="40"/>
      <c r="AA39" s="1" t="s">
        <v>208</v>
      </c>
      <c r="AB39" s="27" t="s">
        <v>209</v>
      </c>
    </row>
    <row r="40" spans="1:28" x14ac:dyDescent="0.3">
      <c r="A40" s="1" t="s">
        <v>46</v>
      </c>
      <c r="B40" s="1" t="s">
        <v>89</v>
      </c>
      <c r="C40" s="26" t="s">
        <v>263</v>
      </c>
      <c r="D40" s="36">
        <v>45</v>
      </c>
      <c r="E40" s="90"/>
      <c r="F40" s="26">
        <v>6</v>
      </c>
      <c r="G40" s="90"/>
      <c r="H40" s="90"/>
      <c r="I40" s="90"/>
      <c r="J40" s="26">
        <v>4</v>
      </c>
      <c r="K40" s="26">
        <v>7</v>
      </c>
      <c r="L40" s="90"/>
      <c r="M40" s="90"/>
      <c r="N40" s="26">
        <f t="shared" si="5"/>
        <v>0</v>
      </c>
      <c r="O40" s="100"/>
      <c r="P40" s="100"/>
      <c r="Q40" s="100"/>
      <c r="R40" s="100"/>
      <c r="S40" s="100"/>
      <c r="T40" s="26">
        <f t="shared" si="6"/>
        <v>16</v>
      </c>
      <c r="U40" s="38" t="str">
        <f t="shared" si="7"/>
        <v/>
      </c>
      <c r="V40" s="22">
        <v>104</v>
      </c>
      <c r="W40" s="22" t="s">
        <v>75</v>
      </c>
      <c r="X40" s="22" t="s">
        <v>72</v>
      </c>
      <c r="Y40" s="77">
        <v>2110</v>
      </c>
      <c r="Z40" s="40"/>
      <c r="AA40" s="1" t="s">
        <v>208</v>
      </c>
      <c r="AB40" s="27" t="s">
        <v>209</v>
      </c>
    </row>
    <row r="41" spans="1:28" x14ac:dyDescent="0.3">
      <c r="A41" s="1" t="s">
        <v>46</v>
      </c>
      <c r="B41" s="1" t="s">
        <v>89</v>
      </c>
      <c r="C41" s="26" t="s">
        <v>249</v>
      </c>
      <c r="D41" s="36">
        <v>42</v>
      </c>
      <c r="E41" s="90"/>
      <c r="F41" s="26">
        <v>12</v>
      </c>
      <c r="G41" s="90"/>
      <c r="H41" s="90"/>
      <c r="I41" s="90"/>
      <c r="J41" s="26">
        <v>6</v>
      </c>
      <c r="K41" s="26">
        <v>13</v>
      </c>
      <c r="L41" s="90"/>
      <c r="M41" s="90"/>
      <c r="N41" s="26">
        <f t="shared" si="5"/>
        <v>0</v>
      </c>
      <c r="O41" s="100"/>
      <c r="P41" s="61">
        <v>6</v>
      </c>
      <c r="Q41" s="100"/>
      <c r="R41" s="100"/>
      <c r="S41" s="100"/>
      <c r="T41" s="26">
        <f t="shared" si="6"/>
        <v>30</v>
      </c>
      <c r="U41" s="38" t="str">
        <f t="shared" si="7"/>
        <v/>
      </c>
      <c r="V41" s="22">
        <v>104</v>
      </c>
      <c r="W41" s="22" t="s">
        <v>75</v>
      </c>
      <c r="X41" s="22" t="s">
        <v>72</v>
      </c>
      <c r="Y41" s="77">
        <v>2110</v>
      </c>
      <c r="Z41" s="40"/>
      <c r="AA41" s="1" t="s">
        <v>208</v>
      </c>
      <c r="AB41" s="27" t="s">
        <v>209</v>
      </c>
    </row>
    <row r="42" spans="1:28" x14ac:dyDescent="0.3">
      <c r="A42" s="1" t="s">
        <v>46</v>
      </c>
      <c r="B42" s="1" t="s">
        <v>89</v>
      </c>
      <c r="C42" s="26" t="s">
        <v>303</v>
      </c>
      <c r="D42" s="36">
        <v>10</v>
      </c>
      <c r="E42" s="90"/>
      <c r="F42" s="26">
        <v>0</v>
      </c>
      <c r="G42" s="90"/>
      <c r="H42" s="90"/>
      <c r="I42" s="90"/>
      <c r="J42" s="26">
        <v>2</v>
      </c>
      <c r="K42" s="26">
        <v>2</v>
      </c>
      <c r="L42" s="90"/>
      <c r="M42" s="90"/>
      <c r="N42" s="26">
        <f>SUM(L42:M42)</f>
        <v>0</v>
      </c>
      <c r="O42" s="100"/>
      <c r="P42" s="100"/>
      <c r="Q42" s="100"/>
      <c r="R42" s="100"/>
      <c r="S42" s="100"/>
      <c r="T42" s="26">
        <f t="shared" si="6"/>
        <v>2</v>
      </c>
      <c r="U42" s="38" t="str">
        <f t="shared" si="7"/>
        <v/>
      </c>
      <c r="V42" s="22">
        <v>104</v>
      </c>
      <c r="W42" s="22" t="s">
        <v>75</v>
      </c>
      <c r="X42" s="22" t="s">
        <v>72</v>
      </c>
      <c r="Y42" s="77">
        <v>2110</v>
      </c>
      <c r="Z42" s="40"/>
      <c r="AA42" s="1" t="s">
        <v>208</v>
      </c>
      <c r="AB42" s="27" t="s">
        <v>209</v>
      </c>
    </row>
    <row r="43" spans="1:28" x14ac:dyDescent="0.3">
      <c r="A43" s="1" t="s">
        <v>46</v>
      </c>
      <c r="B43" s="1" t="s">
        <v>89</v>
      </c>
      <c r="C43" s="26" t="s">
        <v>253</v>
      </c>
      <c r="D43" s="36">
        <v>11</v>
      </c>
      <c r="E43" s="90"/>
      <c r="F43" s="26">
        <v>9</v>
      </c>
      <c r="G43" s="90"/>
      <c r="H43" s="90"/>
      <c r="I43" s="90"/>
      <c r="J43" s="26">
        <v>3</v>
      </c>
      <c r="K43" s="26">
        <v>3</v>
      </c>
      <c r="L43" s="90"/>
      <c r="M43" s="90"/>
      <c r="N43" s="26">
        <f>SUM(L43:M43)</f>
        <v>0</v>
      </c>
      <c r="O43" s="100"/>
      <c r="P43" s="100"/>
      <c r="Q43" s="100"/>
      <c r="R43" s="100"/>
      <c r="S43" s="100"/>
      <c r="T43" s="26">
        <f t="shared" si="6"/>
        <v>21</v>
      </c>
      <c r="U43" s="38" t="str">
        <f t="shared" si="7"/>
        <v/>
      </c>
      <c r="V43" s="22">
        <v>104</v>
      </c>
      <c r="W43" s="22" t="s">
        <v>75</v>
      </c>
      <c r="X43" s="22" t="s">
        <v>72</v>
      </c>
      <c r="Y43" s="77">
        <v>2110</v>
      </c>
      <c r="Z43" s="40"/>
      <c r="AA43" s="1" t="s">
        <v>208</v>
      </c>
      <c r="AB43" s="27" t="s">
        <v>209</v>
      </c>
    </row>
    <row r="44" spans="1:28" x14ac:dyDescent="0.3">
      <c r="A44" s="1" t="s">
        <v>46</v>
      </c>
      <c r="B44" s="1" t="s">
        <v>89</v>
      </c>
      <c r="C44" s="61" t="s">
        <v>39</v>
      </c>
      <c r="D44" s="34"/>
      <c r="E44" s="61">
        <v>240</v>
      </c>
      <c r="F44" s="61"/>
      <c r="G44" s="61"/>
      <c r="H44" s="61"/>
      <c r="I44" s="61"/>
      <c r="J44" s="61"/>
      <c r="K44" s="61"/>
      <c r="L44" s="61"/>
      <c r="M44" s="61"/>
      <c r="N44" s="5"/>
      <c r="O44" s="61"/>
      <c r="P44" s="61">
        <v>13</v>
      </c>
      <c r="Q44" s="61"/>
      <c r="R44" s="42"/>
      <c r="S44" s="42"/>
      <c r="T44" s="26"/>
      <c r="U44" s="38" t="str">
        <f t="shared" ref="U44" si="8">_xlfn.IFNA("",((T44+Q44+N44-R44)+(O44*2))/E44)</f>
        <v/>
      </c>
      <c r="V44" s="22">
        <v>104</v>
      </c>
      <c r="W44" s="22" t="s">
        <v>75</v>
      </c>
      <c r="X44" s="22" t="s">
        <v>72</v>
      </c>
      <c r="Y44" s="77">
        <v>2110</v>
      </c>
      <c r="Z44" s="40"/>
      <c r="AA44" s="1" t="s">
        <v>208</v>
      </c>
      <c r="AB44" s="27" t="s">
        <v>209</v>
      </c>
    </row>
    <row r="45" spans="1:28" x14ac:dyDescent="0.3">
      <c r="A45" s="47" t="s">
        <v>46</v>
      </c>
      <c r="B45" s="47" t="s">
        <v>89</v>
      </c>
      <c r="C45" s="43" t="s">
        <v>40</v>
      </c>
      <c r="D45" s="47"/>
      <c r="E45" s="43">
        <f t="shared" ref="E45:T45" si="9">SUM(E35:E44)</f>
        <v>240</v>
      </c>
      <c r="F45" s="43">
        <f t="shared" si="9"/>
        <v>36</v>
      </c>
      <c r="G45" s="43">
        <f t="shared" si="9"/>
        <v>0</v>
      </c>
      <c r="H45" s="43">
        <f t="shared" si="9"/>
        <v>0</v>
      </c>
      <c r="I45" s="43">
        <f t="shared" si="9"/>
        <v>0</v>
      </c>
      <c r="J45" s="43">
        <f t="shared" si="9"/>
        <v>29</v>
      </c>
      <c r="K45" s="43">
        <f t="shared" si="9"/>
        <v>43</v>
      </c>
      <c r="L45" s="43">
        <f t="shared" si="9"/>
        <v>0</v>
      </c>
      <c r="M45" s="43">
        <f t="shared" si="9"/>
        <v>0</v>
      </c>
      <c r="N45" s="43">
        <f t="shared" si="9"/>
        <v>0</v>
      </c>
      <c r="O45" s="43">
        <f t="shared" si="9"/>
        <v>0</v>
      </c>
      <c r="P45" s="43">
        <f t="shared" si="9"/>
        <v>25</v>
      </c>
      <c r="Q45" s="43">
        <f t="shared" si="9"/>
        <v>0</v>
      </c>
      <c r="R45" s="43">
        <f t="shared" si="9"/>
        <v>0</v>
      </c>
      <c r="S45" s="43">
        <f t="shared" si="9"/>
        <v>0</v>
      </c>
      <c r="T45" s="43">
        <f t="shared" si="9"/>
        <v>101</v>
      </c>
      <c r="U45" s="44">
        <f>((T45+Q45+N45-R45)+(O45*2))/E45</f>
        <v>0.42083333333333334</v>
      </c>
      <c r="V45" s="45">
        <v>104</v>
      </c>
      <c r="W45" s="45" t="s">
        <v>75</v>
      </c>
      <c r="X45" s="45" t="s">
        <v>72</v>
      </c>
      <c r="Y45" s="78">
        <v>2110</v>
      </c>
      <c r="Z45" s="46"/>
      <c r="AA45" s="47" t="s">
        <v>208</v>
      </c>
      <c r="AB45" s="87" t="s">
        <v>209</v>
      </c>
    </row>
    <row r="46" spans="1:28" x14ac:dyDescent="0.3">
      <c r="A46" s="1"/>
      <c r="B46" s="1"/>
      <c r="C46" s="1"/>
      <c r="D46" s="1"/>
      <c r="F46" s="48" t="s">
        <v>41</v>
      </c>
      <c r="G46" s="76" t="e">
        <f>F45/G45</f>
        <v>#DIV/0!</v>
      </c>
      <c r="H46" s="48"/>
      <c r="I46" s="27"/>
      <c r="J46" s="48" t="s">
        <v>42</v>
      </c>
      <c r="K46" s="76">
        <f>J45/K45</f>
        <v>0.67441860465116277</v>
      </c>
      <c r="L46" s="1"/>
      <c r="M46" s="37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/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2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pageMargins left="0.25" right="0.25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A5E7-5C95-487D-8A43-1923CE8A16FF}">
  <sheetPr>
    <tabColor rgb="FFFF0000"/>
    <pageSetUpPr fitToPage="1"/>
  </sheetPr>
  <dimension ref="A1:AB51"/>
  <sheetViews>
    <sheetView topLeftCell="A29" workbookViewId="0">
      <selection activeCell="AA48" sqref="AA4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24</v>
      </c>
      <c r="O4" s="19">
        <v>28</v>
      </c>
      <c r="P4" s="107"/>
      <c r="Q4" s="107">
        <v>47</v>
      </c>
      <c r="R4" s="20"/>
      <c r="S4" s="21">
        <f>SUM(N4:R4)</f>
        <v>99</v>
      </c>
      <c r="T4" s="22">
        <v>6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103</v>
      </c>
      <c r="K5" s="16" t="s">
        <v>92</v>
      </c>
      <c r="L5" s="17"/>
      <c r="M5" s="18"/>
      <c r="N5" s="19">
        <v>23</v>
      </c>
      <c r="O5" s="19">
        <v>16</v>
      </c>
      <c r="P5" s="107"/>
      <c r="Q5" s="107">
        <v>48</v>
      </c>
      <c r="R5" s="20"/>
      <c r="S5" s="21">
        <f>SUM(N5:R5)</f>
        <v>87</v>
      </c>
      <c r="T5" s="22">
        <v>6</v>
      </c>
      <c r="U5" s="1"/>
      <c r="V5" s="1"/>
      <c r="W5" s="1"/>
    </row>
    <row r="6" spans="1:28" x14ac:dyDescent="0.3">
      <c r="C6" s="23">
        <v>4231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3">
        <v>6</v>
      </c>
      <c r="W7" s="1"/>
    </row>
    <row r="8" spans="1:28" x14ac:dyDescent="0.3">
      <c r="B8" s="1"/>
      <c r="C8" s="24" t="s">
        <v>233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91</v>
      </c>
      <c r="B13" s="1" t="s">
        <v>46</v>
      </c>
      <c r="C13" s="26" t="s">
        <v>83</v>
      </c>
      <c r="D13" s="36">
        <v>42</v>
      </c>
      <c r="E13" s="90"/>
      <c r="F13" s="26">
        <v>2</v>
      </c>
      <c r="G13" s="90"/>
      <c r="H13" s="90"/>
      <c r="I13" s="90"/>
      <c r="J13" s="26">
        <v>0</v>
      </c>
      <c r="K13" s="26">
        <v>0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+(F13*2)+J13</f>
        <v>4</v>
      </c>
      <c r="U13" s="38" t="str">
        <f>IFERROR(((T13+Q13+N13-R13)+(O13*2))/E13,"")</f>
        <v/>
      </c>
      <c r="V13" s="22">
        <v>6</v>
      </c>
      <c r="W13" s="22" t="s">
        <v>75</v>
      </c>
      <c r="X13" s="22" t="s">
        <v>72</v>
      </c>
      <c r="Y13" s="77">
        <v>4231</v>
      </c>
      <c r="Z13" s="40"/>
      <c r="AA13" s="1" t="s">
        <v>73</v>
      </c>
      <c r="AB13" s="88" t="s">
        <v>104</v>
      </c>
    </row>
    <row r="14" spans="1:28" x14ac:dyDescent="0.3">
      <c r="A14" s="1" t="s">
        <v>91</v>
      </c>
      <c r="B14" s="1" t="s">
        <v>46</v>
      </c>
      <c r="C14" s="26" t="s">
        <v>47</v>
      </c>
      <c r="D14" s="36">
        <v>30</v>
      </c>
      <c r="E14" s="90"/>
      <c r="F14" s="26">
        <v>2</v>
      </c>
      <c r="G14" s="90"/>
      <c r="H14" s="90"/>
      <c r="I14" s="90"/>
      <c r="J14" s="26">
        <v>2</v>
      </c>
      <c r="K14" s="26">
        <v>2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26">
        <f t="shared" ref="T14:T24" si="1">+(F14*2)+J14</f>
        <v>6</v>
      </c>
      <c r="U14" s="38" t="str">
        <f t="shared" ref="U14:U24" si="2">IFERROR(((T14+Q14+N14-R14)+(O14*2))/E14,"")</f>
        <v/>
      </c>
      <c r="V14" s="22">
        <v>6</v>
      </c>
      <c r="W14" s="22" t="s">
        <v>75</v>
      </c>
      <c r="X14" s="22" t="s">
        <v>72</v>
      </c>
      <c r="Y14" s="77">
        <v>4231</v>
      </c>
      <c r="Z14" s="40"/>
      <c r="AA14" s="1" t="s">
        <v>73</v>
      </c>
      <c r="AB14" s="88" t="s">
        <v>104</v>
      </c>
    </row>
    <row r="15" spans="1:28" x14ac:dyDescent="0.3">
      <c r="A15" s="1" t="s">
        <v>91</v>
      </c>
      <c r="B15" s="1" t="s">
        <v>46</v>
      </c>
      <c r="C15" s="26" t="s">
        <v>48</v>
      </c>
      <c r="D15" s="36">
        <v>50</v>
      </c>
      <c r="E15" s="90"/>
      <c r="F15" s="26">
        <v>7</v>
      </c>
      <c r="G15" s="90"/>
      <c r="H15" s="90"/>
      <c r="I15" s="90"/>
      <c r="J15" s="26">
        <v>2</v>
      </c>
      <c r="K15" s="26">
        <v>2</v>
      </c>
      <c r="L15" s="90"/>
      <c r="M15" s="37">
        <v>13</v>
      </c>
      <c r="N15" s="26">
        <f t="shared" si="0"/>
        <v>13</v>
      </c>
      <c r="O15" s="100"/>
      <c r="P15" s="100"/>
      <c r="Q15" s="100"/>
      <c r="R15" s="100"/>
      <c r="S15" s="100"/>
      <c r="T15" s="26">
        <f t="shared" si="1"/>
        <v>16</v>
      </c>
      <c r="U15" s="38" t="str">
        <f t="shared" si="2"/>
        <v/>
      </c>
      <c r="V15" s="22">
        <v>6</v>
      </c>
      <c r="W15" s="22" t="s">
        <v>75</v>
      </c>
      <c r="X15" s="22" t="s">
        <v>72</v>
      </c>
      <c r="Y15" s="77">
        <v>4231</v>
      </c>
      <c r="Z15" s="40"/>
      <c r="AA15" s="1" t="s">
        <v>73</v>
      </c>
      <c r="AB15" s="88" t="s">
        <v>104</v>
      </c>
    </row>
    <row r="16" spans="1:28" x14ac:dyDescent="0.3">
      <c r="A16" s="1" t="s">
        <v>91</v>
      </c>
      <c r="B16" s="1" t="s">
        <v>46</v>
      </c>
      <c r="C16" s="26" t="s">
        <v>49</v>
      </c>
      <c r="D16" s="36">
        <v>12</v>
      </c>
      <c r="E16" s="90"/>
      <c r="F16" s="26">
        <v>4</v>
      </c>
      <c r="G16" s="90"/>
      <c r="H16" s="90"/>
      <c r="I16" s="90"/>
      <c r="J16" s="26">
        <v>0</v>
      </c>
      <c r="K16" s="26">
        <v>0</v>
      </c>
      <c r="L16" s="90"/>
      <c r="M16" s="100"/>
      <c r="N16" s="26">
        <f t="shared" si="0"/>
        <v>0</v>
      </c>
      <c r="O16" s="100"/>
      <c r="P16" s="100"/>
      <c r="Q16" s="100"/>
      <c r="R16" s="100"/>
      <c r="S16" s="100"/>
      <c r="T16" s="26">
        <f t="shared" si="1"/>
        <v>8</v>
      </c>
      <c r="U16" s="38" t="str">
        <f t="shared" si="2"/>
        <v/>
      </c>
      <c r="V16" s="22">
        <v>6</v>
      </c>
      <c r="W16" s="22" t="s">
        <v>75</v>
      </c>
      <c r="X16" s="22" t="s">
        <v>72</v>
      </c>
      <c r="Y16" s="77">
        <v>4231</v>
      </c>
      <c r="Z16" s="40"/>
      <c r="AA16" s="1" t="s">
        <v>73</v>
      </c>
      <c r="AB16" s="88" t="s">
        <v>104</v>
      </c>
    </row>
    <row r="17" spans="1:28" x14ac:dyDescent="0.3">
      <c r="A17" s="1" t="s">
        <v>91</v>
      </c>
      <c r="B17" s="1" t="s">
        <v>46</v>
      </c>
      <c r="C17" s="26" t="s">
        <v>84</v>
      </c>
      <c r="D17" s="36">
        <v>14</v>
      </c>
      <c r="E17" s="90"/>
      <c r="F17" s="26">
        <v>1</v>
      </c>
      <c r="G17" s="90"/>
      <c r="H17" s="90"/>
      <c r="I17" s="90"/>
      <c r="J17" s="26">
        <v>0</v>
      </c>
      <c r="K17" s="26">
        <v>0</v>
      </c>
      <c r="L17" s="90"/>
      <c r="M17" s="100"/>
      <c r="N17" s="26">
        <f t="shared" si="0"/>
        <v>0</v>
      </c>
      <c r="O17" s="100"/>
      <c r="P17" s="100"/>
      <c r="Q17" s="100"/>
      <c r="R17" s="100"/>
      <c r="S17" s="100"/>
      <c r="T17" s="26">
        <f t="shared" si="1"/>
        <v>2</v>
      </c>
      <c r="U17" s="38" t="str">
        <f t="shared" si="2"/>
        <v/>
      </c>
      <c r="V17" s="22">
        <v>6</v>
      </c>
      <c r="W17" s="22" t="s">
        <v>75</v>
      </c>
      <c r="X17" s="22" t="s">
        <v>72</v>
      </c>
      <c r="Y17" s="77">
        <v>4231</v>
      </c>
      <c r="Z17" s="40"/>
      <c r="AA17" s="1" t="s">
        <v>73</v>
      </c>
      <c r="AB17" s="88" t="s">
        <v>104</v>
      </c>
    </row>
    <row r="18" spans="1:28" x14ac:dyDescent="0.3">
      <c r="A18" s="1" t="s">
        <v>91</v>
      </c>
      <c r="B18" s="1" t="s">
        <v>46</v>
      </c>
      <c r="C18" s="26" t="s">
        <v>50</v>
      </c>
      <c r="D18" s="36">
        <v>44</v>
      </c>
      <c r="E18" s="90"/>
      <c r="F18" s="26">
        <v>1</v>
      </c>
      <c r="G18" s="90"/>
      <c r="H18" s="90"/>
      <c r="I18" s="90"/>
      <c r="J18" s="26">
        <v>3</v>
      </c>
      <c r="K18" s="26">
        <v>4</v>
      </c>
      <c r="L18" s="90"/>
      <c r="M18" s="100"/>
      <c r="N18" s="26">
        <f t="shared" si="0"/>
        <v>0</v>
      </c>
      <c r="O18" s="100"/>
      <c r="P18" s="100"/>
      <c r="Q18" s="100"/>
      <c r="R18" s="100"/>
      <c r="S18" s="100"/>
      <c r="T18" s="26">
        <f t="shared" si="1"/>
        <v>5</v>
      </c>
      <c r="U18" s="38" t="str">
        <f t="shared" si="2"/>
        <v/>
      </c>
      <c r="V18" s="22">
        <v>6</v>
      </c>
      <c r="W18" s="22" t="s">
        <v>75</v>
      </c>
      <c r="X18" s="22" t="s">
        <v>72</v>
      </c>
      <c r="Y18" s="77">
        <v>4231</v>
      </c>
      <c r="Z18" s="40"/>
      <c r="AA18" s="1" t="s">
        <v>73</v>
      </c>
      <c r="AB18" s="88" t="s">
        <v>104</v>
      </c>
    </row>
    <row r="19" spans="1:28" x14ac:dyDescent="0.3">
      <c r="A19" s="1" t="s">
        <v>91</v>
      </c>
      <c r="B19" s="1" t="s">
        <v>46</v>
      </c>
      <c r="C19" s="26" t="s">
        <v>51</v>
      </c>
      <c r="D19" s="36">
        <v>32</v>
      </c>
      <c r="E19" s="90"/>
      <c r="F19" s="26">
        <v>4</v>
      </c>
      <c r="G19" s="90"/>
      <c r="H19" s="90"/>
      <c r="I19" s="90"/>
      <c r="J19" s="26">
        <v>2</v>
      </c>
      <c r="K19" s="26">
        <v>2</v>
      </c>
      <c r="L19" s="90"/>
      <c r="M19" s="100"/>
      <c r="N19" s="26">
        <f t="shared" si="0"/>
        <v>0</v>
      </c>
      <c r="O19" s="100"/>
      <c r="P19" s="100"/>
      <c r="Q19" s="100"/>
      <c r="R19" s="100"/>
      <c r="S19" s="100"/>
      <c r="T19" s="26">
        <f t="shared" si="1"/>
        <v>10</v>
      </c>
      <c r="U19" s="38" t="str">
        <f t="shared" si="2"/>
        <v/>
      </c>
      <c r="V19" s="22">
        <v>6</v>
      </c>
      <c r="W19" s="22" t="s">
        <v>75</v>
      </c>
      <c r="X19" s="22" t="s">
        <v>72</v>
      </c>
      <c r="Y19" s="77">
        <v>4231</v>
      </c>
      <c r="Z19" s="40"/>
      <c r="AA19" s="1" t="s">
        <v>73</v>
      </c>
      <c r="AB19" s="88" t="s">
        <v>104</v>
      </c>
    </row>
    <row r="20" spans="1:28" x14ac:dyDescent="0.3">
      <c r="A20" s="1" t="s">
        <v>91</v>
      </c>
      <c r="B20" s="1" t="s">
        <v>46</v>
      </c>
      <c r="C20" s="26" t="s">
        <v>52</v>
      </c>
      <c r="D20" s="36">
        <v>34</v>
      </c>
      <c r="E20" s="90"/>
      <c r="F20" s="26">
        <v>2</v>
      </c>
      <c r="G20" s="90"/>
      <c r="H20" s="90"/>
      <c r="I20" s="90"/>
      <c r="J20" s="26">
        <v>0</v>
      </c>
      <c r="K20" s="26">
        <v>0</v>
      </c>
      <c r="L20" s="90"/>
      <c r="M20" s="100"/>
      <c r="N20" s="26">
        <f>SUM(L20:M20)</f>
        <v>0</v>
      </c>
      <c r="O20" s="100"/>
      <c r="P20" s="100"/>
      <c r="Q20" s="100"/>
      <c r="R20" s="100"/>
      <c r="S20" s="100"/>
      <c r="T20" s="26">
        <f t="shared" si="1"/>
        <v>4</v>
      </c>
      <c r="U20" s="38" t="str">
        <f t="shared" si="2"/>
        <v/>
      </c>
      <c r="V20" s="22">
        <v>6</v>
      </c>
      <c r="W20" s="22" t="s">
        <v>75</v>
      </c>
      <c r="X20" s="22" t="s">
        <v>72</v>
      </c>
      <c r="Y20" s="77">
        <v>4231</v>
      </c>
      <c r="Z20" s="40"/>
      <c r="AA20" s="1" t="s">
        <v>73</v>
      </c>
      <c r="AB20" s="88" t="s">
        <v>104</v>
      </c>
    </row>
    <row r="21" spans="1:28" x14ac:dyDescent="0.3">
      <c r="A21" s="1" t="s">
        <v>91</v>
      </c>
      <c r="B21" s="1" t="s">
        <v>46</v>
      </c>
      <c r="C21" s="26" t="s">
        <v>53</v>
      </c>
      <c r="D21" s="36">
        <v>20</v>
      </c>
      <c r="E21" s="90"/>
      <c r="F21" s="26">
        <v>3</v>
      </c>
      <c r="G21" s="90"/>
      <c r="H21" s="90"/>
      <c r="I21" s="90"/>
      <c r="J21" s="26">
        <v>2</v>
      </c>
      <c r="K21" s="26">
        <v>2</v>
      </c>
      <c r="L21" s="90"/>
      <c r="M21" s="100"/>
      <c r="N21" s="26">
        <f>SUM(L21:M21)</f>
        <v>0</v>
      </c>
      <c r="O21" s="100"/>
      <c r="P21" s="100"/>
      <c r="Q21" s="100"/>
      <c r="R21" s="100"/>
      <c r="S21" s="100"/>
      <c r="T21" s="26">
        <f t="shared" si="1"/>
        <v>8</v>
      </c>
      <c r="U21" s="38" t="str">
        <f t="shared" si="2"/>
        <v/>
      </c>
      <c r="V21" s="22">
        <v>6</v>
      </c>
      <c r="W21" s="22" t="s">
        <v>75</v>
      </c>
      <c r="X21" s="22" t="s">
        <v>72</v>
      </c>
      <c r="Y21" s="77">
        <v>4231</v>
      </c>
      <c r="Z21" s="40"/>
      <c r="AA21" s="1" t="s">
        <v>73</v>
      </c>
      <c r="AB21" s="88" t="s">
        <v>104</v>
      </c>
    </row>
    <row r="22" spans="1:28" x14ac:dyDescent="0.3">
      <c r="A22" s="1" t="s">
        <v>91</v>
      </c>
      <c r="B22" s="1" t="s">
        <v>46</v>
      </c>
      <c r="C22" s="26" t="s">
        <v>54</v>
      </c>
      <c r="D22" s="36">
        <v>40</v>
      </c>
      <c r="E22" s="90"/>
      <c r="F22" s="26">
        <v>5</v>
      </c>
      <c r="G22" s="90"/>
      <c r="H22" s="90"/>
      <c r="I22" s="90"/>
      <c r="J22" s="26">
        <v>0</v>
      </c>
      <c r="K22" s="26">
        <v>0</v>
      </c>
      <c r="L22" s="90"/>
      <c r="M22" s="100"/>
      <c r="N22" s="26">
        <f>SUM(L22:M22)</f>
        <v>0</v>
      </c>
      <c r="O22" s="100"/>
      <c r="P22" s="100"/>
      <c r="Q22" s="100"/>
      <c r="R22" s="100"/>
      <c r="S22" s="100"/>
      <c r="T22" s="26">
        <f t="shared" si="1"/>
        <v>10</v>
      </c>
      <c r="U22" s="38" t="str">
        <f t="shared" si="2"/>
        <v/>
      </c>
      <c r="V22" s="22">
        <v>6</v>
      </c>
      <c r="W22" s="22" t="s">
        <v>75</v>
      </c>
      <c r="X22" s="22" t="s">
        <v>72</v>
      </c>
      <c r="Y22" s="77">
        <v>4231</v>
      </c>
      <c r="Z22" s="40"/>
      <c r="AA22" s="1" t="s">
        <v>73</v>
      </c>
      <c r="AB22" s="88" t="s">
        <v>104</v>
      </c>
    </row>
    <row r="23" spans="1:28" x14ac:dyDescent="0.3">
      <c r="A23" s="1" t="s">
        <v>91</v>
      </c>
      <c r="B23" s="1" t="s">
        <v>46</v>
      </c>
      <c r="C23" s="26" t="s">
        <v>55</v>
      </c>
      <c r="D23" s="36">
        <v>10</v>
      </c>
      <c r="E23" s="90"/>
      <c r="F23" s="26">
        <v>3</v>
      </c>
      <c r="G23" s="90"/>
      <c r="H23" s="90"/>
      <c r="I23" s="90"/>
      <c r="J23" s="26">
        <v>0</v>
      </c>
      <c r="K23" s="26">
        <v>0</v>
      </c>
      <c r="L23" s="90"/>
      <c r="M23" s="100"/>
      <c r="N23" s="26">
        <f>SUM(L23:M23)</f>
        <v>0</v>
      </c>
      <c r="O23" s="100"/>
      <c r="P23" s="100"/>
      <c r="Q23" s="100"/>
      <c r="R23" s="100"/>
      <c r="S23" s="100"/>
      <c r="T23" s="26">
        <f t="shared" si="1"/>
        <v>6</v>
      </c>
      <c r="U23" s="38" t="str">
        <f t="shared" si="2"/>
        <v/>
      </c>
      <c r="V23" s="22">
        <v>6</v>
      </c>
      <c r="W23" s="22" t="s">
        <v>75</v>
      </c>
      <c r="X23" s="22" t="s">
        <v>72</v>
      </c>
      <c r="Y23" s="77">
        <v>4231</v>
      </c>
      <c r="Z23" s="40"/>
      <c r="AA23" s="1" t="s">
        <v>73</v>
      </c>
      <c r="AB23" s="88" t="s">
        <v>104</v>
      </c>
    </row>
    <row r="24" spans="1:28" x14ac:dyDescent="0.3">
      <c r="A24" s="1" t="s">
        <v>91</v>
      </c>
      <c r="B24" s="1" t="s">
        <v>46</v>
      </c>
      <c r="C24" s="26" t="s">
        <v>56</v>
      </c>
      <c r="D24" s="36">
        <v>22</v>
      </c>
      <c r="E24" s="90"/>
      <c r="F24" s="26">
        <v>7</v>
      </c>
      <c r="G24" s="90"/>
      <c r="H24" s="90"/>
      <c r="I24" s="90"/>
      <c r="J24" s="26">
        <v>6</v>
      </c>
      <c r="K24" s="26">
        <v>9</v>
      </c>
      <c r="L24" s="90"/>
      <c r="M24" s="37">
        <v>17</v>
      </c>
      <c r="N24" s="26">
        <f>SUM(L24:M24)</f>
        <v>17</v>
      </c>
      <c r="O24" s="100"/>
      <c r="P24" s="100"/>
      <c r="Q24" s="100"/>
      <c r="R24" s="100"/>
      <c r="S24" s="100"/>
      <c r="T24" s="26">
        <f t="shared" si="1"/>
        <v>20</v>
      </c>
      <c r="U24" s="38" t="str">
        <f t="shared" si="2"/>
        <v/>
      </c>
      <c r="V24" s="22">
        <v>6</v>
      </c>
      <c r="W24" s="22" t="s">
        <v>75</v>
      </c>
      <c r="X24" s="22" t="s">
        <v>72</v>
      </c>
      <c r="Y24" s="77">
        <v>4231</v>
      </c>
      <c r="Z24" s="40"/>
      <c r="AA24" s="1" t="s">
        <v>73</v>
      </c>
      <c r="AB24" s="88" t="s">
        <v>104</v>
      </c>
    </row>
    <row r="25" spans="1:28" x14ac:dyDescent="0.3">
      <c r="A25" s="1" t="s">
        <v>91</v>
      </c>
      <c r="B25" s="1" t="s">
        <v>46</v>
      </c>
      <c r="C25" s="61" t="s">
        <v>39</v>
      </c>
      <c r="D25" s="1"/>
      <c r="E25" s="61">
        <v>240</v>
      </c>
      <c r="F25" s="61"/>
      <c r="G25" s="61">
        <v>101</v>
      </c>
      <c r="H25" s="61"/>
      <c r="I25" s="61"/>
      <c r="J25" s="61"/>
      <c r="K25" s="61"/>
      <c r="L25" s="61"/>
      <c r="M25" s="61">
        <v>40</v>
      </c>
      <c r="N25" s="61">
        <v>40</v>
      </c>
      <c r="O25" s="61"/>
      <c r="P25" s="61">
        <v>26</v>
      </c>
      <c r="Q25" s="61"/>
      <c r="R25" s="61">
        <v>37</v>
      </c>
      <c r="S25" s="42"/>
      <c r="T25" s="26"/>
      <c r="U25" s="38" t="str">
        <f>_xlfn.IFNA("",((T25+Q25+N25-R25)+(O25*2))/E25)</f>
        <v/>
      </c>
      <c r="V25" s="22">
        <v>6</v>
      </c>
      <c r="W25" s="22" t="s">
        <v>75</v>
      </c>
      <c r="X25" s="22" t="s">
        <v>72</v>
      </c>
      <c r="Y25" s="77">
        <v>4231</v>
      </c>
      <c r="Z25" s="40"/>
      <c r="AA25" s="1" t="s">
        <v>73</v>
      </c>
      <c r="AB25" s="88" t="s">
        <v>104</v>
      </c>
    </row>
    <row r="26" spans="1:28" x14ac:dyDescent="0.3">
      <c r="A26" s="47" t="s">
        <v>91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41</v>
      </c>
      <c r="G26" s="43">
        <f t="shared" si="3"/>
        <v>101</v>
      </c>
      <c r="H26" s="43">
        <f t="shared" si="3"/>
        <v>0</v>
      </c>
      <c r="I26" s="43">
        <f t="shared" si="3"/>
        <v>0</v>
      </c>
      <c r="J26" s="43">
        <f t="shared" si="3"/>
        <v>17</v>
      </c>
      <c r="K26" s="43">
        <f t="shared" si="3"/>
        <v>21</v>
      </c>
      <c r="L26" s="43">
        <f t="shared" si="3"/>
        <v>0</v>
      </c>
      <c r="M26" s="43">
        <f t="shared" si="3"/>
        <v>70</v>
      </c>
      <c r="N26" s="43">
        <f t="shared" si="3"/>
        <v>70</v>
      </c>
      <c r="O26" s="43">
        <f t="shared" si="3"/>
        <v>0</v>
      </c>
      <c r="P26" s="43">
        <f t="shared" si="3"/>
        <v>26</v>
      </c>
      <c r="Q26" s="43">
        <f t="shared" si="3"/>
        <v>0</v>
      </c>
      <c r="R26" s="43">
        <f t="shared" si="3"/>
        <v>37</v>
      </c>
      <c r="S26" s="43">
        <f t="shared" si="3"/>
        <v>0</v>
      </c>
      <c r="T26" s="43">
        <f t="shared" si="3"/>
        <v>99</v>
      </c>
      <c r="U26" s="44">
        <f>((T26+Q26+N26-R26)+(O26*2))/E26</f>
        <v>0.55000000000000004</v>
      </c>
      <c r="V26" s="45">
        <v>6</v>
      </c>
      <c r="W26" s="45" t="s">
        <v>75</v>
      </c>
      <c r="X26" s="45" t="s">
        <v>72</v>
      </c>
      <c r="Y26" s="78">
        <v>4231</v>
      </c>
      <c r="Z26" s="46"/>
      <c r="AA26" s="47" t="s">
        <v>73</v>
      </c>
      <c r="AB26" s="89" t="s">
        <v>104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0.40594059405940597</v>
      </c>
      <c r="H27" s="48"/>
      <c r="I27" s="27"/>
      <c r="J27" s="48" t="s">
        <v>42</v>
      </c>
      <c r="K27" s="76">
        <f>J26/K26</f>
        <v>0.80952380952380953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92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91</v>
      </c>
      <c r="C35" s="26" t="s">
        <v>267</v>
      </c>
      <c r="D35" s="36">
        <v>23</v>
      </c>
      <c r="E35" s="90"/>
      <c r="F35" s="26">
        <v>2</v>
      </c>
      <c r="G35" s="26">
        <v>13</v>
      </c>
      <c r="H35" s="26"/>
      <c r="I35" s="26"/>
      <c r="J35" s="26">
        <v>0</v>
      </c>
      <c r="K35" s="26">
        <v>3</v>
      </c>
      <c r="L35" s="90"/>
      <c r="M35" s="26">
        <v>0</v>
      </c>
      <c r="N35" s="26">
        <f>SUM(L35:M35)</f>
        <v>0</v>
      </c>
      <c r="O35" s="90"/>
      <c r="P35" s="37">
        <v>1</v>
      </c>
      <c r="Q35" s="90"/>
      <c r="R35" s="90"/>
      <c r="S35" s="26">
        <v>0</v>
      </c>
      <c r="T35" s="26">
        <f>(H35*3)+((F35-H35)*2)+J35</f>
        <v>4</v>
      </c>
      <c r="U35" s="38" t="str">
        <f>IFERROR(((T35+Q35+N35-R35)+(O35*2))/E35,"")</f>
        <v/>
      </c>
      <c r="V35" s="22">
        <v>6</v>
      </c>
      <c r="W35" s="22" t="s">
        <v>71</v>
      </c>
      <c r="X35" s="22" t="s">
        <v>76</v>
      </c>
      <c r="Y35" s="77">
        <v>4231</v>
      </c>
      <c r="Z35" s="40"/>
      <c r="AA35" s="1" t="s">
        <v>496</v>
      </c>
      <c r="AB35" s="27" t="s">
        <v>440</v>
      </c>
    </row>
    <row r="36" spans="1:28" x14ac:dyDescent="0.3">
      <c r="A36" s="1" t="s">
        <v>46</v>
      </c>
      <c r="B36" s="1" t="s">
        <v>91</v>
      </c>
      <c r="C36" s="26" t="s">
        <v>268</v>
      </c>
      <c r="D36" s="36">
        <v>11</v>
      </c>
      <c r="E36" s="90"/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90"/>
      <c r="M36" s="26"/>
      <c r="N36" s="26">
        <f t="shared" ref="N36:N45" si="4">SUM(L36:M36)</f>
        <v>0</v>
      </c>
      <c r="O36" s="90"/>
      <c r="P36" s="37">
        <v>0</v>
      </c>
      <c r="Q36" s="90"/>
      <c r="R36" s="90"/>
      <c r="S36" s="26">
        <v>0</v>
      </c>
      <c r="T36" s="37">
        <f t="shared" ref="T36:T41" si="5">(H36*3)+((F36-H36)*2)+J36</f>
        <v>0</v>
      </c>
      <c r="U36" s="38" t="str">
        <f t="shared" ref="U36:U45" si="6">IFERROR(((T36+Q36+N36-R36)+(O36*2))/E36,"")</f>
        <v/>
      </c>
      <c r="V36" s="22">
        <v>6</v>
      </c>
      <c r="W36" s="22" t="s">
        <v>71</v>
      </c>
      <c r="X36" s="22" t="s">
        <v>76</v>
      </c>
      <c r="Y36" s="77">
        <v>4231</v>
      </c>
      <c r="Z36" s="40"/>
      <c r="AA36" s="1" t="s">
        <v>496</v>
      </c>
      <c r="AB36" s="27" t="s">
        <v>440</v>
      </c>
    </row>
    <row r="37" spans="1:28" x14ac:dyDescent="0.3">
      <c r="A37" s="1" t="s">
        <v>46</v>
      </c>
      <c r="B37" s="1" t="s">
        <v>91</v>
      </c>
      <c r="C37" s="26" t="s">
        <v>269</v>
      </c>
      <c r="D37" s="36">
        <v>30</v>
      </c>
      <c r="E37" s="90"/>
      <c r="F37" s="26">
        <v>2</v>
      </c>
      <c r="G37" s="26">
        <v>5</v>
      </c>
      <c r="H37" s="26"/>
      <c r="I37" s="26"/>
      <c r="J37" s="26">
        <v>2</v>
      </c>
      <c r="K37" s="26">
        <v>2</v>
      </c>
      <c r="L37" s="90"/>
      <c r="M37" s="26">
        <v>2</v>
      </c>
      <c r="N37" s="26">
        <f t="shared" si="4"/>
        <v>2</v>
      </c>
      <c r="O37" s="90"/>
      <c r="P37" s="37">
        <v>2</v>
      </c>
      <c r="Q37" s="90"/>
      <c r="R37" s="90"/>
      <c r="S37" s="26">
        <v>0</v>
      </c>
      <c r="T37" s="37">
        <f t="shared" si="5"/>
        <v>6</v>
      </c>
      <c r="U37" s="38" t="str">
        <f t="shared" si="6"/>
        <v/>
      </c>
      <c r="V37" s="22">
        <v>6</v>
      </c>
      <c r="W37" s="22" t="s">
        <v>71</v>
      </c>
      <c r="X37" s="22" t="s">
        <v>76</v>
      </c>
      <c r="Y37" s="77">
        <v>4231</v>
      </c>
      <c r="Z37" s="40"/>
      <c r="AA37" s="1" t="s">
        <v>496</v>
      </c>
      <c r="AB37" s="27" t="s">
        <v>440</v>
      </c>
    </row>
    <row r="38" spans="1:28" x14ac:dyDescent="0.3">
      <c r="A38" s="1" t="s">
        <v>46</v>
      </c>
      <c r="B38" s="1" t="s">
        <v>91</v>
      </c>
      <c r="C38" s="26" t="s">
        <v>270</v>
      </c>
      <c r="D38" s="36">
        <v>21</v>
      </c>
      <c r="E38" s="90"/>
      <c r="F38" s="26">
        <v>10</v>
      </c>
      <c r="G38" s="26">
        <v>19</v>
      </c>
      <c r="H38" s="26"/>
      <c r="I38" s="26"/>
      <c r="J38" s="26">
        <v>3</v>
      </c>
      <c r="K38" s="26">
        <v>4</v>
      </c>
      <c r="L38" s="90"/>
      <c r="M38" s="26"/>
      <c r="N38" s="26">
        <f t="shared" si="4"/>
        <v>0</v>
      </c>
      <c r="O38" s="90"/>
      <c r="P38" s="37">
        <v>4</v>
      </c>
      <c r="Q38" s="90"/>
      <c r="R38" s="90"/>
      <c r="S38" s="26">
        <v>0</v>
      </c>
      <c r="T38" s="37">
        <f t="shared" si="5"/>
        <v>23</v>
      </c>
      <c r="U38" s="38" t="str">
        <f t="shared" si="6"/>
        <v/>
      </c>
      <c r="V38" s="22">
        <v>6</v>
      </c>
      <c r="W38" s="22" t="s">
        <v>71</v>
      </c>
      <c r="X38" s="22" t="s">
        <v>76</v>
      </c>
      <c r="Y38" s="77">
        <v>4231</v>
      </c>
      <c r="Z38" s="40"/>
      <c r="AA38" s="1" t="s">
        <v>496</v>
      </c>
      <c r="AB38" s="27" t="s">
        <v>440</v>
      </c>
    </row>
    <row r="39" spans="1:28" x14ac:dyDescent="0.3">
      <c r="A39" s="1" t="s">
        <v>46</v>
      </c>
      <c r="B39" s="1" t="s">
        <v>91</v>
      </c>
      <c r="C39" s="26" t="s">
        <v>271</v>
      </c>
      <c r="D39" s="36">
        <v>12</v>
      </c>
      <c r="E39" s="90"/>
      <c r="F39" s="26">
        <v>0</v>
      </c>
      <c r="G39" s="26">
        <v>3</v>
      </c>
      <c r="H39" s="26"/>
      <c r="I39" s="26"/>
      <c r="J39" s="26">
        <v>0</v>
      </c>
      <c r="K39" s="26">
        <v>0</v>
      </c>
      <c r="L39" s="90"/>
      <c r="M39" s="26">
        <v>1</v>
      </c>
      <c r="N39" s="26">
        <f t="shared" si="4"/>
        <v>1</v>
      </c>
      <c r="O39" s="90"/>
      <c r="P39" s="37">
        <v>0</v>
      </c>
      <c r="Q39" s="90"/>
      <c r="R39" s="90"/>
      <c r="S39" s="26">
        <v>0</v>
      </c>
      <c r="T39" s="37">
        <f t="shared" si="5"/>
        <v>0</v>
      </c>
      <c r="U39" s="38" t="str">
        <f t="shared" si="6"/>
        <v/>
      </c>
      <c r="V39" s="22">
        <v>6</v>
      </c>
      <c r="W39" s="22" t="s">
        <v>71</v>
      </c>
      <c r="X39" s="22" t="s">
        <v>76</v>
      </c>
      <c r="Y39" s="77">
        <v>4231</v>
      </c>
      <c r="Z39" s="40"/>
      <c r="AA39" s="1" t="s">
        <v>496</v>
      </c>
      <c r="AB39" s="27" t="s">
        <v>440</v>
      </c>
    </row>
    <row r="40" spans="1:28" x14ac:dyDescent="0.3">
      <c r="A40" s="1" t="s">
        <v>46</v>
      </c>
      <c r="B40" s="1" t="s">
        <v>91</v>
      </c>
      <c r="C40" s="26" t="s">
        <v>272</v>
      </c>
      <c r="D40" s="36">
        <v>31</v>
      </c>
      <c r="E40" s="90"/>
      <c r="F40" s="26">
        <v>7</v>
      </c>
      <c r="G40" s="26">
        <v>18</v>
      </c>
      <c r="H40" s="26"/>
      <c r="I40" s="26"/>
      <c r="J40" s="26">
        <v>2</v>
      </c>
      <c r="K40" s="26">
        <v>7</v>
      </c>
      <c r="L40" s="90"/>
      <c r="M40" s="37">
        <v>14</v>
      </c>
      <c r="N40" s="26">
        <f t="shared" si="4"/>
        <v>14</v>
      </c>
      <c r="O40" s="90"/>
      <c r="P40" s="37">
        <v>5</v>
      </c>
      <c r="Q40" s="90"/>
      <c r="R40" s="90"/>
      <c r="S40" s="26"/>
      <c r="T40" s="37">
        <f t="shared" si="5"/>
        <v>16</v>
      </c>
      <c r="U40" s="38" t="str">
        <f t="shared" si="6"/>
        <v/>
      </c>
      <c r="V40" s="22">
        <v>6</v>
      </c>
      <c r="W40" s="22" t="s">
        <v>71</v>
      </c>
      <c r="X40" s="22" t="s">
        <v>76</v>
      </c>
      <c r="Y40" s="77">
        <v>4231</v>
      </c>
      <c r="Z40" s="40"/>
      <c r="AA40" s="1" t="s">
        <v>496</v>
      </c>
      <c r="AB40" s="27" t="s">
        <v>440</v>
      </c>
    </row>
    <row r="41" spans="1:28" x14ac:dyDescent="0.3">
      <c r="A41" s="1" t="s">
        <v>46</v>
      </c>
      <c r="B41" s="1" t="s">
        <v>91</v>
      </c>
      <c r="C41" s="26" t="s">
        <v>273</v>
      </c>
      <c r="D41" s="36">
        <v>24</v>
      </c>
      <c r="E41" s="90"/>
      <c r="F41" s="26">
        <v>6</v>
      </c>
      <c r="G41" s="26">
        <v>14</v>
      </c>
      <c r="H41" s="26"/>
      <c r="I41" s="26"/>
      <c r="J41" s="26">
        <v>1</v>
      </c>
      <c r="K41" s="26">
        <v>1</v>
      </c>
      <c r="L41" s="90"/>
      <c r="M41" s="37">
        <v>14</v>
      </c>
      <c r="N41" s="26">
        <f t="shared" si="4"/>
        <v>14</v>
      </c>
      <c r="O41" s="90"/>
      <c r="P41" s="37">
        <v>4</v>
      </c>
      <c r="Q41" s="90"/>
      <c r="R41" s="90"/>
      <c r="S41" s="26"/>
      <c r="T41" s="37">
        <f t="shared" si="5"/>
        <v>13</v>
      </c>
      <c r="U41" s="38" t="str">
        <f t="shared" si="6"/>
        <v/>
      </c>
      <c r="V41" s="22">
        <v>6</v>
      </c>
      <c r="W41" s="22" t="s">
        <v>71</v>
      </c>
      <c r="X41" s="22" t="s">
        <v>76</v>
      </c>
      <c r="Y41" s="77">
        <v>4231</v>
      </c>
      <c r="Z41" s="40"/>
      <c r="AA41" s="1" t="s">
        <v>496</v>
      </c>
      <c r="AB41" s="27" t="s">
        <v>440</v>
      </c>
    </row>
    <row r="42" spans="1:28" x14ac:dyDescent="0.3">
      <c r="A42" s="1" t="s">
        <v>46</v>
      </c>
      <c r="B42" s="1" t="s">
        <v>91</v>
      </c>
      <c r="C42" s="26" t="s">
        <v>274</v>
      </c>
      <c r="D42" s="36">
        <v>15</v>
      </c>
      <c r="E42" s="90"/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90"/>
      <c r="M42" s="26"/>
      <c r="N42" s="26">
        <f t="shared" si="4"/>
        <v>0</v>
      </c>
      <c r="O42" s="90"/>
      <c r="P42" s="37">
        <v>2</v>
      </c>
      <c r="Q42" s="90"/>
      <c r="R42" s="90"/>
      <c r="S42" s="26">
        <v>0</v>
      </c>
      <c r="T42" s="37">
        <f>(H42*3)+((F42-H42)*2)+J42</f>
        <v>0</v>
      </c>
      <c r="U42" s="38" t="str">
        <f t="shared" si="6"/>
        <v/>
      </c>
      <c r="V42" s="22">
        <v>6</v>
      </c>
      <c r="W42" s="22" t="s">
        <v>71</v>
      </c>
      <c r="X42" s="22" t="s">
        <v>76</v>
      </c>
      <c r="Y42" s="77">
        <v>4231</v>
      </c>
      <c r="Z42" s="40"/>
      <c r="AA42" s="1" t="s">
        <v>496</v>
      </c>
      <c r="AB42" s="27" t="s">
        <v>440</v>
      </c>
    </row>
    <row r="43" spans="1:28" x14ac:dyDescent="0.3">
      <c r="A43" s="1" t="s">
        <v>46</v>
      </c>
      <c r="B43" s="1" t="s">
        <v>91</v>
      </c>
      <c r="C43" s="26" t="s">
        <v>275</v>
      </c>
      <c r="D43" s="36">
        <v>10</v>
      </c>
      <c r="E43" s="90"/>
      <c r="F43" s="26">
        <v>4</v>
      </c>
      <c r="G43" s="26">
        <v>11</v>
      </c>
      <c r="H43" s="26"/>
      <c r="I43" s="26"/>
      <c r="J43" s="26">
        <v>3</v>
      </c>
      <c r="K43" s="26">
        <v>3</v>
      </c>
      <c r="L43" s="90"/>
      <c r="M43" s="26"/>
      <c r="N43" s="26">
        <f t="shared" si="4"/>
        <v>0</v>
      </c>
      <c r="O43" s="90"/>
      <c r="P43" s="37">
        <v>0</v>
      </c>
      <c r="Q43" s="90"/>
      <c r="R43" s="90"/>
      <c r="S43" s="26">
        <v>0</v>
      </c>
      <c r="T43" s="37">
        <f>(H43*3)+((F43-H43)*2)+J43</f>
        <v>11</v>
      </c>
      <c r="U43" s="38" t="str">
        <f t="shared" si="6"/>
        <v/>
      </c>
      <c r="V43" s="22">
        <v>6</v>
      </c>
      <c r="W43" s="22" t="s">
        <v>71</v>
      </c>
      <c r="X43" s="22" t="s">
        <v>76</v>
      </c>
      <c r="Y43" s="77">
        <v>4231</v>
      </c>
      <c r="Z43" s="40"/>
      <c r="AA43" s="1" t="s">
        <v>496</v>
      </c>
      <c r="AB43" s="27" t="s">
        <v>440</v>
      </c>
    </row>
    <row r="44" spans="1:28" x14ac:dyDescent="0.3">
      <c r="A44" s="1" t="s">
        <v>46</v>
      </c>
      <c r="B44" s="1" t="s">
        <v>91</v>
      </c>
      <c r="C44" s="26" t="s">
        <v>276</v>
      </c>
      <c r="D44" s="36">
        <v>22</v>
      </c>
      <c r="E44" s="90"/>
      <c r="F44" s="26">
        <v>0</v>
      </c>
      <c r="G44" s="26">
        <v>1</v>
      </c>
      <c r="H44" s="26"/>
      <c r="I44" s="26"/>
      <c r="J44" s="26">
        <v>5</v>
      </c>
      <c r="K44" s="26">
        <v>6</v>
      </c>
      <c r="L44" s="90"/>
      <c r="M44" s="26"/>
      <c r="N44" s="26">
        <f t="shared" si="4"/>
        <v>0</v>
      </c>
      <c r="O44" s="90"/>
      <c r="P44" s="37">
        <v>3</v>
      </c>
      <c r="Q44" s="90"/>
      <c r="R44" s="90"/>
      <c r="S44" s="26">
        <v>0</v>
      </c>
      <c r="T44" s="37">
        <f>(H44*3)+((F44-H44)*2)+J44</f>
        <v>5</v>
      </c>
      <c r="U44" s="38" t="str">
        <f t="shared" si="6"/>
        <v/>
      </c>
      <c r="V44" s="22">
        <v>6</v>
      </c>
      <c r="W44" s="22" t="s">
        <v>71</v>
      </c>
      <c r="X44" s="22" t="s">
        <v>76</v>
      </c>
      <c r="Y44" s="77">
        <v>4231</v>
      </c>
      <c r="Z44" s="40"/>
      <c r="AA44" s="1" t="s">
        <v>496</v>
      </c>
      <c r="AB44" s="27" t="s">
        <v>440</v>
      </c>
    </row>
    <row r="45" spans="1:28" x14ac:dyDescent="0.3">
      <c r="A45" s="1" t="s">
        <v>46</v>
      </c>
      <c r="B45" s="1" t="s">
        <v>91</v>
      </c>
      <c r="C45" s="26" t="s">
        <v>277</v>
      </c>
      <c r="D45" s="36">
        <v>20</v>
      </c>
      <c r="E45" s="90"/>
      <c r="F45" s="26">
        <v>3</v>
      </c>
      <c r="G45" s="26">
        <v>7</v>
      </c>
      <c r="H45" s="26"/>
      <c r="I45" s="26"/>
      <c r="J45" s="26">
        <v>3</v>
      </c>
      <c r="K45" s="26">
        <v>6</v>
      </c>
      <c r="L45" s="90"/>
      <c r="M45" s="26"/>
      <c r="N45" s="26">
        <f t="shared" si="4"/>
        <v>0</v>
      </c>
      <c r="O45" s="90"/>
      <c r="P45" s="37">
        <v>0</v>
      </c>
      <c r="Q45" s="90"/>
      <c r="R45" s="90"/>
      <c r="S45" s="26">
        <v>0</v>
      </c>
      <c r="T45" s="37">
        <f>(H45*3)+((F45-H45)*2)+J45</f>
        <v>9</v>
      </c>
      <c r="U45" s="38" t="str">
        <f t="shared" si="6"/>
        <v/>
      </c>
      <c r="V45" s="22">
        <v>6</v>
      </c>
      <c r="W45" s="22" t="s">
        <v>71</v>
      </c>
      <c r="X45" s="22" t="s">
        <v>76</v>
      </c>
      <c r="Y45" s="77">
        <v>4231</v>
      </c>
      <c r="Z45" s="40"/>
      <c r="AA45" s="1" t="s">
        <v>496</v>
      </c>
      <c r="AB45" s="27" t="s">
        <v>440</v>
      </c>
    </row>
    <row r="46" spans="1:28" x14ac:dyDescent="0.3">
      <c r="A46" s="1" t="s">
        <v>46</v>
      </c>
      <c r="B46" s="1" t="s">
        <v>91</v>
      </c>
      <c r="C46" s="61" t="s">
        <v>39</v>
      </c>
      <c r="D46" s="1"/>
      <c r="E46" s="61">
        <v>240</v>
      </c>
      <c r="F46" s="42"/>
      <c r="G46" s="42"/>
      <c r="H46" s="42"/>
      <c r="I46" s="42"/>
      <c r="J46" s="42"/>
      <c r="K46" s="42"/>
      <c r="L46" s="42"/>
      <c r="M46" s="61">
        <v>26</v>
      </c>
      <c r="N46" s="61">
        <v>26</v>
      </c>
      <c r="O46" s="61"/>
      <c r="P46" s="61"/>
      <c r="Q46" s="61"/>
      <c r="R46" s="61">
        <v>38</v>
      </c>
      <c r="S46" s="42"/>
      <c r="T46" s="42"/>
      <c r="U46" s="38" t="str">
        <f>_xlfn.IFNA("",((T46+Q46+N46-R46)+(O46*2))/E46)</f>
        <v/>
      </c>
      <c r="V46" s="22">
        <v>6</v>
      </c>
      <c r="W46" s="22" t="s">
        <v>71</v>
      </c>
      <c r="X46" s="22" t="s">
        <v>76</v>
      </c>
      <c r="Y46" s="77">
        <v>4231</v>
      </c>
      <c r="Z46" s="40"/>
      <c r="AA46" s="1" t="s">
        <v>496</v>
      </c>
      <c r="AB46" s="27" t="s">
        <v>440</v>
      </c>
    </row>
    <row r="47" spans="1:28" x14ac:dyDescent="0.3">
      <c r="A47" s="47" t="s">
        <v>46</v>
      </c>
      <c r="B47" s="47" t="s">
        <v>91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34</v>
      </c>
      <c r="G47" s="43">
        <f t="shared" si="7"/>
        <v>91</v>
      </c>
      <c r="H47" s="43">
        <f t="shared" si="7"/>
        <v>0</v>
      </c>
      <c r="I47" s="43">
        <f t="shared" si="7"/>
        <v>0</v>
      </c>
      <c r="J47" s="43">
        <f t="shared" si="7"/>
        <v>19</v>
      </c>
      <c r="K47" s="43">
        <f t="shared" si="7"/>
        <v>32</v>
      </c>
      <c r="L47" s="43">
        <f t="shared" si="7"/>
        <v>0</v>
      </c>
      <c r="M47" s="43">
        <f t="shared" si="7"/>
        <v>57</v>
      </c>
      <c r="N47" s="43">
        <f t="shared" si="7"/>
        <v>57</v>
      </c>
      <c r="O47" s="43">
        <f t="shared" si="7"/>
        <v>0</v>
      </c>
      <c r="P47" s="43">
        <f t="shared" si="7"/>
        <v>21</v>
      </c>
      <c r="Q47" s="43">
        <f t="shared" si="7"/>
        <v>0</v>
      </c>
      <c r="R47" s="43">
        <f t="shared" si="7"/>
        <v>38</v>
      </c>
      <c r="S47" s="43">
        <f t="shared" si="7"/>
        <v>0</v>
      </c>
      <c r="T47" s="43">
        <f t="shared" si="7"/>
        <v>87</v>
      </c>
      <c r="U47" s="44">
        <f>((T47+Q47+N47-R47)+(O47*2))/E47</f>
        <v>0.44166666666666665</v>
      </c>
      <c r="V47" s="45">
        <v>6</v>
      </c>
      <c r="W47" s="45" t="s">
        <v>71</v>
      </c>
      <c r="X47" s="45" t="s">
        <v>76</v>
      </c>
      <c r="Y47" s="78">
        <v>4231</v>
      </c>
      <c r="Z47" s="46"/>
      <c r="AA47" s="47" t="s">
        <v>496</v>
      </c>
      <c r="AB47" s="87" t="s">
        <v>440</v>
      </c>
    </row>
    <row r="48" spans="1:28" x14ac:dyDescent="0.3">
      <c r="A48" s="1"/>
      <c r="B48" s="1"/>
      <c r="C48" s="1"/>
      <c r="D48" s="1"/>
      <c r="F48" s="48" t="s">
        <v>41</v>
      </c>
      <c r="G48" s="76">
        <f>F47/G47</f>
        <v>0.37362637362637363</v>
      </c>
      <c r="H48" s="48"/>
      <c r="I48" s="27"/>
      <c r="J48" s="48" t="s">
        <v>42</v>
      </c>
      <c r="K48" s="76">
        <f>J47/K47</f>
        <v>0.59375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pageMargins left="0.25" right="0.25" top="0.75" bottom="0.75" header="0.3" footer="0.3"/>
  <pageSetup scale="6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4886-8A2F-46B0-8020-4FF5B4F6B2AE}">
  <sheetPr>
    <tabColor rgb="FFFF0000"/>
    <pageSetUpPr fitToPage="1"/>
  </sheetPr>
  <dimension ref="A1:AC53"/>
  <sheetViews>
    <sheetView topLeftCell="A3" workbookViewId="0">
      <selection activeCell="AB28" sqref="AB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3" t="s">
        <v>465</v>
      </c>
    </row>
    <row r="3" spans="1:28" x14ac:dyDescent="0.3">
      <c r="B3" s="1"/>
      <c r="C3" s="6">
        <v>28937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210</v>
      </c>
      <c r="K4" s="16" t="s">
        <v>45</v>
      </c>
      <c r="L4" s="17"/>
      <c r="M4" s="18"/>
      <c r="N4" s="19">
        <v>21</v>
      </c>
      <c r="O4" s="19">
        <v>31</v>
      </c>
      <c r="P4" s="19">
        <v>23</v>
      </c>
      <c r="Q4" s="19">
        <v>30</v>
      </c>
      <c r="R4" s="20"/>
      <c r="S4" s="21">
        <f>SUM(N4:R4)</f>
        <v>105</v>
      </c>
      <c r="T4" s="22">
        <v>111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211</v>
      </c>
      <c r="K5" s="16" t="s">
        <v>106</v>
      </c>
      <c r="L5" s="17"/>
      <c r="M5" s="18"/>
      <c r="N5" s="19">
        <v>17</v>
      </c>
      <c r="O5" s="19">
        <v>25</v>
      </c>
      <c r="P5" s="19">
        <v>14</v>
      </c>
      <c r="Q5" s="19">
        <v>33</v>
      </c>
      <c r="R5" s="20"/>
      <c r="S5" s="21">
        <f>SUM(N5:R5)</f>
        <v>89</v>
      </c>
      <c r="T5" s="22">
        <v>111</v>
      </c>
      <c r="U5" s="1"/>
      <c r="V5" s="1"/>
      <c r="W5" s="1"/>
    </row>
    <row r="6" spans="1:28" x14ac:dyDescent="0.3">
      <c r="C6" s="67">
        <v>5114</v>
      </c>
      <c r="D6" s="7" t="s">
        <v>7</v>
      </c>
      <c r="F6" s="1" t="s">
        <v>483</v>
      </c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111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28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47</v>
      </c>
      <c r="D13" s="36">
        <v>30</v>
      </c>
      <c r="E13" s="90"/>
      <c r="F13" s="26">
        <v>6</v>
      </c>
      <c r="G13" s="90"/>
      <c r="H13" s="90"/>
      <c r="I13" s="90"/>
      <c r="J13" s="26">
        <v>6</v>
      </c>
      <c r="K13" s="26">
        <v>6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 t="shared" ref="T13:T25" si="0">+(F13*2)+J13</f>
        <v>18</v>
      </c>
      <c r="U13" s="38" t="str">
        <f>IFERROR(((T13+Q13+N13-R13)+(O13*2))/E13,"")</f>
        <v/>
      </c>
      <c r="V13" s="22">
        <v>111</v>
      </c>
      <c r="W13" s="22" t="s">
        <v>75</v>
      </c>
      <c r="X13" s="22" t="s">
        <v>72</v>
      </c>
      <c r="Y13" s="77">
        <v>5114</v>
      </c>
      <c r="Z13" s="40"/>
      <c r="AA13" s="1" t="s">
        <v>87</v>
      </c>
      <c r="AB13" s="27" t="s">
        <v>490</v>
      </c>
    </row>
    <row r="14" spans="1:28" x14ac:dyDescent="0.3">
      <c r="A14" s="1" t="s">
        <v>105</v>
      </c>
      <c r="B14" s="1" t="s">
        <v>46</v>
      </c>
      <c r="C14" s="26" t="s">
        <v>292</v>
      </c>
      <c r="D14" s="36">
        <v>24</v>
      </c>
      <c r="E14" s="90"/>
      <c r="F14" s="26">
        <v>1</v>
      </c>
      <c r="G14" s="90"/>
      <c r="H14" s="90"/>
      <c r="I14" s="90"/>
      <c r="J14" s="26">
        <v>0</v>
      </c>
      <c r="K14" s="26">
        <v>0</v>
      </c>
      <c r="L14" s="90"/>
      <c r="M14" s="90"/>
      <c r="N14" s="26">
        <f>SUM(L14:M14)</f>
        <v>0</v>
      </c>
      <c r="O14" s="90"/>
      <c r="P14" s="100"/>
      <c r="Q14" s="90"/>
      <c r="R14" s="90"/>
      <c r="S14" s="90"/>
      <c r="T14" s="26">
        <f t="shared" si="0"/>
        <v>2</v>
      </c>
      <c r="U14" s="38" t="str">
        <f>IFERROR(((T14+Q14+N14-R14)+(O14*2))/E14,"")</f>
        <v/>
      </c>
      <c r="V14" s="22">
        <v>111</v>
      </c>
      <c r="W14" s="22" t="s">
        <v>75</v>
      </c>
      <c r="X14" s="22" t="s">
        <v>72</v>
      </c>
      <c r="Y14" s="77">
        <v>5114</v>
      </c>
      <c r="Z14" s="40"/>
      <c r="AA14" s="1" t="s">
        <v>87</v>
      </c>
      <c r="AB14" s="27" t="s">
        <v>490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90"/>
      <c r="F15" s="26">
        <v>7</v>
      </c>
      <c r="G15" s="90"/>
      <c r="H15" s="90"/>
      <c r="I15" s="90"/>
      <c r="J15" s="26">
        <v>6</v>
      </c>
      <c r="K15" s="26">
        <v>7</v>
      </c>
      <c r="L15" s="90"/>
      <c r="M15" s="37">
        <v>18</v>
      </c>
      <c r="N15" s="26">
        <f t="shared" ref="N15:N20" si="1">SUM(L15:M15)</f>
        <v>18</v>
      </c>
      <c r="O15" s="100"/>
      <c r="P15" s="100"/>
      <c r="Q15" s="100"/>
      <c r="R15" s="100"/>
      <c r="S15" s="100"/>
      <c r="T15" s="26">
        <f t="shared" si="0"/>
        <v>20</v>
      </c>
      <c r="U15" s="38" t="str">
        <f t="shared" ref="U15:U25" si="2">IFERROR(((T15+Q15+N15-R15)+(O15*2))/E15,"")</f>
        <v/>
      </c>
      <c r="V15" s="22">
        <v>111</v>
      </c>
      <c r="W15" s="22" t="s">
        <v>75</v>
      </c>
      <c r="X15" s="22" t="s">
        <v>72</v>
      </c>
      <c r="Y15" s="77">
        <v>5114</v>
      </c>
      <c r="Z15" s="40"/>
      <c r="AA15" s="1" t="s">
        <v>87</v>
      </c>
      <c r="AB15" s="27" t="s">
        <v>490</v>
      </c>
    </row>
    <row r="16" spans="1:28" x14ac:dyDescent="0.3">
      <c r="A16" s="1" t="s">
        <v>105</v>
      </c>
      <c r="B16" s="1" t="s">
        <v>46</v>
      </c>
      <c r="C16" s="26" t="s">
        <v>339</v>
      </c>
      <c r="D16" s="36">
        <v>12</v>
      </c>
      <c r="E16" s="90"/>
      <c r="F16" s="26">
        <v>3</v>
      </c>
      <c r="G16" s="90"/>
      <c r="H16" s="90"/>
      <c r="I16" s="90"/>
      <c r="J16" s="26">
        <v>2</v>
      </c>
      <c r="K16" s="26">
        <v>5</v>
      </c>
      <c r="L16" s="90"/>
      <c r="M16" s="100"/>
      <c r="N16" s="26">
        <f t="shared" si="1"/>
        <v>0</v>
      </c>
      <c r="O16" s="100"/>
      <c r="P16" s="100"/>
      <c r="Q16" s="100"/>
      <c r="R16" s="100"/>
      <c r="S16" s="100"/>
      <c r="T16" s="26">
        <f t="shared" si="0"/>
        <v>8</v>
      </c>
      <c r="U16" s="38" t="str">
        <f t="shared" si="2"/>
        <v/>
      </c>
      <c r="V16" s="22">
        <v>111</v>
      </c>
      <c r="W16" s="22" t="s">
        <v>75</v>
      </c>
      <c r="X16" s="22" t="s">
        <v>72</v>
      </c>
      <c r="Y16" s="77">
        <v>5114</v>
      </c>
      <c r="Z16" s="40"/>
      <c r="AA16" s="1" t="s">
        <v>87</v>
      </c>
      <c r="AB16" s="27" t="s">
        <v>490</v>
      </c>
    </row>
    <row r="17" spans="1:29" x14ac:dyDescent="0.3">
      <c r="A17" s="1" t="s">
        <v>105</v>
      </c>
      <c r="B17" s="1" t="s">
        <v>46</v>
      </c>
      <c r="C17" s="26" t="s">
        <v>50</v>
      </c>
      <c r="D17" s="36">
        <v>44</v>
      </c>
      <c r="E17" s="90"/>
      <c r="F17" s="26">
        <v>1</v>
      </c>
      <c r="G17" s="90"/>
      <c r="H17" s="90"/>
      <c r="I17" s="90"/>
      <c r="J17" s="26">
        <v>1</v>
      </c>
      <c r="K17" s="26">
        <v>2</v>
      </c>
      <c r="L17" s="90"/>
      <c r="M17" s="100"/>
      <c r="N17" s="26">
        <f t="shared" si="1"/>
        <v>0</v>
      </c>
      <c r="O17" s="100"/>
      <c r="P17" s="100"/>
      <c r="Q17" s="100"/>
      <c r="R17" s="100"/>
      <c r="S17" s="100"/>
      <c r="T17" s="26">
        <f t="shared" si="0"/>
        <v>3</v>
      </c>
      <c r="U17" s="38" t="str">
        <f t="shared" si="2"/>
        <v/>
      </c>
      <c r="V17" s="22">
        <v>111</v>
      </c>
      <c r="W17" s="22" t="s">
        <v>75</v>
      </c>
      <c r="X17" s="22" t="s">
        <v>72</v>
      </c>
      <c r="Y17" s="77">
        <v>5114</v>
      </c>
      <c r="Z17" s="40"/>
      <c r="AA17" s="1" t="s">
        <v>87</v>
      </c>
      <c r="AB17" s="27" t="s">
        <v>490</v>
      </c>
    </row>
    <row r="18" spans="1:29" x14ac:dyDescent="0.3">
      <c r="A18" s="1" t="s">
        <v>105</v>
      </c>
      <c r="B18" s="1" t="s">
        <v>46</v>
      </c>
      <c r="C18" s="26" t="s">
        <v>371</v>
      </c>
      <c r="D18" s="36">
        <v>42</v>
      </c>
      <c r="E18" s="26">
        <v>3</v>
      </c>
      <c r="F18" s="26">
        <v>0</v>
      </c>
      <c r="G18" s="26">
        <v>1</v>
      </c>
      <c r="H18" s="26"/>
      <c r="I18" s="26"/>
      <c r="J18" s="26">
        <v>1</v>
      </c>
      <c r="K18" s="26"/>
      <c r="L18" s="90"/>
      <c r="M18" s="37">
        <v>2</v>
      </c>
      <c r="N18" s="26">
        <f t="shared" si="1"/>
        <v>2</v>
      </c>
      <c r="O18" s="100"/>
      <c r="P18" s="37">
        <v>1</v>
      </c>
      <c r="Q18" s="100"/>
      <c r="R18" s="100"/>
      <c r="S18" s="100"/>
      <c r="T18" s="26">
        <f t="shared" si="0"/>
        <v>1</v>
      </c>
      <c r="U18" s="38">
        <f t="shared" si="2"/>
        <v>1</v>
      </c>
      <c r="V18" s="22">
        <v>111</v>
      </c>
      <c r="W18" s="22" t="s">
        <v>75</v>
      </c>
      <c r="X18" s="22" t="s">
        <v>72</v>
      </c>
      <c r="Y18" s="77">
        <v>5114</v>
      </c>
      <c r="Z18" s="40"/>
      <c r="AA18" s="1" t="s">
        <v>87</v>
      </c>
      <c r="AB18" s="27" t="s">
        <v>490</v>
      </c>
    </row>
    <row r="19" spans="1:29" x14ac:dyDescent="0.3">
      <c r="A19" s="1" t="s">
        <v>105</v>
      </c>
      <c r="B19" s="1" t="s">
        <v>46</v>
      </c>
      <c r="C19" s="26" t="s">
        <v>51</v>
      </c>
      <c r="D19" s="36">
        <v>32</v>
      </c>
      <c r="E19" s="90"/>
      <c r="F19" s="26">
        <v>2</v>
      </c>
      <c r="G19" s="90"/>
      <c r="H19" s="90"/>
      <c r="I19" s="90"/>
      <c r="J19" s="26">
        <v>2</v>
      </c>
      <c r="K19" s="26">
        <v>2</v>
      </c>
      <c r="L19" s="90"/>
      <c r="M19" s="90"/>
      <c r="N19" s="26">
        <f t="shared" si="1"/>
        <v>0</v>
      </c>
      <c r="O19" s="100"/>
      <c r="P19" s="100"/>
      <c r="Q19" s="100"/>
      <c r="R19" s="100"/>
      <c r="S19" s="100"/>
      <c r="T19" s="26">
        <f t="shared" si="0"/>
        <v>6</v>
      </c>
      <c r="U19" s="38" t="str">
        <f t="shared" si="2"/>
        <v/>
      </c>
      <c r="V19" s="22">
        <v>111</v>
      </c>
      <c r="W19" s="22" t="s">
        <v>75</v>
      </c>
      <c r="X19" s="22" t="s">
        <v>72</v>
      </c>
      <c r="Y19" s="77">
        <v>5114</v>
      </c>
      <c r="Z19" s="40" t="s">
        <v>385</v>
      </c>
      <c r="AA19" s="1" t="s">
        <v>87</v>
      </c>
      <c r="AB19" s="27" t="s">
        <v>490</v>
      </c>
    </row>
    <row r="20" spans="1:29" x14ac:dyDescent="0.3">
      <c r="A20" s="1" t="s">
        <v>105</v>
      </c>
      <c r="B20" s="1" t="s">
        <v>46</v>
      </c>
      <c r="C20" s="26" t="s">
        <v>52</v>
      </c>
      <c r="D20" s="36">
        <v>34</v>
      </c>
      <c r="E20" s="90"/>
      <c r="F20" s="26">
        <v>1</v>
      </c>
      <c r="G20" s="90"/>
      <c r="H20" s="90"/>
      <c r="I20" s="90"/>
      <c r="J20" s="26">
        <v>2</v>
      </c>
      <c r="K20" s="26">
        <v>4</v>
      </c>
      <c r="L20" s="90"/>
      <c r="M20" s="90"/>
      <c r="N20" s="26">
        <f t="shared" si="1"/>
        <v>0</v>
      </c>
      <c r="O20" s="100"/>
      <c r="P20" s="100"/>
      <c r="Q20" s="100"/>
      <c r="R20" s="100"/>
      <c r="S20" s="100"/>
      <c r="T20" s="26">
        <f t="shared" si="0"/>
        <v>4</v>
      </c>
      <c r="U20" s="38" t="str">
        <f t="shared" si="2"/>
        <v/>
      </c>
      <c r="V20" s="22">
        <v>111</v>
      </c>
      <c r="W20" s="22" t="s">
        <v>75</v>
      </c>
      <c r="X20" s="22" t="s">
        <v>72</v>
      </c>
      <c r="Y20" s="77">
        <v>5114</v>
      </c>
      <c r="Z20" s="40"/>
      <c r="AA20" s="1" t="s">
        <v>87</v>
      </c>
      <c r="AB20" s="27" t="s">
        <v>490</v>
      </c>
    </row>
    <row r="21" spans="1:29" x14ac:dyDescent="0.3">
      <c r="A21" s="1" t="s">
        <v>105</v>
      </c>
      <c r="B21" s="1" t="s">
        <v>46</v>
      </c>
      <c r="C21" s="26" t="s">
        <v>293</v>
      </c>
      <c r="D21" s="36">
        <v>54</v>
      </c>
      <c r="E21" s="90" t="s">
        <v>472</v>
      </c>
      <c r="F21" s="26"/>
      <c r="G21" s="90"/>
      <c r="H21" s="90"/>
      <c r="I21" s="90"/>
      <c r="J21" s="26"/>
      <c r="K21" s="26"/>
      <c r="L21" s="90"/>
      <c r="M21" s="90"/>
      <c r="N21" s="26"/>
      <c r="O21" s="100"/>
      <c r="P21" s="100"/>
      <c r="Q21" s="100"/>
      <c r="R21" s="100"/>
      <c r="S21" s="100"/>
      <c r="T21" s="26"/>
      <c r="U21" s="38"/>
      <c r="V21" s="22"/>
      <c r="W21" s="22"/>
      <c r="X21" s="22"/>
      <c r="Y21" s="77"/>
      <c r="Z21" s="40"/>
      <c r="AA21" s="1"/>
      <c r="AB21" s="27" t="s">
        <v>490</v>
      </c>
    </row>
    <row r="22" spans="1:29" x14ac:dyDescent="0.3">
      <c r="A22" s="1" t="s">
        <v>105</v>
      </c>
      <c r="B22" s="1" t="s">
        <v>46</v>
      </c>
      <c r="C22" s="26" t="s">
        <v>53</v>
      </c>
      <c r="D22" s="36">
        <v>20</v>
      </c>
      <c r="E22" s="90"/>
      <c r="F22" s="26">
        <v>6</v>
      </c>
      <c r="G22" s="90"/>
      <c r="H22" s="90"/>
      <c r="I22" s="90"/>
      <c r="J22" s="26">
        <v>3</v>
      </c>
      <c r="K22" s="26">
        <v>5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26">
        <f t="shared" si="0"/>
        <v>15</v>
      </c>
      <c r="U22" s="38" t="str">
        <f t="shared" si="2"/>
        <v/>
      </c>
      <c r="V22" s="22">
        <v>111</v>
      </c>
      <c r="W22" s="22" t="s">
        <v>75</v>
      </c>
      <c r="X22" s="22" t="s">
        <v>72</v>
      </c>
      <c r="Y22" s="77">
        <v>5114</v>
      </c>
      <c r="Z22" s="40"/>
      <c r="AA22" s="1" t="s">
        <v>87</v>
      </c>
      <c r="AB22" s="27" t="s">
        <v>490</v>
      </c>
    </row>
    <row r="23" spans="1:29" x14ac:dyDescent="0.3">
      <c r="A23" s="1" t="s">
        <v>105</v>
      </c>
      <c r="B23" s="1" t="s">
        <v>46</v>
      </c>
      <c r="C23" s="26" t="s">
        <v>341</v>
      </c>
      <c r="D23" s="36">
        <v>40</v>
      </c>
      <c r="E23" s="90"/>
      <c r="F23" s="26">
        <v>3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26">
        <f t="shared" si="0"/>
        <v>6</v>
      </c>
      <c r="U23" s="38" t="str">
        <f t="shared" si="2"/>
        <v/>
      </c>
      <c r="V23" s="22">
        <v>111</v>
      </c>
      <c r="W23" s="22" t="s">
        <v>75</v>
      </c>
      <c r="X23" s="22" t="s">
        <v>72</v>
      </c>
      <c r="Y23" s="77">
        <v>5114</v>
      </c>
      <c r="Z23" s="40"/>
      <c r="AA23" s="1" t="s">
        <v>87</v>
      </c>
      <c r="AB23" s="27" t="s">
        <v>490</v>
      </c>
    </row>
    <row r="24" spans="1:29" x14ac:dyDescent="0.3">
      <c r="A24" s="1" t="s">
        <v>105</v>
      </c>
      <c r="B24" s="1" t="s">
        <v>46</v>
      </c>
      <c r="C24" s="26" t="s">
        <v>55</v>
      </c>
      <c r="D24" s="36">
        <v>10</v>
      </c>
      <c r="E24" s="90"/>
      <c r="F24" s="26">
        <v>2</v>
      </c>
      <c r="G24" s="90"/>
      <c r="H24" s="90"/>
      <c r="I24" s="90"/>
      <c r="J24" s="26">
        <v>5</v>
      </c>
      <c r="K24" s="26">
        <v>7</v>
      </c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26">
        <f t="shared" si="0"/>
        <v>9</v>
      </c>
      <c r="U24" s="38" t="str">
        <f t="shared" si="2"/>
        <v/>
      </c>
      <c r="V24" s="22">
        <v>111</v>
      </c>
      <c r="W24" s="22" t="s">
        <v>75</v>
      </c>
      <c r="X24" s="22" t="s">
        <v>72</v>
      </c>
      <c r="Y24" s="77">
        <v>5114</v>
      </c>
      <c r="Z24" s="40"/>
      <c r="AA24" s="1" t="s">
        <v>87</v>
      </c>
      <c r="AB24" s="27" t="s">
        <v>490</v>
      </c>
    </row>
    <row r="25" spans="1:29" x14ac:dyDescent="0.3">
      <c r="A25" s="1" t="s">
        <v>105</v>
      </c>
      <c r="B25" s="1" t="s">
        <v>46</v>
      </c>
      <c r="C25" s="26" t="s">
        <v>56</v>
      </c>
      <c r="D25" s="36">
        <v>22</v>
      </c>
      <c r="E25" s="90"/>
      <c r="F25" s="26">
        <v>5</v>
      </c>
      <c r="G25" s="90"/>
      <c r="H25" s="90"/>
      <c r="I25" s="90"/>
      <c r="J25" s="26">
        <v>3</v>
      </c>
      <c r="K25" s="26">
        <v>8</v>
      </c>
      <c r="L25" s="90"/>
      <c r="M25" s="90"/>
      <c r="N25" s="26">
        <f>SUM(L25:M25)</f>
        <v>0</v>
      </c>
      <c r="O25" s="100"/>
      <c r="P25" s="100"/>
      <c r="Q25" s="100"/>
      <c r="R25" s="100"/>
      <c r="S25" s="100"/>
      <c r="T25" s="26">
        <f t="shared" si="0"/>
        <v>13</v>
      </c>
      <c r="U25" s="38" t="str">
        <f t="shared" si="2"/>
        <v/>
      </c>
      <c r="V25" s="22">
        <v>111</v>
      </c>
      <c r="W25" s="22" t="s">
        <v>75</v>
      </c>
      <c r="X25" s="22" t="s">
        <v>72</v>
      </c>
      <c r="Y25" s="77">
        <v>5114</v>
      </c>
      <c r="Z25" s="40"/>
      <c r="AA25" s="1" t="s">
        <v>87</v>
      </c>
      <c r="AB25" s="27" t="s">
        <v>490</v>
      </c>
    </row>
    <row r="26" spans="1:29" x14ac:dyDescent="0.3">
      <c r="A26" s="1" t="s">
        <v>105</v>
      </c>
      <c r="B26" s="1" t="s">
        <v>46</v>
      </c>
      <c r="C26" s="61" t="s">
        <v>39</v>
      </c>
      <c r="D26" s="1"/>
      <c r="E26" s="61">
        <v>237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>
        <v>24</v>
      </c>
      <c r="Q26" s="61"/>
      <c r="R26" s="61"/>
      <c r="S26" s="61"/>
      <c r="T26" s="61"/>
      <c r="U26" s="38" t="str">
        <f t="shared" ref="U26" si="3">_xlfn.IFNA("",((T26+Q26+N26-R26)+(O26*2))/E26)</f>
        <v/>
      </c>
      <c r="V26" s="22">
        <v>111</v>
      </c>
      <c r="W26" s="22" t="s">
        <v>75</v>
      </c>
      <c r="X26" s="22" t="s">
        <v>72</v>
      </c>
      <c r="Y26" s="77">
        <v>5114</v>
      </c>
      <c r="Z26" s="40"/>
      <c r="AA26" s="1" t="s">
        <v>87</v>
      </c>
      <c r="AB26" s="27" t="s">
        <v>490</v>
      </c>
      <c r="AC26" s="115"/>
    </row>
    <row r="27" spans="1:29" x14ac:dyDescent="0.3">
      <c r="A27" s="47" t="s">
        <v>105</v>
      </c>
      <c r="B27" s="47" t="s">
        <v>46</v>
      </c>
      <c r="C27" s="43" t="s">
        <v>40</v>
      </c>
      <c r="D27" s="47"/>
      <c r="E27" s="43">
        <f t="shared" ref="E27:T27" si="4">SUM(E13:E26)</f>
        <v>240</v>
      </c>
      <c r="F27" s="43">
        <f t="shared" si="4"/>
        <v>37</v>
      </c>
      <c r="G27" s="43">
        <f t="shared" si="4"/>
        <v>1</v>
      </c>
      <c r="H27" s="43">
        <f t="shared" si="4"/>
        <v>0</v>
      </c>
      <c r="I27" s="43">
        <f t="shared" si="4"/>
        <v>0</v>
      </c>
      <c r="J27" s="43">
        <f t="shared" si="4"/>
        <v>31</v>
      </c>
      <c r="K27" s="43">
        <f t="shared" si="4"/>
        <v>46</v>
      </c>
      <c r="L27" s="43">
        <f t="shared" si="4"/>
        <v>0</v>
      </c>
      <c r="M27" s="43">
        <f t="shared" si="4"/>
        <v>20</v>
      </c>
      <c r="N27" s="43">
        <f t="shared" si="4"/>
        <v>20</v>
      </c>
      <c r="O27" s="43">
        <f t="shared" si="4"/>
        <v>0</v>
      </c>
      <c r="P27" s="43">
        <f t="shared" si="4"/>
        <v>25</v>
      </c>
      <c r="Q27" s="43">
        <f t="shared" si="4"/>
        <v>0</v>
      </c>
      <c r="R27" s="43">
        <f t="shared" si="4"/>
        <v>0</v>
      </c>
      <c r="S27" s="43">
        <f t="shared" si="4"/>
        <v>0</v>
      </c>
      <c r="T27" s="43">
        <f t="shared" si="4"/>
        <v>105</v>
      </c>
      <c r="U27" s="44">
        <f>((T27+Q27+N27-R27)+(O27*2))/E27</f>
        <v>0.52083333333333337</v>
      </c>
      <c r="V27" s="45">
        <v>111</v>
      </c>
      <c r="W27" s="45" t="s">
        <v>75</v>
      </c>
      <c r="X27" s="45" t="s">
        <v>72</v>
      </c>
      <c r="Y27" s="78">
        <v>5114</v>
      </c>
      <c r="Z27" s="46"/>
      <c r="AA27" s="47" t="s">
        <v>87</v>
      </c>
      <c r="AB27" s="87" t="s">
        <v>490</v>
      </c>
    </row>
    <row r="28" spans="1:29" x14ac:dyDescent="0.3">
      <c r="A28" s="1"/>
      <c r="B28" s="1"/>
      <c r="C28" s="1"/>
      <c r="D28" s="1"/>
      <c r="F28" s="48" t="s">
        <v>41</v>
      </c>
      <c r="G28" s="76">
        <f>F27/G27</f>
        <v>37</v>
      </c>
      <c r="H28" s="48"/>
      <c r="I28" s="27"/>
      <c r="J28" s="48" t="s">
        <v>42</v>
      </c>
      <c r="K28" s="76">
        <f>J27/K27</f>
        <v>0.67391304347826086</v>
      </c>
      <c r="L28" s="1"/>
      <c r="M28" s="37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9" x14ac:dyDescent="0.3">
      <c r="A29" s="1"/>
      <c r="B29" s="1"/>
      <c r="C29" s="5" t="s">
        <v>44</v>
      </c>
      <c r="V29" s="22"/>
      <c r="W29" s="22"/>
      <c r="X29" s="22"/>
      <c r="Y29" s="41"/>
      <c r="Z29" s="40"/>
      <c r="AA29" s="1"/>
      <c r="AB29" s="27"/>
    </row>
    <row r="30" spans="1:2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90"/>
      <c r="F35" s="26">
        <v>4</v>
      </c>
      <c r="G35" s="90"/>
      <c r="H35" s="90"/>
      <c r="I35" s="90"/>
      <c r="J35" s="26">
        <v>0</v>
      </c>
      <c r="K35" s="26">
        <v>2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8</v>
      </c>
      <c r="U35" s="38" t="str">
        <f>IFERROR(((T35+Q35+N35-R35)+(O35*2))/E35,"")</f>
        <v/>
      </c>
      <c r="V35" s="22">
        <v>111</v>
      </c>
      <c r="W35" s="22" t="s">
        <v>71</v>
      </c>
      <c r="X35" s="22" t="s">
        <v>76</v>
      </c>
      <c r="Y35" s="77">
        <v>5114</v>
      </c>
      <c r="Z35" s="40"/>
      <c r="AA35" s="1" t="s">
        <v>96</v>
      </c>
      <c r="AB35" s="27" t="s">
        <v>212</v>
      </c>
    </row>
    <row r="36" spans="1:28" x14ac:dyDescent="0.3">
      <c r="A36" s="1" t="s">
        <v>46</v>
      </c>
      <c r="B36" s="1" t="s">
        <v>105</v>
      </c>
      <c r="C36" s="1" t="s">
        <v>244</v>
      </c>
      <c r="D36" s="36">
        <v>22</v>
      </c>
      <c r="E36" s="90"/>
      <c r="F36" s="26">
        <v>11</v>
      </c>
      <c r="G36" s="90"/>
      <c r="H36" s="90"/>
      <c r="I36" s="90"/>
      <c r="J36" s="26">
        <v>8</v>
      </c>
      <c r="K36" s="26">
        <v>13</v>
      </c>
      <c r="L36" s="90"/>
      <c r="M36" s="90"/>
      <c r="N36" s="26">
        <f t="shared" ref="N36:N43" si="5">SUM(L36:M36)</f>
        <v>0</v>
      </c>
      <c r="O36" s="100"/>
      <c r="P36" s="100"/>
      <c r="Q36" s="100"/>
      <c r="R36" s="100"/>
      <c r="S36" s="100"/>
      <c r="T36" s="26">
        <f t="shared" ref="T36:T47" si="6">+(F36*2)+J36</f>
        <v>30</v>
      </c>
      <c r="U36" s="38" t="str">
        <f t="shared" ref="U36:U47" si="7">IFERROR(((T36+Q36+N36-R36)+(O36*2))/E36,"")</f>
        <v/>
      </c>
      <c r="V36" s="22">
        <v>111</v>
      </c>
      <c r="W36" s="22" t="s">
        <v>71</v>
      </c>
      <c r="X36" s="22" t="s">
        <v>76</v>
      </c>
      <c r="Y36" s="77">
        <v>5114</v>
      </c>
      <c r="Z36" s="40"/>
      <c r="AA36" s="1" t="s">
        <v>96</v>
      </c>
      <c r="AB36" s="27" t="s">
        <v>212</v>
      </c>
    </row>
    <row r="37" spans="1:28" x14ac:dyDescent="0.3">
      <c r="A37" s="1" t="s">
        <v>46</v>
      </c>
      <c r="B37" s="1" t="s">
        <v>105</v>
      </c>
      <c r="C37" s="1" t="s">
        <v>257</v>
      </c>
      <c r="D37" s="36">
        <v>44</v>
      </c>
      <c r="E37" s="90"/>
      <c r="F37" s="26">
        <v>1</v>
      </c>
      <c r="G37" s="90"/>
      <c r="H37" s="90"/>
      <c r="I37" s="90"/>
      <c r="J37" s="26">
        <v>0</v>
      </c>
      <c r="K37" s="26">
        <v>1</v>
      </c>
      <c r="L37" s="90"/>
      <c r="M37" s="90"/>
      <c r="N37" s="26">
        <f t="shared" si="5"/>
        <v>0</v>
      </c>
      <c r="O37" s="100"/>
      <c r="P37" s="100"/>
      <c r="Q37" s="100"/>
      <c r="R37" s="100"/>
      <c r="S37" s="100"/>
      <c r="T37" s="26">
        <f t="shared" si="6"/>
        <v>2</v>
      </c>
      <c r="U37" s="38" t="str">
        <f t="shared" si="7"/>
        <v/>
      </c>
      <c r="V37" s="22">
        <v>111</v>
      </c>
      <c r="W37" s="22" t="s">
        <v>71</v>
      </c>
      <c r="X37" s="22" t="s">
        <v>76</v>
      </c>
      <c r="Y37" s="77">
        <v>5114</v>
      </c>
      <c r="Z37" s="40"/>
      <c r="AA37" s="1" t="s">
        <v>96</v>
      </c>
      <c r="AB37" s="27" t="s">
        <v>212</v>
      </c>
    </row>
    <row r="38" spans="1:28" x14ac:dyDescent="0.3">
      <c r="A38" s="1" t="s">
        <v>46</v>
      </c>
      <c r="B38" s="1" t="s">
        <v>105</v>
      </c>
      <c r="C38" s="1" t="s">
        <v>258</v>
      </c>
      <c r="D38" s="36">
        <v>10</v>
      </c>
      <c r="E38" s="90"/>
      <c r="F38" s="26">
        <v>3</v>
      </c>
      <c r="G38" s="90"/>
      <c r="H38" s="90"/>
      <c r="I38" s="90"/>
      <c r="J38" s="26">
        <v>1</v>
      </c>
      <c r="K38" s="26">
        <v>1</v>
      </c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26">
        <f t="shared" si="6"/>
        <v>7</v>
      </c>
      <c r="U38" s="38" t="str">
        <f t="shared" si="7"/>
        <v/>
      </c>
      <c r="V38" s="22">
        <v>111</v>
      </c>
      <c r="W38" s="22" t="s">
        <v>71</v>
      </c>
      <c r="X38" s="22" t="s">
        <v>76</v>
      </c>
      <c r="Y38" s="77">
        <v>5114</v>
      </c>
      <c r="Z38" s="40"/>
      <c r="AA38" s="1" t="s">
        <v>96</v>
      </c>
      <c r="AB38" s="27" t="s">
        <v>212</v>
      </c>
    </row>
    <row r="39" spans="1:28" x14ac:dyDescent="0.3">
      <c r="A39" s="1" t="s">
        <v>46</v>
      </c>
      <c r="B39" s="1" t="s">
        <v>105</v>
      </c>
      <c r="C39" s="1" t="s">
        <v>259</v>
      </c>
      <c r="D39" s="36">
        <v>25</v>
      </c>
      <c r="E39" s="90"/>
      <c r="F39" s="26">
        <v>0</v>
      </c>
      <c r="G39" s="90"/>
      <c r="H39" s="90"/>
      <c r="I39" s="90"/>
      <c r="J39" s="26">
        <v>2</v>
      </c>
      <c r="K39" s="26">
        <v>2</v>
      </c>
      <c r="L39" s="90"/>
      <c r="M39" s="90"/>
      <c r="N39" s="26">
        <f t="shared" ref="N39" si="8">SUM(L39:M39)</f>
        <v>0</v>
      </c>
      <c r="O39" s="100"/>
      <c r="P39" s="100"/>
      <c r="Q39" s="100"/>
      <c r="R39" s="100"/>
      <c r="S39" s="100"/>
      <c r="T39" s="26">
        <f t="shared" si="6"/>
        <v>2</v>
      </c>
      <c r="U39" s="38" t="str">
        <f t="shared" si="7"/>
        <v/>
      </c>
      <c r="V39" s="22">
        <v>111</v>
      </c>
      <c r="W39" s="22" t="s">
        <v>71</v>
      </c>
      <c r="X39" s="22" t="s">
        <v>76</v>
      </c>
      <c r="Y39" s="77">
        <v>5114</v>
      </c>
      <c r="Z39" s="40"/>
      <c r="AA39" s="1" t="s">
        <v>96</v>
      </c>
      <c r="AB39" s="27" t="s">
        <v>212</v>
      </c>
    </row>
    <row r="40" spans="1:28" x14ac:dyDescent="0.3">
      <c r="A40" s="1" t="s">
        <v>46</v>
      </c>
      <c r="B40" s="1" t="s">
        <v>105</v>
      </c>
      <c r="C40" s="26" t="s">
        <v>260</v>
      </c>
      <c r="D40" s="36">
        <v>28</v>
      </c>
      <c r="E40" s="90"/>
      <c r="F40" s="26">
        <v>2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si="5"/>
        <v>0</v>
      </c>
      <c r="O40" s="100"/>
      <c r="P40" s="100"/>
      <c r="Q40" s="100"/>
      <c r="R40" s="100"/>
      <c r="S40" s="100"/>
      <c r="T40" s="26">
        <f t="shared" si="6"/>
        <v>4</v>
      </c>
      <c r="U40" s="38" t="str">
        <f t="shared" si="7"/>
        <v/>
      </c>
      <c r="V40" s="22">
        <v>111</v>
      </c>
      <c r="W40" s="22" t="s">
        <v>71</v>
      </c>
      <c r="X40" s="22" t="s">
        <v>76</v>
      </c>
      <c r="Y40" s="77">
        <v>5114</v>
      </c>
      <c r="Z40" s="40"/>
      <c r="AA40" s="1" t="s">
        <v>96</v>
      </c>
      <c r="AB40" s="27" t="s">
        <v>212</v>
      </c>
    </row>
    <row r="41" spans="1:28" x14ac:dyDescent="0.3">
      <c r="A41" s="1" t="s">
        <v>46</v>
      </c>
      <c r="B41" s="1" t="s">
        <v>105</v>
      </c>
      <c r="C41" s="26" t="s">
        <v>261</v>
      </c>
      <c r="D41" s="36">
        <v>33</v>
      </c>
      <c r="E41" s="90"/>
      <c r="F41" s="26">
        <v>3</v>
      </c>
      <c r="G41" s="90"/>
      <c r="H41" s="90"/>
      <c r="I41" s="90"/>
      <c r="J41" s="26">
        <v>0</v>
      </c>
      <c r="K41" s="26">
        <v>3</v>
      </c>
      <c r="L41" s="90"/>
      <c r="M41" s="90"/>
      <c r="N41" s="26">
        <f t="shared" si="5"/>
        <v>0</v>
      </c>
      <c r="O41" s="100"/>
      <c r="P41" s="100"/>
      <c r="Q41" s="100"/>
      <c r="R41" s="100"/>
      <c r="S41" s="100"/>
      <c r="T41" s="26">
        <f t="shared" si="6"/>
        <v>6</v>
      </c>
      <c r="U41" s="38" t="str">
        <f t="shared" si="7"/>
        <v/>
      </c>
      <c r="V41" s="22">
        <v>111</v>
      </c>
      <c r="W41" s="22" t="s">
        <v>71</v>
      </c>
      <c r="X41" s="22" t="s">
        <v>76</v>
      </c>
      <c r="Y41" s="77">
        <v>5114</v>
      </c>
      <c r="Z41" s="40"/>
      <c r="AA41" s="1" t="s">
        <v>96</v>
      </c>
      <c r="AB41" s="27" t="s">
        <v>212</v>
      </c>
    </row>
    <row r="42" spans="1:28" x14ac:dyDescent="0.3">
      <c r="A42" s="1" t="s">
        <v>46</v>
      </c>
      <c r="B42" s="1" t="s">
        <v>105</v>
      </c>
      <c r="C42" s="26" t="s">
        <v>262</v>
      </c>
      <c r="D42" s="36">
        <v>6</v>
      </c>
      <c r="E42" s="90"/>
      <c r="F42" s="26">
        <v>0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 t="shared" ref="N42" si="9">SUM(L42:M42)</f>
        <v>0</v>
      </c>
      <c r="O42" s="100"/>
      <c r="P42" s="100"/>
      <c r="Q42" s="100"/>
      <c r="R42" s="100"/>
      <c r="S42" s="100"/>
      <c r="T42" s="26">
        <f t="shared" si="6"/>
        <v>0</v>
      </c>
      <c r="U42" s="38" t="str">
        <f t="shared" si="7"/>
        <v/>
      </c>
      <c r="V42" s="22">
        <v>111</v>
      </c>
      <c r="W42" s="22" t="s">
        <v>71</v>
      </c>
      <c r="X42" s="22" t="s">
        <v>76</v>
      </c>
      <c r="Y42" s="77">
        <v>5114</v>
      </c>
      <c r="Z42" s="40"/>
      <c r="AA42" s="1" t="s">
        <v>96</v>
      </c>
      <c r="AB42" s="27" t="s">
        <v>212</v>
      </c>
    </row>
    <row r="43" spans="1:28" x14ac:dyDescent="0.3">
      <c r="A43" s="1" t="s">
        <v>46</v>
      </c>
      <c r="B43" s="1" t="s">
        <v>105</v>
      </c>
      <c r="C43" s="26" t="s">
        <v>250</v>
      </c>
      <c r="D43" s="36">
        <v>13</v>
      </c>
      <c r="E43" s="90"/>
      <c r="F43" s="26">
        <v>3</v>
      </c>
      <c r="G43" s="90"/>
      <c r="H43" s="90"/>
      <c r="I43" s="90"/>
      <c r="J43" s="26">
        <v>3</v>
      </c>
      <c r="K43" s="26">
        <v>4</v>
      </c>
      <c r="L43" s="90"/>
      <c r="M43" s="90"/>
      <c r="N43" s="26">
        <f t="shared" si="5"/>
        <v>0</v>
      </c>
      <c r="O43" s="100"/>
      <c r="P43" s="100"/>
      <c r="Q43" s="100"/>
      <c r="R43" s="100"/>
      <c r="S43" s="100"/>
      <c r="T43" s="26">
        <f t="shared" si="6"/>
        <v>9</v>
      </c>
      <c r="U43" s="38" t="str">
        <f t="shared" si="7"/>
        <v/>
      </c>
      <c r="V43" s="22">
        <v>111</v>
      </c>
      <c r="W43" s="22" t="s">
        <v>71</v>
      </c>
      <c r="X43" s="22" t="s">
        <v>76</v>
      </c>
      <c r="Y43" s="77">
        <v>5114</v>
      </c>
      <c r="Z43" s="40"/>
      <c r="AA43" s="1" t="s">
        <v>96</v>
      </c>
      <c r="AB43" s="27" t="s">
        <v>212</v>
      </c>
    </row>
    <row r="44" spans="1:28" x14ac:dyDescent="0.3">
      <c r="A44" s="1" t="s">
        <v>46</v>
      </c>
      <c r="B44" s="1" t="s">
        <v>105</v>
      </c>
      <c r="C44" s="26" t="s">
        <v>264</v>
      </c>
      <c r="D44" s="36">
        <v>32</v>
      </c>
      <c r="E44" s="90"/>
      <c r="F44" s="26">
        <v>7</v>
      </c>
      <c r="G44" s="90"/>
      <c r="H44" s="90"/>
      <c r="I44" s="90"/>
      <c r="J44" s="26">
        <v>0</v>
      </c>
      <c r="K44" s="26">
        <v>4</v>
      </c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26">
        <f t="shared" si="6"/>
        <v>14</v>
      </c>
      <c r="U44" s="38" t="str">
        <f t="shared" si="7"/>
        <v/>
      </c>
      <c r="V44" s="22">
        <v>111</v>
      </c>
      <c r="W44" s="22" t="s">
        <v>71</v>
      </c>
      <c r="X44" s="22" t="s">
        <v>76</v>
      </c>
      <c r="Y44" s="77">
        <v>5114</v>
      </c>
      <c r="Z44" s="40"/>
      <c r="AA44" s="1" t="s">
        <v>96</v>
      </c>
      <c r="AB44" s="27" t="s">
        <v>212</v>
      </c>
    </row>
    <row r="45" spans="1:28" x14ac:dyDescent="0.3">
      <c r="A45" s="1" t="s">
        <v>46</v>
      </c>
      <c r="B45" s="1" t="s">
        <v>105</v>
      </c>
      <c r="C45" s="26" t="s">
        <v>265</v>
      </c>
      <c r="D45" s="36">
        <v>1</v>
      </c>
      <c r="E45" s="90"/>
      <c r="F45" s="26">
        <v>3</v>
      </c>
      <c r="G45" s="90"/>
      <c r="H45" s="90"/>
      <c r="I45" s="90"/>
      <c r="J45" s="26">
        <v>1</v>
      </c>
      <c r="K45" s="26">
        <v>3</v>
      </c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26">
        <f t="shared" si="6"/>
        <v>7</v>
      </c>
      <c r="U45" s="38" t="str">
        <f t="shared" si="7"/>
        <v/>
      </c>
      <c r="V45" s="22">
        <v>111</v>
      </c>
      <c r="W45" s="22" t="s">
        <v>71</v>
      </c>
      <c r="X45" s="22" t="s">
        <v>76</v>
      </c>
      <c r="Y45" s="77">
        <v>5114</v>
      </c>
      <c r="Z45" s="40"/>
      <c r="AA45" s="1" t="s">
        <v>96</v>
      </c>
      <c r="AB45" s="27" t="s">
        <v>212</v>
      </c>
    </row>
    <row r="46" spans="1:28" x14ac:dyDescent="0.3">
      <c r="A46" s="1" t="s">
        <v>46</v>
      </c>
      <c r="B46" s="1" t="s">
        <v>105</v>
      </c>
      <c r="C46" s="26" t="s">
        <v>254</v>
      </c>
      <c r="D46" s="36">
        <v>30</v>
      </c>
      <c r="E46" s="90" t="s">
        <v>466</v>
      </c>
      <c r="F46" s="26"/>
      <c r="G46" s="90"/>
      <c r="H46" s="90"/>
      <c r="I46" s="90"/>
      <c r="J46" s="26"/>
      <c r="K46" s="26"/>
      <c r="L46" s="90"/>
      <c r="M46" s="90"/>
      <c r="N46" s="26">
        <f>SUM(L46:M46)</f>
        <v>0</v>
      </c>
      <c r="O46" s="100"/>
      <c r="P46" s="100"/>
      <c r="Q46" s="100"/>
      <c r="R46" s="100"/>
      <c r="S46" s="100"/>
      <c r="T46" s="26">
        <f t="shared" si="6"/>
        <v>0</v>
      </c>
      <c r="U46" s="38" t="str">
        <f t="shared" si="7"/>
        <v/>
      </c>
      <c r="V46" s="22">
        <v>111</v>
      </c>
      <c r="W46" s="22" t="s">
        <v>71</v>
      </c>
      <c r="X46" s="22" t="s">
        <v>76</v>
      </c>
      <c r="Y46" s="77">
        <v>5114</v>
      </c>
      <c r="Z46" s="40"/>
      <c r="AA46" s="1" t="s">
        <v>96</v>
      </c>
      <c r="AB46" s="27" t="s">
        <v>212</v>
      </c>
    </row>
    <row r="47" spans="1:28" x14ac:dyDescent="0.3">
      <c r="A47" s="1" t="s">
        <v>46</v>
      </c>
      <c r="B47" s="1" t="s">
        <v>105</v>
      </c>
      <c r="C47" s="26" t="s">
        <v>304</v>
      </c>
      <c r="D47" s="36">
        <v>15</v>
      </c>
      <c r="E47" s="90" t="s">
        <v>466</v>
      </c>
      <c r="F47" s="26"/>
      <c r="G47" s="90"/>
      <c r="H47" s="90"/>
      <c r="I47" s="90"/>
      <c r="J47" s="26"/>
      <c r="K47" s="26"/>
      <c r="L47" s="90"/>
      <c r="M47" s="90"/>
      <c r="N47" s="26">
        <f>SUM(L47:M47)</f>
        <v>0</v>
      </c>
      <c r="O47" s="100"/>
      <c r="P47" s="100"/>
      <c r="Q47" s="100"/>
      <c r="R47" s="100"/>
      <c r="S47" s="100"/>
      <c r="T47" s="26">
        <f t="shared" si="6"/>
        <v>0</v>
      </c>
      <c r="U47" s="38" t="str">
        <f t="shared" si="7"/>
        <v/>
      </c>
      <c r="V47" s="22">
        <v>111</v>
      </c>
      <c r="W47" s="22" t="s">
        <v>71</v>
      </c>
      <c r="X47" s="22" t="s">
        <v>76</v>
      </c>
      <c r="Y47" s="77">
        <v>5114</v>
      </c>
      <c r="Z47" s="40"/>
      <c r="AA47" s="1" t="s">
        <v>96</v>
      </c>
      <c r="AB47" s="27" t="s">
        <v>212</v>
      </c>
    </row>
    <row r="48" spans="1:28" x14ac:dyDescent="0.3">
      <c r="A48" s="1" t="s">
        <v>46</v>
      </c>
      <c r="B48" s="1" t="s">
        <v>105</v>
      </c>
      <c r="C48" s="61" t="s">
        <v>39</v>
      </c>
      <c r="D48" s="1"/>
      <c r="E48" s="61">
        <v>240</v>
      </c>
      <c r="F48" s="42"/>
      <c r="G48" s="42"/>
      <c r="H48" s="42"/>
      <c r="I48" s="42"/>
      <c r="J48" s="42"/>
      <c r="K48" s="42"/>
      <c r="L48" s="42"/>
      <c r="M48" s="42"/>
      <c r="N48" s="26"/>
      <c r="O48" s="42"/>
      <c r="P48" s="61">
        <v>28</v>
      </c>
      <c r="Q48" s="42"/>
      <c r="R48" s="42"/>
      <c r="S48" s="42"/>
      <c r="T48" s="61"/>
      <c r="U48" s="38" t="str">
        <f t="shared" ref="U48" si="10">_xlfn.IFNA("",((T48+Q48+N48-R48)+(O48*2))/E48)</f>
        <v/>
      </c>
      <c r="V48" s="22">
        <v>111</v>
      </c>
      <c r="W48" s="22" t="s">
        <v>71</v>
      </c>
      <c r="X48" s="22" t="s">
        <v>76</v>
      </c>
      <c r="Y48" s="77">
        <v>5114</v>
      </c>
      <c r="Z48" s="40"/>
      <c r="AA48" s="1" t="s">
        <v>96</v>
      </c>
      <c r="AB48" s="27" t="s">
        <v>212</v>
      </c>
    </row>
    <row r="49" spans="1:28" x14ac:dyDescent="0.3">
      <c r="A49" s="47" t="s">
        <v>46</v>
      </c>
      <c r="B49" s="47" t="s">
        <v>105</v>
      </c>
      <c r="C49" s="43" t="s">
        <v>40</v>
      </c>
      <c r="D49" s="47"/>
      <c r="E49" s="43">
        <f t="shared" ref="E49:T49" si="11">SUM(E35:E48)</f>
        <v>240</v>
      </c>
      <c r="F49" s="43">
        <f t="shared" si="11"/>
        <v>37</v>
      </c>
      <c r="G49" s="43">
        <f t="shared" si="11"/>
        <v>0</v>
      </c>
      <c r="H49" s="43">
        <f t="shared" si="11"/>
        <v>0</v>
      </c>
      <c r="I49" s="43">
        <f t="shared" si="11"/>
        <v>0</v>
      </c>
      <c r="J49" s="43">
        <f t="shared" si="11"/>
        <v>15</v>
      </c>
      <c r="K49" s="43">
        <f t="shared" si="11"/>
        <v>33</v>
      </c>
      <c r="L49" s="43">
        <f t="shared" si="11"/>
        <v>0</v>
      </c>
      <c r="M49" s="43">
        <f t="shared" si="11"/>
        <v>0</v>
      </c>
      <c r="N49" s="43">
        <f t="shared" si="11"/>
        <v>0</v>
      </c>
      <c r="O49" s="43">
        <f t="shared" si="11"/>
        <v>0</v>
      </c>
      <c r="P49" s="43">
        <f t="shared" si="11"/>
        <v>28</v>
      </c>
      <c r="Q49" s="43">
        <f t="shared" si="11"/>
        <v>0</v>
      </c>
      <c r="R49" s="43">
        <f t="shared" si="11"/>
        <v>0</v>
      </c>
      <c r="S49" s="43">
        <f t="shared" si="11"/>
        <v>0</v>
      </c>
      <c r="T49" s="43">
        <f t="shared" si="11"/>
        <v>89</v>
      </c>
      <c r="U49" s="44">
        <f>((T49+Q49+N49-R49)+(O49*2))/E49</f>
        <v>0.37083333333333335</v>
      </c>
      <c r="V49" s="45">
        <v>111</v>
      </c>
      <c r="W49" s="45" t="s">
        <v>71</v>
      </c>
      <c r="X49" s="45" t="s">
        <v>76</v>
      </c>
      <c r="Y49" s="78">
        <v>5114</v>
      </c>
      <c r="Z49" s="46"/>
      <c r="AA49" s="47" t="s">
        <v>96</v>
      </c>
      <c r="AB49" s="87" t="s">
        <v>212</v>
      </c>
    </row>
    <row r="50" spans="1:28" x14ac:dyDescent="0.3">
      <c r="A50" s="1"/>
      <c r="B50" s="1"/>
      <c r="C50" s="1"/>
      <c r="D50" s="1"/>
      <c r="F50" s="48" t="s">
        <v>41</v>
      </c>
      <c r="G50" s="76" t="e">
        <f>F49/G49</f>
        <v>#DIV/0!</v>
      </c>
      <c r="H50" s="48"/>
      <c r="I50" s="27"/>
      <c r="J50" s="48" t="s">
        <v>42</v>
      </c>
      <c r="K50" s="76">
        <f>J49/K49</f>
        <v>0.45454545454545453</v>
      </c>
      <c r="L50" s="1"/>
      <c r="M50" s="37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1"/>
      <c r="Z51" s="40"/>
      <c r="AA51" s="1"/>
      <c r="AB51" s="27"/>
    </row>
    <row r="52" spans="1:28" x14ac:dyDescent="0.3">
      <c r="AB52" s="86"/>
    </row>
    <row r="53" spans="1:28" x14ac:dyDescent="0.3">
      <c r="AB53" s="86"/>
    </row>
  </sheetData>
  <printOptions gridLines="1"/>
  <pageMargins left="0.25" right="0.25" top="0.75" bottom="0.75" header="0.3" footer="0.3"/>
  <pageSetup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EBE6-D1C9-4B53-B466-9E735F5E8011}">
  <sheetPr>
    <tabColor rgb="FFFF0000"/>
    <pageSetUpPr fitToPage="1"/>
  </sheetPr>
  <dimension ref="A1:AB54"/>
  <sheetViews>
    <sheetView topLeftCell="A2" workbookViewId="0">
      <selection activeCell="AB28" sqref="AB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214</v>
      </c>
      <c r="K4" s="16" t="s">
        <v>45</v>
      </c>
      <c r="L4" s="17"/>
      <c r="M4" s="18"/>
      <c r="N4" s="19">
        <v>29</v>
      </c>
      <c r="O4" s="19">
        <v>25</v>
      </c>
      <c r="P4" s="19">
        <v>23</v>
      </c>
      <c r="Q4" s="19">
        <v>35</v>
      </c>
      <c r="R4" s="20"/>
      <c r="S4" s="21">
        <f>SUM(N4:R4)</f>
        <v>112</v>
      </c>
      <c r="T4" s="22">
        <v>114</v>
      </c>
    </row>
    <row r="5" spans="1:28" x14ac:dyDescent="0.3">
      <c r="B5" s="1"/>
      <c r="C5" s="6" t="s">
        <v>213</v>
      </c>
      <c r="D5" s="7" t="s">
        <v>6</v>
      </c>
      <c r="E5" s="1"/>
      <c r="F5" s="1"/>
      <c r="G5" s="1"/>
      <c r="J5" s="15" t="s">
        <v>215</v>
      </c>
      <c r="K5" s="16" t="s">
        <v>131</v>
      </c>
      <c r="L5" s="17"/>
      <c r="M5" s="18"/>
      <c r="N5" s="19">
        <v>24</v>
      </c>
      <c r="O5" s="19">
        <v>16</v>
      </c>
      <c r="P5" s="19">
        <v>24</v>
      </c>
      <c r="Q5" s="19">
        <v>30</v>
      </c>
      <c r="R5" s="20"/>
      <c r="S5" s="21">
        <f>SUM(N5:R5)</f>
        <v>94</v>
      </c>
      <c r="T5" s="22">
        <v>114</v>
      </c>
      <c r="U5" s="1"/>
      <c r="V5" s="1"/>
      <c r="W5" s="1"/>
    </row>
    <row r="6" spans="1:28" x14ac:dyDescent="0.3">
      <c r="C6" s="84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114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29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130</v>
      </c>
      <c r="B13" s="1" t="s">
        <v>46</v>
      </c>
      <c r="C13" s="26" t="s">
        <v>47</v>
      </c>
      <c r="D13" s="36">
        <v>30</v>
      </c>
      <c r="E13" s="90"/>
      <c r="F13" s="26">
        <v>6</v>
      </c>
      <c r="G13" s="90"/>
      <c r="H13" s="90"/>
      <c r="I13" s="90"/>
      <c r="J13" s="26">
        <v>3</v>
      </c>
      <c r="K13" s="26">
        <v>4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15</v>
      </c>
      <c r="U13" s="38" t="str">
        <f>IFERROR(((T13+Q13+N13-R13)+(O13*2))/E13,"")</f>
        <v/>
      </c>
      <c r="V13" s="22">
        <v>114</v>
      </c>
      <c r="W13" s="22" t="s">
        <v>75</v>
      </c>
      <c r="X13" s="22" t="s">
        <v>72</v>
      </c>
      <c r="Y13" s="77" t="s">
        <v>435</v>
      </c>
      <c r="Z13" s="40"/>
      <c r="AA13" s="1" t="s">
        <v>87</v>
      </c>
      <c r="AB13" s="27" t="s">
        <v>200</v>
      </c>
    </row>
    <row r="14" spans="1:28" x14ac:dyDescent="0.3">
      <c r="A14" s="1" t="s">
        <v>130</v>
      </c>
      <c r="B14" s="1" t="s">
        <v>46</v>
      </c>
      <c r="C14" s="26" t="s">
        <v>292</v>
      </c>
      <c r="D14" s="36">
        <v>24</v>
      </c>
      <c r="E14" s="90"/>
      <c r="F14" s="26">
        <v>0</v>
      </c>
      <c r="G14" s="90"/>
      <c r="H14" s="90"/>
      <c r="I14" s="90"/>
      <c r="J14" s="26">
        <v>0</v>
      </c>
      <c r="K14" s="26">
        <v>0</v>
      </c>
      <c r="L14" s="90"/>
      <c r="M14" s="90"/>
      <c r="N14" s="26">
        <f>SUM(L14:M14)</f>
        <v>0</v>
      </c>
      <c r="O14" s="90"/>
      <c r="P14" s="100"/>
      <c r="Q14" s="90"/>
      <c r="R14" s="90"/>
      <c r="S14" s="90"/>
      <c r="T14" s="26">
        <f>(H14*3)+((F14-H14)*2)+J14</f>
        <v>0</v>
      </c>
      <c r="U14" s="38" t="str">
        <f>IFERROR(((T14+Q14+N14-R14)+(O14*2))/E14,"")</f>
        <v/>
      </c>
      <c r="V14" s="22">
        <v>114</v>
      </c>
      <c r="W14" s="22" t="s">
        <v>75</v>
      </c>
      <c r="X14" s="22" t="s">
        <v>72</v>
      </c>
      <c r="Y14" s="77" t="s">
        <v>435</v>
      </c>
      <c r="Z14" s="40"/>
      <c r="AA14" s="1" t="s">
        <v>87</v>
      </c>
      <c r="AB14" s="27" t="s">
        <v>200</v>
      </c>
    </row>
    <row r="15" spans="1:28" x14ac:dyDescent="0.3">
      <c r="A15" s="1" t="s">
        <v>130</v>
      </c>
      <c r="B15" s="1" t="s">
        <v>46</v>
      </c>
      <c r="C15" s="26" t="s">
        <v>48</v>
      </c>
      <c r="D15" s="36">
        <v>50</v>
      </c>
      <c r="E15" s="90"/>
      <c r="F15" s="26">
        <v>3</v>
      </c>
      <c r="G15" s="90"/>
      <c r="H15" s="90"/>
      <c r="I15" s="90"/>
      <c r="J15" s="26">
        <v>3</v>
      </c>
      <c r="K15" s="26">
        <v>5</v>
      </c>
      <c r="L15" s="90"/>
      <c r="M15" s="90"/>
      <c r="N15" s="26">
        <f t="shared" ref="N15:N20" si="0">SUM(L15:M15)</f>
        <v>0</v>
      </c>
      <c r="O15" s="100"/>
      <c r="P15" s="100"/>
      <c r="Q15" s="100"/>
      <c r="R15" s="100"/>
      <c r="S15" s="100"/>
      <c r="T15" s="37">
        <f t="shared" ref="T15:T20" si="1">(H15*3)+((F15-H15)*2)+J15</f>
        <v>9</v>
      </c>
      <c r="U15" s="38" t="str">
        <f t="shared" ref="U15:U22" si="2">IFERROR(((T15+Q15+N15-R15)+(O15*2))/E15,"")</f>
        <v/>
      </c>
      <c r="V15" s="22">
        <v>114</v>
      </c>
      <c r="W15" s="22" t="s">
        <v>75</v>
      </c>
      <c r="X15" s="22" t="s">
        <v>72</v>
      </c>
      <c r="Y15" s="77" t="s">
        <v>435</v>
      </c>
      <c r="Z15" s="40"/>
      <c r="AA15" s="1" t="s">
        <v>87</v>
      </c>
      <c r="AB15" s="27" t="s">
        <v>200</v>
      </c>
    </row>
    <row r="16" spans="1:28" x14ac:dyDescent="0.3">
      <c r="A16" s="1" t="s">
        <v>130</v>
      </c>
      <c r="B16" s="1" t="s">
        <v>46</v>
      </c>
      <c r="C16" s="26" t="s">
        <v>339</v>
      </c>
      <c r="D16" s="36">
        <v>12</v>
      </c>
      <c r="E16" s="90"/>
      <c r="F16" s="26">
        <v>2</v>
      </c>
      <c r="G16" s="90"/>
      <c r="H16" s="90"/>
      <c r="I16" s="90"/>
      <c r="J16" s="26">
        <v>2</v>
      </c>
      <c r="K16" s="26">
        <v>2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6</v>
      </c>
      <c r="U16" s="38" t="str">
        <f t="shared" si="2"/>
        <v/>
      </c>
      <c r="V16" s="22">
        <v>114</v>
      </c>
      <c r="W16" s="22" t="s">
        <v>75</v>
      </c>
      <c r="X16" s="22" t="s">
        <v>72</v>
      </c>
      <c r="Y16" s="77" t="s">
        <v>435</v>
      </c>
      <c r="Z16" s="40"/>
      <c r="AA16" s="1" t="s">
        <v>87</v>
      </c>
      <c r="AB16" s="27" t="s">
        <v>200</v>
      </c>
    </row>
    <row r="17" spans="1:28" x14ac:dyDescent="0.3">
      <c r="A17" s="1" t="s">
        <v>130</v>
      </c>
      <c r="B17" s="1" t="s">
        <v>46</v>
      </c>
      <c r="C17" s="26" t="s">
        <v>50</v>
      </c>
      <c r="D17" s="36">
        <v>44</v>
      </c>
      <c r="E17" s="90"/>
      <c r="F17" s="26">
        <v>2</v>
      </c>
      <c r="G17" s="90"/>
      <c r="H17" s="90"/>
      <c r="I17" s="90"/>
      <c r="J17" s="26">
        <v>4</v>
      </c>
      <c r="K17" s="26">
        <v>6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8</v>
      </c>
      <c r="U17" s="38" t="str">
        <f t="shared" si="2"/>
        <v/>
      </c>
      <c r="V17" s="22">
        <v>114</v>
      </c>
      <c r="W17" s="22" t="s">
        <v>75</v>
      </c>
      <c r="X17" s="22" t="s">
        <v>72</v>
      </c>
      <c r="Y17" s="77" t="s">
        <v>435</v>
      </c>
      <c r="Z17" s="40"/>
      <c r="AA17" s="1" t="s">
        <v>87</v>
      </c>
      <c r="AB17" s="27" t="s">
        <v>200</v>
      </c>
    </row>
    <row r="18" spans="1:28" x14ac:dyDescent="0.3">
      <c r="A18" s="1" t="s">
        <v>130</v>
      </c>
      <c r="B18" s="1" t="s">
        <v>46</v>
      </c>
      <c r="C18" s="26" t="s">
        <v>371</v>
      </c>
      <c r="D18" s="36">
        <v>42</v>
      </c>
      <c r="E18" s="90" t="s">
        <v>473</v>
      </c>
      <c r="F18" s="26"/>
      <c r="G18" s="90"/>
      <c r="H18" s="90"/>
      <c r="I18" s="90"/>
      <c r="J18" s="26"/>
      <c r="K18" s="26"/>
      <c r="L18" s="90"/>
      <c r="M18" s="90"/>
      <c r="N18" s="26"/>
      <c r="O18" s="100"/>
      <c r="P18" s="100"/>
      <c r="Q18" s="100"/>
      <c r="R18" s="100"/>
      <c r="S18" s="100"/>
      <c r="T18" s="37"/>
      <c r="U18" s="38"/>
      <c r="V18" s="22">
        <v>114</v>
      </c>
      <c r="W18" s="22" t="s">
        <v>75</v>
      </c>
      <c r="X18" s="22" t="s">
        <v>72</v>
      </c>
      <c r="Y18" s="77" t="s">
        <v>435</v>
      </c>
      <c r="Z18" s="40"/>
      <c r="AA18" s="1" t="s">
        <v>87</v>
      </c>
      <c r="AB18" s="27" t="s">
        <v>200</v>
      </c>
    </row>
    <row r="19" spans="1:28" x14ac:dyDescent="0.3">
      <c r="A19" s="1" t="s">
        <v>130</v>
      </c>
      <c r="B19" s="1" t="s">
        <v>46</v>
      </c>
      <c r="C19" s="26" t="s">
        <v>51</v>
      </c>
      <c r="D19" s="36">
        <v>32</v>
      </c>
      <c r="E19" s="90"/>
      <c r="F19" s="26">
        <v>0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0</v>
      </c>
      <c r="U19" s="38" t="str">
        <f t="shared" si="2"/>
        <v/>
      </c>
      <c r="V19" s="22">
        <v>114</v>
      </c>
      <c r="W19" s="22" t="s">
        <v>75</v>
      </c>
      <c r="X19" s="22" t="s">
        <v>72</v>
      </c>
      <c r="Y19" s="77" t="s">
        <v>435</v>
      </c>
      <c r="Z19" s="40"/>
      <c r="AA19" s="1" t="s">
        <v>87</v>
      </c>
      <c r="AB19" s="27" t="s">
        <v>200</v>
      </c>
    </row>
    <row r="20" spans="1:28" x14ac:dyDescent="0.3">
      <c r="A20" s="1" t="s">
        <v>130</v>
      </c>
      <c r="B20" s="1" t="s">
        <v>46</v>
      </c>
      <c r="C20" s="26" t="s">
        <v>52</v>
      </c>
      <c r="D20" s="36">
        <v>34</v>
      </c>
      <c r="E20" s="90"/>
      <c r="F20" s="26">
        <v>0</v>
      </c>
      <c r="G20" s="90"/>
      <c r="H20" s="90"/>
      <c r="I20" s="90"/>
      <c r="J20" s="26">
        <v>0</v>
      </c>
      <c r="K20" s="26">
        <v>0</v>
      </c>
      <c r="L20" s="90"/>
      <c r="M20" s="90"/>
      <c r="N20" s="26">
        <f t="shared" si="0"/>
        <v>0</v>
      </c>
      <c r="O20" s="100"/>
      <c r="P20" s="100"/>
      <c r="Q20" s="100"/>
      <c r="R20" s="100"/>
      <c r="S20" s="100"/>
      <c r="T20" s="37">
        <f t="shared" si="1"/>
        <v>0</v>
      </c>
      <c r="U20" s="38" t="str">
        <f t="shared" si="2"/>
        <v/>
      </c>
      <c r="V20" s="22">
        <v>114</v>
      </c>
      <c r="W20" s="22" t="s">
        <v>75</v>
      </c>
      <c r="X20" s="22" t="s">
        <v>72</v>
      </c>
      <c r="Y20" s="77" t="s">
        <v>435</v>
      </c>
      <c r="Z20" s="40"/>
      <c r="AA20" s="1" t="s">
        <v>87</v>
      </c>
      <c r="AB20" s="27" t="s">
        <v>200</v>
      </c>
    </row>
    <row r="21" spans="1:28" x14ac:dyDescent="0.3">
      <c r="A21" s="1" t="s">
        <v>130</v>
      </c>
      <c r="B21" s="1" t="s">
        <v>46</v>
      </c>
      <c r="C21" s="26" t="s">
        <v>293</v>
      </c>
      <c r="D21" s="36">
        <v>54</v>
      </c>
      <c r="E21" s="90"/>
      <c r="F21" s="26">
        <v>0</v>
      </c>
      <c r="G21" s="90"/>
      <c r="H21" s="90"/>
      <c r="I21" s="90"/>
      <c r="J21" s="26">
        <v>0</v>
      </c>
      <c r="K21" s="26">
        <v>0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0</v>
      </c>
      <c r="U21" s="38" t="str">
        <f t="shared" ref="U21" si="3">IFERROR(((T21+Q21+N21-R21)+(O21*2))/E21,"")</f>
        <v/>
      </c>
      <c r="V21" s="22">
        <v>114</v>
      </c>
      <c r="W21" s="22" t="s">
        <v>75</v>
      </c>
      <c r="X21" s="22" t="s">
        <v>72</v>
      </c>
      <c r="Y21" s="77" t="s">
        <v>435</v>
      </c>
      <c r="Z21" s="40"/>
      <c r="AA21" s="1" t="s">
        <v>87</v>
      </c>
      <c r="AB21" s="27" t="s">
        <v>200</v>
      </c>
    </row>
    <row r="22" spans="1:28" x14ac:dyDescent="0.3">
      <c r="A22" s="1" t="s">
        <v>130</v>
      </c>
      <c r="B22" s="1" t="s">
        <v>46</v>
      </c>
      <c r="C22" s="26" t="s">
        <v>53</v>
      </c>
      <c r="D22" s="36">
        <v>20</v>
      </c>
      <c r="E22" s="90"/>
      <c r="F22" s="26">
        <v>12</v>
      </c>
      <c r="G22" s="26">
        <v>20</v>
      </c>
      <c r="H22" s="90"/>
      <c r="I22" s="90"/>
      <c r="J22" s="26">
        <v>2</v>
      </c>
      <c r="K22" s="26">
        <v>3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26</v>
      </c>
      <c r="U22" s="38" t="str">
        <f t="shared" si="2"/>
        <v/>
      </c>
      <c r="V22" s="22">
        <v>114</v>
      </c>
      <c r="W22" s="22" t="s">
        <v>75</v>
      </c>
      <c r="X22" s="22" t="s">
        <v>72</v>
      </c>
      <c r="Y22" s="77" t="s">
        <v>435</v>
      </c>
      <c r="Z22" s="40"/>
      <c r="AA22" s="1" t="s">
        <v>87</v>
      </c>
      <c r="AB22" s="27" t="s">
        <v>200</v>
      </c>
    </row>
    <row r="23" spans="1:28" x14ac:dyDescent="0.3">
      <c r="A23" s="1" t="s">
        <v>130</v>
      </c>
      <c r="B23" s="1" t="s">
        <v>46</v>
      </c>
      <c r="C23" s="26" t="s">
        <v>341</v>
      </c>
      <c r="D23" s="36">
        <v>40</v>
      </c>
      <c r="E23" s="90"/>
      <c r="F23" s="26">
        <v>9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18</v>
      </c>
      <c r="U23" s="38" t="str">
        <f t="shared" ref="U23:U25" si="4">IFERROR(((T23+Q23+N23-R23)+(O23*2))/E23,"")</f>
        <v/>
      </c>
      <c r="V23" s="22">
        <v>114</v>
      </c>
      <c r="W23" s="22" t="s">
        <v>75</v>
      </c>
      <c r="X23" s="22" t="s">
        <v>72</v>
      </c>
      <c r="Y23" s="77" t="s">
        <v>435</v>
      </c>
      <c r="Z23" s="40"/>
      <c r="AA23" s="1" t="s">
        <v>87</v>
      </c>
      <c r="AB23" s="27" t="s">
        <v>200</v>
      </c>
    </row>
    <row r="24" spans="1:28" x14ac:dyDescent="0.3">
      <c r="A24" s="1" t="s">
        <v>130</v>
      </c>
      <c r="B24" s="1" t="s">
        <v>46</v>
      </c>
      <c r="C24" s="26" t="s">
        <v>55</v>
      </c>
      <c r="D24" s="36">
        <v>10</v>
      </c>
      <c r="E24" s="90"/>
      <c r="F24" s="26">
        <v>5</v>
      </c>
      <c r="G24" s="90"/>
      <c r="H24" s="90"/>
      <c r="I24" s="90"/>
      <c r="J24" s="26">
        <v>7</v>
      </c>
      <c r="K24" s="26">
        <v>7</v>
      </c>
      <c r="L24" s="90"/>
      <c r="M24" s="90"/>
      <c r="N24" s="26">
        <f>SUM(L24:M24)</f>
        <v>0</v>
      </c>
      <c r="O24" s="37">
        <v>14</v>
      </c>
      <c r="P24" s="100"/>
      <c r="Q24" s="100"/>
      <c r="R24" s="100"/>
      <c r="S24" s="100"/>
      <c r="T24" s="37">
        <f>(H24*3)+((F24-H24)*2)+J24</f>
        <v>17</v>
      </c>
      <c r="U24" s="38" t="str">
        <f t="shared" si="4"/>
        <v/>
      </c>
      <c r="V24" s="22">
        <v>114</v>
      </c>
      <c r="W24" s="22" t="s">
        <v>75</v>
      </c>
      <c r="X24" s="22" t="s">
        <v>72</v>
      </c>
      <c r="Y24" s="77" t="s">
        <v>435</v>
      </c>
      <c r="Z24" s="40"/>
      <c r="AA24" s="1" t="s">
        <v>87</v>
      </c>
      <c r="AB24" s="27" t="s">
        <v>200</v>
      </c>
    </row>
    <row r="25" spans="1:28" x14ac:dyDescent="0.3">
      <c r="A25" s="1" t="s">
        <v>130</v>
      </c>
      <c r="B25" s="1" t="s">
        <v>46</v>
      </c>
      <c r="C25" s="26" t="s">
        <v>56</v>
      </c>
      <c r="D25" s="36">
        <v>22</v>
      </c>
      <c r="E25" s="90"/>
      <c r="F25" s="26">
        <v>5</v>
      </c>
      <c r="G25" s="90"/>
      <c r="H25" s="90"/>
      <c r="I25" s="90"/>
      <c r="J25" s="26">
        <v>3</v>
      </c>
      <c r="K25" s="26">
        <v>6</v>
      </c>
      <c r="L25" s="90"/>
      <c r="M25" s="26">
        <v>20</v>
      </c>
      <c r="N25" s="26">
        <f>SUM(L25:M25)</f>
        <v>20</v>
      </c>
      <c r="O25" s="100"/>
      <c r="P25" s="100"/>
      <c r="Q25" s="100"/>
      <c r="R25" s="100"/>
      <c r="S25" s="100"/>
      <c r="T25" s="37">
        <f>(H25*3)+((F25-H25)*2)+J25</f>
        <v>13</v>
      </c>
      <c r="U25" s="38" t="str">
        <f t="shared" si="4"/>
        <v/>
      </c>
      <c r="V25" s="22">
        <v>114</v>
      </c>
      <c r="W25" s="22" t="s">
        <v>75</v>
      </c>
      <c r="X25" s="22" t="s">
        <v>72</v>
      </c>
      <c r="Y25" s="77" t="s">
        <v>435</v>
      </c>
      <c r="Z25" s="40"/>
      <c r="AA25" s="1" t="s">
        <v>87</v>
      </c>
      <c r="AB25" s="27" t="s">
        <v>200</v>
      </c>
    </row>
    <row r="26" spans="1:28" x14ac:dyDescent="0.3">
      <c r="A26" s="1" t="s">
        <v>130</v>
      </c>
      <c r="B26" s="1" t="s">
        <v>46</v>
      </c>
      <c r="C26" s="61" t="s">
        <v>39</v>
      </c>
      <c r="D26" s="34"/>
      <c r="E26" s="61">
        <v>240</v>
      </c>
      <c r="F26" s="61"/>
      <c r="G26" s="61"/>
      <c r="H26" s="61"/>
      <c r="I26" s="61"/>
      <c r="J26" s="61"/>
      <c r="K26" s="61"/>
      <c r="L26" s="61"/>
      <c r="M26" s="61">
        <v>55</v>
      </c>
      <c r="N26" s="61"/>
      <c r="O26" s="61"/>
      <c r="P26" s="61">
        <v>16</v>
      </c>
      <c r="Q26" s="61"/>
      <c r="R26" s="42"/>
      <c r="S26" s="42"/>
      <c r="T26" s="42"/>
      <c r="U26" s="38" t="str">
        <f t="shared" ref="U26" si="5">_xlfn.IFNA("",((T26+Q26+N26-R26)+(O26*2))/E26)</f>
        <v/>
      </c>
      <c r="V26" s="22">
        <v>114</v>
      </c>
      <c r="W26" s="22" t="s">
        <v>75</v>
      </c>
      <c r="X26" s="22" t="s">
        <v>72</v>
      </c>
      <c r="Y26" s="77" t="s">
        <v>435</v>
      </c>
      <c r="Z26" s="40"/>
      <c r="AA26" s="1" t="s">
        <v>87</v>
      </c>
      <c r="AB26" s="27" t="s">
        <v>200</v>
      </c>
    </row>
    <row r="27" spans="1:28" x14ac:dyDescent="0.3">
      <c r="A27" s="47" t="s">
        <v>130</v>
      </c>
      <c r="B27" s="47" t="s">
        <v>46</v>
      </c>
      <c r="C27" s="43" t="s">
        <v>40</v>
      </c>
      <c r="D27" s="47"/>
      <c r="E27" s="43">
        <f t="shared" ref="E27:T27" si="6">SUM(E13:E26)</f>
        <v>240</v>
      </c>
      <c r="F27" s="43">
        <f t="shared" si="6"/>
        <v>44</v>
      </c>
      <c r="G27" s="43">
        <f t="shared" si="6"/>
        <v>20</v>
      </c>
      <c r="H27" s="43">
        <f t="shared" si="6"/>
        <v>0</v>
      </c>
      <c r="I27" s="43">
        <f t="shared" si="6"/>
        <v>0</v>
      </c>
      <c r="J27" s="43">
        <f t="shared" si="6"/>
        <v>24</v>
      </c>
      <c r="K27" s="43">
        <f t="shared" si="6"/>
        <v>33</v>
      </c>
      <c r="L27" s="43">
        <f t="shared" si="6"/>
        <v>0</v>
      </c>
      <c r="M27" s="43">
        <f t="shared" si="6"/>
        <v>75</v>
      </c>
      <c r="N27" s="43">
        <f t="shared" si="6"/>
        <v>20</v>
      </c>
      <c r="O27" s="43">
        <f t="shared" si="6"/>
        <v>14</v>
      </c>
      <c r="P27" s="43">
        <f t="shared" si="6"/>
        <v>16</v>
      </c>
      <c r="Q27" s="43">
        <f t="shared" si="6"/>
        <v>0</v>
      </c>
      <c r="R27" s="43">
        <f t="shared" si="6"/>
        <v>0</v>
      </c>
      <c r="S27" s="43">
        <f t="shared" si="6"/>
        <v>0</v>
      </c>
      <c r="T27" s="43">
        <f t="shared" si="6"/>
        <v>112</v>
      </c>
      <c r="U27" s="44">
        <f>((T27+Q27+N27-R27)+(O27*2))/E27</f>
        <v>0.66666666666666663</v>
      </c>
      <c r="V27" s="45">
        <v>114</v>
      </c>
      <c r="W27" s="45" t="s">
        <v>75</v>
      </c>
      <c r="X27" s="45" t="s">
        <v>72</v>
      </c>
      <c r="Y27" s="78" t="s">
        <v>435</v>
      </c>
      <c r="Z27" s="46"/>
      <c r="AA27" s="47" t="s">
        <v>87</v>
      </c>
      <c r="AB27" s="87" t="s">
        <v>200</v>
      </c>
    </row>
    <row r="28" spans="1:28" x14ac:dyDescent="0.3">
      <c r="A28" s="1"/>
      <c r="B28" s="1"/>
      <c r="C28" s="1"/>
      <c r="D28" s="1"/>
      <c r="F28" s="48" t="s">
        <v>41</v>
      </c>
      <c r="G28" s="76">
        <f>F27/G27</f>
        <v>2.2000000000000002</v>
      </c>
      <c r="H28" s="48"/>
      <c r="I28" s="27"/>
      <c r="J28" s="48" t="s">
        <v>42</v>
      </c>
      <c r="K28" s="76">
        <f>J27/K27</f>
        <v>0.72727272727272729</v>
      </c>
      <c r="L28" s="1"/>
      <c r="M28" s="37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 t="s">
        <v>449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131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28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130</v>
      </c>
      <c r="C35" s="26" t="s">
        <v>368</v>
      </c>
      <c r="D35" s="36">
        <v>35</v>
      </c>
      <c r="E35" s="90"/>
      <c r="F35" s="26">
        <v>0</v>
      </c>
      <c r="G35" s="90"/>
      <c r="H35" s="90"/>
      <c r="I35" s="90"/>
      <c r="J35" s="26">
        <v>0</v>
      </c>
      <c r="K35" s="26">
        <v>2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0</v>
      </c>
      <c r="U35" s="38" t="str">
        <f>IFERROR(((T35+Q35+N35-R35)+(O35*2))/E35,"")</f>
        <v/>
      </c>
      <c r="V35" s="22">
        <v>114</v>
      </c>
      <c r="W35" s="22" t="s">
        <v>71</v>
      </c>
      <c r="X35" s="22" t="s">
        <v>76</v>
      </c>
      <c r="Y35" s="77" t="s">
        <v>435</v>
      </c>
      <c r="Z35" s="40"/>
      <c r="AA35" s="1" t="s">
        <v>135</v>
      </c>
      <c r="AB35" s="27" t="s">
        <v>217</v>
      </c>
    </row>
    <row r="36" spans="1:28" x14ac:dyDescent="0.3">
      <c r="A36" s="1" t="s">
        <v>46</v>
      </c>
      <c r="B36" s="1" t="s">
        <v>130</v>
      </c>
      <c r="C36" s="26" t="s">
        <v>328</v>
      </c>
      <c r="D36" s="36">
        <v>21</v>
      </c>
      <c r="E36" s="90" t="s">
        <v>402</v>
      </c>
      <c r="F36" s="26"/>
      <c r="G36" s="90"/>
      <c r="H36" s="90"/>
      <c r="I36" s="90"/>
      <c r="J36" s="26"/>
      <c r="K36" s="26"/>
      <c r="L36" s="90"/>
      <c r="M36" s="90"/>
      <c r="N36" s="26"/>
      <c r="O36" s="100"/>
      <c r="P36" s="100"/>
      <c r="Q36" s="100"/>
      <c r="R36" s="100"/>
      <c r="S36" s="100"/>
      <c r="T36" s="26"/>
      <c r="U36" s="38" t="str">
        <f t="shared" ref="U36:U44" si="7">IFERROR(((T36+Q36+N36-R36)+(O36*2))/E36,"")</f>
        <v/>
      </c>
      <c r="V36" s="22">
        <v>114</v>
      </c>
      <c r="W36" s="22" t="s">
        <v>71</v>
      </c>
      <c r="X36" s="22" t="s">
        <v>76</v>
      </c>
      <c r="Y36" s="77" t="s">
        <v>435</v>
      </c>
      <c r="Z36" s="40"/>
      <c r="AA36" s="1" t="s">
        <v>135</v>
      </c>
      <c r="AB36" s="27" t="s">
        <v>217</v>
      </c>
    </row>
    <row r="37" spans="1:28" x14ac:dyDescent="0.3">
      <c r="A37" s="1" t="s">
        <v>46</v>
      </c>
      <c r="B37" s="1" t="s">
        <v>130</v>
      </c>
      <c r="C37" s="26" t="s">
        <v>64</v>
      </c>
      <c r="D37" s="36">
        <v>4</v>
      </c>
      <c r="E37" s="90"/>
      <c r="F37" s="26">
        <v>2</v>
      </c>
      <c r="G37" s="90"/>
      <c r="H37" s="90"/>
      <c r="I37" s="90"/>
      <c r="J37" s="26">
        <v>1</v>
      </c>
      <c r="K37" s="26">
        <v>2</v>
      </c>
      <c r="L37" s="90"/>
      <c r="M37" s="90"/>
      <c r="N37" s="26">
        <f t="shared" ref="N37:N41" si="8">SUM(L37:M37)</f>
        <v>0</v>
      </c>
      <c r="O37" s="100"/>
      <c r="P37" s="100"/>
      <c r="Q37" s="100"/>
      <c r="R37" s="100"/>
      <c r="S37" s="100"/>
      <c r="T37" s="26">
        <f t="shared" ref="T37:T45" si="9">+(F37*2)+J37</f>
        <v>5</v>
      </c>
      <c r="U37" s="38" t="str">
        <f t="shared" si="7"/>
        <v/>
      </c>
      <c r="V37" s="22">
        <v>114</v>
      </c>
      <c r="W37" s="22" t="s">
        <v>71</v>
      </c>
      <c r="X37" s="22" t="s">
        <v>76</v>
      </c>
      <c r="Y37" s="77" t="s">
        <v>435</v>
      </c>
      <c r="Z37" s="40"/>
      <c r="AA37" s="1" t="s">
        <v>135</v>
      </c>
      <c r="AB37" s="27" t="s">
        <v>217</v>
      </c>
    </row>
    <row r="38" spans="1:28" x14ac:dyDescent="0.3">
      <c r="A38" s="1" t="s">
        <v>46</v>
      </c>
      <c r="B38" s="1" t="s">
        <v>130</v>
      </c>
      <c r="C38" s="26" t="s">
        <v>331</v>
      </c>
      <c r="D38" s="36">
        <v>13</v>
      </c>
      <c r="E38" s="90"/>
      <c r="F38" s="26">
        <v>2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8"/>
        <v>0</v>
      </c>
      <c r="O38" s="100"/>
      <c r="P38" s="100"/>
      <c r="Q38" s="100"/>
      <c r="R38" s="100"/>
      <c r="S38" s="100"/>
      <c r="T38" s="26">
        <f t="shared" si="9"/>
        <v>4</v>
      </c>
      <c r="U38" s="38" t="str">
        <f t="shared" si="7"/>
        <v/>
      </c>
      <c r="V38" s="22">
        <v>114</v>
      </c>
      <c r="W38" s="22" t="s">
        <v>71</v>
      </c>
      <c r="X38" s="22" t="s">
        <v>76</v>
      </c>
      <c r="Y38" s="77" t="s">
        <v>435</v>
      </c>
      <c r="Z38" s="40"/>
      <c r="AA38" s="1" t="s">
        <v>135</v>
      </c>
      <c r="AB38" s="27" t="s">
        <v>217</v>
      </c>
    </row>
    <row r="39" spans="1:28" x14ac:dyDescent="0.3">
      <c r="A39" s="1" t="s">
        <v>46</v>
      </c>
      <c r="B39" s="1" t="s">
        <v>130</v>
      </c>
      <c r="C39" s="26" t="s">
        <v>332</v>
      </c>
      <c r="D39" s="36">
        <v>11</v>
      </c>
      <c r="E39" s="90"/>
      <c r="F39" s="26">
        <v>3</v>
      </c>
      <c r="G39" s="90"/>
      <c r="H39" s="90"/>
      <c r="I39" s="90"/>
      <c r="J39" s="26">
        <v>0</v>
      </c>
      <c r="K39" s="26">
        <v>1</v>
      </c>
      <c r="L39" s="90"/>
      <c r="M39" s="90"/>
      <c r="N39" s="26">
        <f t="shared" si="8"/>
        <v>0</v>
      </c>
      <c r="O39" s="100"/>
      <c r="P39" s="100"/>
      <c r="Q39" s="100"/>
      <c r="R39" s="100"/>
      <c r="S39" s="100"/>
      <c r="T39" s="26">
        <f t="shared" si="9"/>
        <v>6</v>
      </c>
      <c r="U39" s="38" t="str">
        <f t="shared" si="7"/>
        <v/>
      </c>
      <c r="V39" s="22">
        <v>114</v>
      </c>
      <c r="W39" s="22" t="s">
        <v>71</v>
      </c>
      <c r="X39" s="22" t="s">
        <v>76</v>
      </c>
      <c r="Y39" s="77" t="s">
        <v>435</v>
      </c>
      <c r="Z39" s="40"/>
      <c r="AA39" s="1" t="s">
        <v>135</v>
      </c>
      <c r="AB39" s="27" t="s">
        <v>217</v>
      </c>
    </row>
    <row r="40" spans="1:28" x14ac:dyDescent="0.3">
      <c r="A40" s="1" t="s">
        <v>46</v>
      </c>
      <c r="B40" s="1" t="s">
        <v>130</v>
      </c>
      <c r="C40" s="26" t="s">
        <v>372</v>
      </c>
      <c r="D40" s="36">
        <v>19</v>
      </c>
      <c r="E40" s="90" t="s">
        <v>402</v>
      </c>
      <c r="F40" s="26"/>
      <c r="G40" s="90"/>
      <c r="H40" s="90"/>
      <c r="I40" s="90"/>
      <c r="J40" s="26"/>
      <c r="K40" s="26"/>
      <c r="L40" s="90"/>
      <c r="M40" s="90"/>
      <c r="N40" s="26"/>
      <c r="O40" s="100"/>
      <c r="P40" s="100"/>
      <c r="Q40" s="100"/>
      <c r="R40" s="100"/>
      <c r="S40" s="100"/>
      <c r="T40" s="26"/>
      <c r="U40" s="38" t="str">
        <f t="shared" si="7"/>
        <v/>
      </c>
      <c r="V40" s="22">
        <v>114</v>
      </c>
      <c r="W40" s="22" t="s">
        <v>71</v>
      </c>
      <c r="X40" s="22" t="s">
        <v>76</v>
      </c>
      <c r="Y40" s="77" t="s">
        <v>435</v>
      </c>
      <c r="Z40" s="40"/>
      <c r="AA40" s="1" t="s">
        <v>135</v>
      </c>
      <c r="AB40" s="27" t="s">
        <v>217</v>
      </c>
    </row>
    <row r="41" spans="1:28" x14ac:dyDescent="0.3">
      <c r="A41" s="1" t="s">
        <v>46</v>
      </c>
      <c r="B41" s="1" t="s">
        <v>130</v>
      </c>
      <c r="C41" s="26" t="s">
        <v>65</v>
      </c>
      <c r="D41" s="36">
        <v>34</v>
      </c>
      <c r="E41" s="90"/>
      <c r="F41" s="26">
        <v>3</v>
      </c>
      <c r="G41" s="90"/>
      <c r="H41" s="90"/>
      <c r="I41" s="90"/>
      <c r="J41" s="26">
        <v>0</v>
      </c>
      <c r="K41" s="26">
        <v>0</v>
      </c>
      <c r="L41" s="90"/>
      <c r="M41" s="90"/>
      <c r="N41" s="26">
        <f t="shared" si="8"/>
        <v>0</v>
      </c>
      <c r="O41" s="100"/>
      <c r="P41" s="100"/>
      <c r="Q41" s="100"/>
      <c r="R41" s="100"/>
      <c r="S41" s="100"/>
      <c r="T41" s="26">
        <f t="shared" si="9"/>
        <v>6</v>
      </c>
      <c r="U41" s="38" t="str">
        <f t="shared" si="7"/>
        <v/>
      </c>
      <c r="V41" s="22">
        <v>114</v>
      </c>
      <c r="W41" s="22" t="s">
        <v>71</v>
      </c>
      <c r="X41" s="22" t="s">
        <v>76</v>
      </c>
      <c r="Y41" s="77" t="s">
        <v>435</v>
      </c>
      <c r="Z41" s="40"/>
      <c r="AA41" s="1" t="s">
        <v>135</v>
      </c>
      <c r="AB41" s="27" t="s">
        <v>217</v>
      </c>
    </row>
    <row r="42" spans="1:28" x14ac:dyDescent="0.3">
      <c r="A42" s="1" t="s">
        <v>46</v>
      </c>
      <c r="B42" s="1" t="s">
        <v>130</v>
      </c>
      <c r="C42" s="26" t="s">
        <v>333</v>
      </c>
      <c r="D42" s="36">
        <v>20</v>
      </c>
      <c r="E42" s="90" t="s">
        <v>402</v>
      </c>
      <c r="F42" s="26"/>
      <c r="G42" s="90"/>
      <c r="H42" s="90"/>
      <c r="I42" s="90"/>
      <c r="J42" s="26"/>
      <c r="K42" s="26"/>
      <c r="L42" s="90"/>
      <c r="M42" s="90"/>
      <c r="N42" s="26"/>
      <c r="O42" s="100"/>
      <c r="P42" s="100"/>
      <c r="Q42" s="100"/>
      <c r="R42" s="100"/>
      <c r="S42" s="100"/>
      <c r="T42" s="26"/>
      <c r="U42" s="38" t="str">
        <f t="shared" si="7"/>
        <v/>
      </c>
      <c r="V42" s="22">
        <v>114</v>
      </c>
      <c r="W42" s="22" t="s">
        <v>71</v>
      </c>
      <c r="X42" s="22" t="s">
        <v>76</v>
      </c>
      <c r="Y42" s="77" t="s">
        <v>435</v>
      </c>
      <c r="Z42" s="40"/>
      <c r="AA42" s="1" t="s">
        <v>135</v>
      </c>
      <c r="AB42" s="27" t="s">
        <v>217</v>
      </c>
    </row>
    <row r="43" spans="1:28" x14ac:dyDescent="0.3">
      <c r="A43" s="1" t="s">
        <v>46</v>
      </c>
      <c r="B43" s="1" t="s">
        <v>130</v>
      </c>
      <c r="C43" s="26" t="s">
        <v>334</v>
      </c>
      <c r="D43" s="36">
        <v>23</v>
      </c>
      <c r="E43" s="90"/>
      <c r="F43" s="26">
        <v>11</v>
      </c>
      <c r="G43" s="90"/>
      <c r="H43" s="90"/>
      <c r="I43" s="90"/>
      <c r="J43" s="26">
        <v>3</v>
      </c>
      <c r="K43" s="26">
        <v>4</v>
      </c>
      <c r="L43" s="90"/>
      <c r="M43" s="90"/>
      <c r="N43" s="26">
        <f>SUM(L43:M43)</f>
        <v>0</v>
      </c>
      <c r="O43" s="100"/>
      <c r="P43" s="100"/>
      <c r="Q43" s="100"/>
      <c r="R43" s="100"/>
      <c r="S43" s="100"/>
      <c r="T43" s="26">
        <f t="shared" si="9"/>
        <v>25</v>
      </c>
      <c r="U43" s="38" t="str">
        <f t="shared" si="7"/>
        <v/>
      </c>
      <c r="V43" s="22">
        <v>114</v>
      </c>
      <c r="W43" s="22" t="s">
        <v>71</v>
      </c>
      <c r="X43" s="22" t="s">
        <v>76</v>
      </c>
      <c r="Y43" s="77" t="s">
        <v>435</v>
      </c>
      <c r="Z43" s="40"/>
      <c r="AA43" s="1" t="s">
        <v>135</v>
      </c>
      <c r="AB43" s="27" t="s">
        <v>217</v>
      </c>
    </row>
    <row r="44" spans="1:28" x14ac:dyDescent="0.3">
      <c r="A44" s="1" t="s">
        <v>46</v>
      </c>
      <c r="B44" s="1" t="s">
        <v>130</v>
      </c>
      <c r="C44" s="26" t="s">
        <v>335</v>
      </c>
      <c r="D44" s="36">
        <v>33</v>
      </c>
      <c r="E44" s="90"/>
      <c r="F44" s="26">
        <v>9</v>
      </c>
      <c r="G44" s="90"/>
      <c r="H44" s="90"/>
      <c r="I44" s="90"/>
      <c r="J44" s="26">
        <v>2</v>
      </c>
      <c r="K44" s="26">
        <v>5</v>
      </c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26">
        <f t="shared" si="9"/>
        <v>20</v>
      </c>
      <c r="U44" s="38" t="str">
        <f t="shared" si="7"/>
        <v/>
      </c>
      <c r="V44" s="22">
        <v>114</v>
      </c>
      <c r="W44" s="22" t="s">
        <v>71</v>
      </c>
      <c r="X44" s="22" t="s">
        <v>76</v>
      </c>
      <c r="Y44" s="77" t="s">
        <v>435</v>
      </c>
      <c r="Z44" s="40"/>
      <c r="AA44" s="1" t="s">
        <v>135</v>
      </c>
      <c r="AB44" s="27" t="s">
        <v>217</v>
      </c>
    </row>
    <row r="45" spans="1:28" x14ac:dyDescent="0.3">
      <c r="A45" s="1" t="s">
        <v>46</v>
      </c>
      <c r="B45" s="1" t="s">
        <v>130</v>
      </c>
      <c r="C45" s="61" t="s">
        <v>39</v>
      </c>
      <c r="D45" s="25"/>
      <c r="E45" s="61">
        <v>240</v>
      </c>
      <c r="F45" s="61">
        <v>13</v>
      </c>
      <c r="G45" s="61"/>
      <c r="H45" s="61"/>
      <c r="I45" s="61"/>
      <c r="J45" s="61">
        <v>2</v>
      </c>
      <c r="K45" s="61">
        <v>2</v>
      </c>
      <c r="L45" s="61"/>
      <c r="M45" s="61">
        <v>46</v>
      </c>
      <c r="N45" s="25"/>
      <c r="O45" s="61"/>
      <c r="P45" s="61">
        <v>27</v>
      </c>
      <c r="Q45" s="61"/>
      <c r="R45" s="61"/>
      <c r="S45" s="61"/>
      <c r="T45" s="61">
        <f t="shared" si="9"/>
        <v>28</v>
      </c>
      <c r="U45" s="38" t="str">
        <f t="shared" ref="U45" si="10">_xlfn.IFNA("",((T45+Q45+N45-R45)+(O45*2))/E45)</f>
        <v/>
      </c>
      <c r="V45" s="22">
        <v>114</v>
      </c>
      <c r="W45" s="22" t="s">
        <v>71</v>
      </c>
      <c r="X45" s="22" t="s">
        <v>76</v>
      </c>
      <c r="Y45" s="77" t="s">
        <v>435</v>
      </c>
      <c r="Z45" s="40"/>
      <c r="AA45" s="1" t="s">
        <v>135</v>
      </c>
      <c r="AB45" s="27" t="s">
        <v>217</v>
      </c>
    </row>
    <row r="46" spans="1:28" x14ac:dyDescent="0.3">
      <c r="A46" s="47" t="s">
        <v>46</v>
      </c>
      <c r="B46" s="47" t="s">
        <v>130</v>
      </c>
      <c r="C46" s="43" t="s">
        <v>40</v>
      </c>
      <c r="D46" s="47"/>
      <c r="E46" s="43">
        <f t="shared" ref="E46:T46" si="11">SUM(E35:E45)</f>
        <v>240</v>
      </c>
      <c r="F46" s="43">
        <f t="shared" si="11"/>
        <v>43</v>
      </c>
      <c r="G46" s="43">
        <f t="shared" si="11"/>
        <v>0</v>
      </c>
      <c r="H46" s="43">
        <f t="shared" si="11"/>
        <v>0</v>
      </c>
      <c r="I46" s="43">
        <f t="shared" si="11"/>
        <v>0</v>
      </c>
      <c r="J46" s="43">
        <f t="shared" si="11"/>
        <v>8</v>
      </c>
      <c r="K46" s="43">
        <f t="shared" si="11"/>
        <v>16</v>
      </c>
      <c r="L46" s="43">
        <f t="shared" si="11"/>
        <v>0</v>
      </c>
      <c r="M46" s="43">
        <f t="shared" si="11"/>
        <v>46</v>
      </c>
      <c r="N46" s="43">
        <f t="shared" si="11"/>
        <v>0</v>
      </c>
      <c r="O46" s="43">
        <f t="shared" si="11"/>
        <v>0</v>
      </c>
      <c r="P46" s="43">
        <f t="shared" si="11"/>
        <v>27</v>
      </c>
      <c r="Q46" s="43">
        <f t="shared" si="11"/>
        <v>0</v>
      </c>
      <c r="R46" s="43">
        <f t="shared" si="11"/>
        <v>0</v>
      </c>
      <c r="S46" s="43">
        <f t="shared" si="11"/>
        <v>0</v>
      </c>
      <c r="T46" s="43">
        <f t="shared" si="11"/>
        <v>94</v>
      </c>
      <c r="U46" s="44">
        <f>((T46+Q46+N46-R46)+(O46*2))/E46</f>
        <v>0.39166666666666666</v>
      </c>
      <c r="V46" s="45">
        <v>114</v>
      </c>
      <c r="W46" s="45" t="s">
        <v>71</v>
      </c>
      <c r="X46" s="45" t="s">
        <v>76</v>
      </c>
      <c r="Y46" s="78" t="s">
        <v>435</v>
      </c>
      <c r="Z46" s="46"/>
      <c r="AA46" s="47" t="s">
        <v>135</v>
      </c>
      <c r="AB46" s="87" t="s">
        <v>217</v>
      </c>
    </row>
    <row r="47" spans="1:28" x14ac:dyDescent="0.3">
      <c r="A47" s="1"/>
      <c r="B47" s="1"/>
      <c r="C47" s="1"/>
      <c r="D47" s="1"/>
      <c r="F47" s="48" t="s">
        <v>41</v>
      </c>
      <c r="G47" s="76" t="e">
        <f>F46/G46</f>
        <v>#DIV/0!</v>
      </c>
      <c r="H47" s="48"/>
      <c r="I47" s="27"/>
      <c r="J47" s="48" t="s">
        <v>42</v>
      </c>
      <c r="K47" s="76">
        <f>J46/K46</f>
        <v>0.5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1"/>
      <c r="F49" s="48"/>
      <c r="G49" s="112"/>
      <c r="H49" s="48"/>
      <c r="I49" s="27"/>
      <c r="J49" s="48"/>
      <c r="K49" s="112"/>
      <c r="L49" s="1"/>
      <c r="M49" s="37"/>
      <c r="N49" s="113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AB52" s="86"/>
    </row>
    <row r="53" spans="1:28" x14ac:dyDescent="0.3">
      <c r="AB53" s="86"/>
    </row>
    <row r="54" spans="1:28" x14ac:dyDescent="0.3">
      <c r="AB54" s="86"/>
    </row>
  </sheetData>
  <pageMargins left="0.25" right="0.25" top="0.75" bottom="0.75" header="0.3" footer="0.3"/>
  <pageSetup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6419-309E-425B-B00E-A5ED288E8006}">
  <sheetPr>
    <tabColor rgb="FFFF0000"/>
    <pageSetUpPr fitToPage="1"/>
  </sheetPr>
  <dimension ref="A1:AB53"/>
  <sheetViews>
    <sheetView topLeftCell="A2" workbookViewId="0">
      <selection activeCell="AB28" sqref="AB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411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218</v>
      </c>
      <c r="K4" s="16" t="s">
        <v>45</v>
      </c>
      <c r="L4" s="17"/>
      <c r="M4" s="18"/>
      <c r="N4" s="19">
        <v>18</v>
      </c>
      <c r="O4" s="19">
        <v>32</v>
      </c>
      <c r="P4" s="19">
        <v>28</v>
      </c>
      <c r="Q4" s="19">
        <v>48</v>
      </c>
      <c r="R4" s="20"/>
      <c r="S4" s="21">
        <f>SUM(N4:R4)</f>
        <v>126</v>
      </c>
      <c r="T4" s="22">
        <v>117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219</v>
      </c>
      <c r="K5" s="16" t="s">
        <v>90</v>
      </c>
      <c r="L5" s="17"/>
      <c r="M5" s="18"/>
      <c r="N5" s="19">
        <v>16</v>
      </c>
      <c r="O5" s="19">
        <v>32</v>
      </c>
      <c r="P5" s="19">
        <v>27</v>
      </c>
      <c r="Q5" s="19">
        <v>34</v>
      </c>
      <c r="R5" s="20"/>
      <c r="S5" s="21">
        <f>SUM(N5:R5)</f>
        <v>109</v>
      </c>
      <c r="T5" s="22">
        <v>117</v>
      </c>
      <c r="U5" s="1"/>
      <c r="V5" s="1"/>
      <c r="W5" s="1"/>
    </row>
    <row r="6" spans="1:28" x14ac:dyDescent="0.3">
      <c r="C6" s="23">
        <v>4788</v>
      </c>
      <c r="D6" s="7" t="s">
        <v>7</v>
      </c>
      <c r="F6" s="34" t="s">
        <v>436</v>
      </c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117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30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30</v>
      </c>
      <c r="E13" s="90"/>
      <c r="F13" s="26">
        <v>19</v>
      </c>
      <c r="G13" s="26">
        <v>25</v>
      </c>
      <c r="H13" s="26"/>
      <c r="I13" s="26"/>
      <c r="J13" s="26">
        <v>15</v>
      </c>
      <c r="K13" s="26">
        <v>17</v>
      </c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53</v>
      </c>
      <c r="U13" s="38" t="str">
        <f>IFERROR(((T13+Q13+N13-R13)+(O13*2))/E13,"")</f>
        <v/>
      </c>
      <c r="V13" s="22">
        <v>117</v>
      </c>
      <c r="W13" s="22" t="s">
        <v>75</v>
      </c>
      <c r="X13" s="22" t="s">
        <v>72</v>
      </c>
      <c r="Y13" s="77">
        <v>4778</v>
      </c>
      <c r="Z13" s="40" t="s">
        <v>373</v>
      </c>
      <c r="AA13" s="1" t="s">
        <v>87</v>
      </c>
      <c r="AB13" s="27" t="s">
        <v>154</v>
      </c>
    </row>
    <row r="14" spans="1:28" x14ac:dyDescent="0.3">
      <c r="A14" s="1" t="s">
        <v>89</v>
      </c>
      <c r="B14" s="1" t="s">
        <v>46</v>
      </c>
      <c r="C14" s="26" t="s">
        <v>292</v>
      </c>
      <c r="D14" s="36">
        <v>24</v>
      </c>
      <c r="E14" s="90"/>
      <c r="F14" s="26">
        <v>1</v>
      </c>
      <c r="G14" s="90"/>
      <c r="H14" s="90"/>
      <c r="I14" s="90"/>
      <c r="J14" s="26">
        <v>0</v>
      </c>
      <c r="K14" s="26">
        <v>0</v>
      </c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2</v>
      </c>
      <c r="U14" s="38" t="str">
        <f t="shared" ref="U14:U24" si="2">IFERROR(((T14+Q14+N14-R14)+(O14*2))/E14,"")</f>
        <v/>
      </c>
      <c r="V14" s="22">
        <v>117</v>
      </c>
      <c r="W14" s="22" t="s">
        <v>75</v>
      </c>
      <c r="X14" s="22" t="s">
        <v>72</v>
      </c>
      <c r="Y14" s="77">
        <v>4778</v>
      </c>
      <c r="Z14" s="40"/>
      <c r="AA14" s="1" t="s">
        <v>87</v>
      </c>
      <c r="AB14" s="27" t="s">
        <v>154</v>
      </c>
    </row>
    <row r="15" spans="1:28" x14ac:dyDescent="0.3">
      <c r="A15" s="1" t="s">
        <v>89</v>
      </c>
      <c r="B15" s="1" t="s">
        <v>46</v>
      </c>
      <c r="C15" s="26" t="s">
        <v>48</v>
      </c>
      <c r="D15" s="36">
        <v>50</v>
      </c>
      <c r="E15" s="90"/>
      <c r="F15" s="26">
        <v>0</v>
      </c>
      <c r="G15" s="90"/>
      <c r="H15" s="90"/>
      <c r="I15" s="90"/>
      <c r="J15" s="26">
        <v>1</v>
      </c>
      <c r="K15" s="26">
        <v>1</v>
      </c>
      <c r="L15" s="90"/>
      <c r="M15" s="90"/>
      <c r="N15" s="26">
        <f t="shared" si="0"/>
        <v>0</v>
      </c>
      <c r="O15" s="100"/>
      <c r="P15" s="100"/>
      <c r="Q15" s="100"/>
      <c r="R15" s="100"/>
      <c r="S15" s="100"/>
      <c r="T15" s="37">
        <f t="shared" si="1"/>
        <v>1</v>
      </c>
      <c r="U15" s="38" t="str">
        <f t="shared" si="2"/>
        <v/>
      </c>
      <c r="V15" s="22">
        <v>117</v>
      </c>
      <c r="W15" s="22" t="s">
        <v>75</v>
      </c>
      <c r="X15" s="22" t="s">
        <v>72</v>
      </c>
      <c r="Y15" s="77">
        <v>4778</v>
      </c>
      <c r="Z15" s="40"/>
      <c r="AA15" s="1" t="s">
        <v>87</v>
      </c>
      <c r="AB15" s="27" t="s">
        <v>154</v>
      </c>
    </row>
    <row r="16" spans="1:28" x14ac:dyDescent="0.3">
      <c r="A16" s="1" t="s">
        <v>89</v>
      </c>
      <c r="B16" s="1" t="s">
        <v>46</v>
      </c>
      <c r="C16" s="26" t="s">
        <v>339</v>
      </c>
      <c r="D16" s="36">
        <v>12</v>
      </c>
      <c r="E16" s="90"/>
      <c r="F16" s="26">
        <v>2</v>
      </c>
      <c r="G16" s="90"/>
      <c r="H16" s="90"/>
      <c r="I16" s="90"/>
      <c r="J16" s="26">
        <v>5</v>
      </c>
      <c r="K16" s="26">
        <v>6</v>
      </c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9</v>
      </c>
      <c r="U16" s="38" t="str">
        <f t="shared" si="2"/>
        <v/>
      </c>
      <c r="V16" s="22">
        <v>117</v>
      </c>
      <c r="W16" s="22" t="s">
        <v>75</v>
      </c>
      <c r="X16" s="22" t="s">
        <v>72</v>
      </c>
      <c r="Y16" s="77">
        <v>4778</v>
      </c>
      <c r="Z16" s="40"/>
      <c r="AA16" s="1" t="s">
        <v>87</v>
      </c>
      <c r="AB16" s="27" t="s">
        <v>154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44</v>
      </c>
      <c r="E17" s="90"/>
      <c r="F17" s="26">
        <v>1</v>
      </c>
      <c r="G17" s="90"/>
      <c r="H17" s="90"/>
      <c r="I17" s="90"/>
      <c r="J17" s="26">
        <v>1</v>
      </c>
      <c r="K17" s="26">
        <v>1</v>
      </c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3</v>
      </c>
      <c r="U17" s="38" t="str">
        <f t="shared" si="2"/>
        <v/>
      </c>
      <c r="V17" s="22">
        <v>117</v>
      </c>
      <c r="W17" s="22" t="s">
        <v>75</v>
      </c>
      <c r="X17" s="22" t="s">
        <v>72</v>
      </c>
      <c r="Y17" s="77">
        <v>4778</v>
      </c>
      <c r="Z17" s="40"/>
      <c r="AA17" s="1" t="s">
        <v>87</v>
      </c>
      <c r="AB17" s="27" t="s">
        <v>154</v>
      </c>
    </row>
    <row r="18" spans="1:28" x14ac:dyDescent="0.3">
      <c r="A18" s="1" t="s">
        <v>89</v>
      </c>
      <c r="B18" s="1" t="s">
        <v>46</v>
      </c>
      <c r="C18" s="26" t="s">
        <v>371</v>
      </c>
      <c r="D18" s="36">
        <v>42</v>
      </c>
      <c r="E18" s="90"/>
      <c r="F18" s="26">
        <v>0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0</v>
      </c>
      <c r="U18" s="38" t="str">
        <f t="shared" si="2"/>
        <v/>
      </c>
      <c r="V18" s="22">
        <v>117</v>
      </c>
      <c r="W18" s="22" t="s">
        <v>75</v>
      </c>
      <c r="X18" s="22" t="s">
        <v>72</v>
      </c>
      <c r="Y18" s="77">
        <v>4778</v>
      </c>
      <c r="Z18" s="40"/>
      <c r="AA18" s="1" t="s">
        <v>87</v>
      </c>
      <c r="AB18" s="27" t="s">
        <v>154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32</v>
      </c>
      <c r="E19" s="90"/>
      <c r="F19" s="26">
        <v>0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0</v>
      </c>
      <c r="U19" s="38" t="str">
        <f t="shared" si="2"/>
        <v/>
      </c>
      <c r="V19" s="22">
        <v>117</v>
      </c>
      <c r="W19" s="22" t="s">
        <v>75</v>
      </c>
      <c r="X19" s="22" t="s">
        <v>72</v>
      </c>
      <c r="Y19" s="77">
        <v>4778</v>
      </c>
      <c r="Z19" s="40"/>
      <c r="AA19" s="1" t="s">
        <v>87</v>
      </c>
      <c r="AB19" s="27" t="s">
        <v>154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34</v>
      </c>
      <c r="E20" s="90"/>
      <c r="F20" s="26">
        <v>1</v>
      </c>
      <c r="G20" s="90"/>
      <c r="H20" s="90"/>
      <c r="I20" s="90"/>
      <c r="J20" s="26">
        <v>6</v>
      </c>
      <c r="K20" s="26">
        <v>6</v>
      </c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37">
        <f>(H20*3)+((F20-H20)*2)+J20</f>
        <v>8</v>
      </c>
      <c r="U20" s="38" t="str">
        <f t="shared" si="2"/>
        <v/>
      </c>
      <c r="V20" s="22">
        <v>117</v>
      </c>
      <c r="W20" s="22" t="s">
        <v>75</v>
      </c>
      <c r="X20" s="22" t="s">
        <v>72</v>
      </c>
      <c r="Y20" s="77">
        <v>4778</v>
      </c>
      <c r="Z20" s="40"/>
      <c r="AA20" s="1" t="s">
        <v>87</v>
      </c>
      <c r="AB20" s="27" t="s">
        <v>154</v>
      </c>
    </row>
    <row r="21" spans="1:28" x14ac:dyDescent="0.3">
      <c r="A21" s="1" t="s">
        <v>89</v>
      </c>
      <c r="B21" s="1" t="s">
        <v>46</v>
      </c>
      <c r="C21" s="26" t="s">
        <v>293</v>
      </c>
      <c r="D21" s="36">
        <v>54</v>
      </c>
      <c r="E21" s="90" t="s">
        <v>474</v>
      </c>
      <c r="F21" s="26"/>
      <c r="G21" s="90"/>
      <c r="H21" s="90"/>
      <c r="I21" s="90"/>
      <c r="J21" s="26"/>
      <c r="K21" s="26"/>
      <c r="L21" s="90"/>
      <c r="M21" s="90"/>
      <c r="N21" s="26"/>
      <c r="O21" s="100"/>
      <c r="P21" s="100"/>
      <c r="Q21" s="100"/>
      <c r="R21" s="100"/>
      <c r="S21" s="100"/>
      <c r="T21" s="37"/>
      <c r="U21" s="38"/>
      <c r="V21" s="22"/>
      <c r="W21" s="22"/>
      <c r="X21" s="22"/>
      <c r="Y21" s="77"/>
      <c r="Z21" s="40"/>
      <c r="AA21" s="1"/>
      <c r="AB21" s="27" t="s">
        <v>154</v>
      </c>
    </row>
    <row r="22" spans="1:28" x14ac:dyDescent="0.3">
      <c r="A22" s="1" t="s">
        <v>89</v>
      </c>
      <c r="B22" s="1" t="s">
        <v>46</v>
      </c>
      <c r="C22" s="26" t="s">
        <v>53</v>
      </c>
      <c r="D22" s="36">
        <v>20</v>
      </c>
      <c r="E22" s="90"/>
      <c r="F22" s="26">
        <v>4</v>
      </c>
      <c r="G22" s="90"/>
      <c r="H22" s="90"/>
      <c r="I22" s="90"/>
      <c r="J22" s="26">
        <v>2</v>
      </c>
      <c r="K22" s="26">
        <v>2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10</v>
      </c>
      <c r="U22" s="38" t="str">
        <f t="shared" si="2"/>
        <v/>
      </c>
      <c r="V22" s="22">
        <v>117</v>
      </c>
      <c r="W22" s="22" t="s">
        <v>75</v>
      </c>
      <c r="X22" s="22" t="s">
        <v>72</v>
      </c>
      <c r="Y22" s="77">
        <v>4778</v>
      </c>
      <c r="Z22" s="40"/>
      <c r="AA22" s="1" t="s">
        <v>87</v>
      </c>
      <c r="AB22" s="27" t="s">
        <v>154</v>
      </c>
    </row>
    <row r="23" spans="1:28" x14ac:dyDescent="0.3">
      <c r="A23" s="1" t="s">
        <v>89</v>
      </c>
      <c r="B23" s="1" t="s">
        <v>46</v>
      </c>
      <c r="C23" s="26" t="s">
        <v>341</v>
      </c>
      <c r="D23" s="36">
        <v>40</v>
      </c>
      <c r="E23" s="90"/>
      <c r="F23" s="26">
        <v>6</v>
      </c>
      <c r="G23" s="90"/>
      <c r="H23" s="90"/>
      <c r="I23" s="90"/>
      <c r="J23" s="26">
        <v>1</v>
      </c>
      <c r="K23" s="26">
        <v>1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13</v>
      </c>
      <c r="U23" s="38" t="str">
        <f t="shared" si="2"/>
        <v/>
      </c>
      <c r="V23" s="22">
        <v>117</v>
      </c>
      <c r="W23" s="22" t="s">
        <v>75</v>
      </c>
      <c r="X23" s="22" t="s">
        <v>72</v>
      </c>
      <c r="Y23" s="77">
        <v>4778</v>
      </c>
      <c r="Z23" s="40"/>
      <c r="AA23" s="1" t="s">
        <v>87</v>
      </c>
      <c r="AB23" s="27" t="s">
        <v>154</v>
      </c>
    </row>
    <row r="24" spans="1:28" x14ac:dyDescent="0.3">
      <c r="A24" s="1" t="s">
        <v>89</v>
      </c>
      <c r="B24" s="1" t="s">
        <v>46</v>
      </c>
      <c r="C24" s="26" t="s">
        <v>55</v>
      </c>
      <c r="D24" s="36">
        <v>10</v>
      </c>
      <c r="E24" s="90"/>
      <c r="F24" s="26">
        <v>5</v>
      </c>
      <c r="G24" s="90"/>
      <c r="H24" s="90"/>
      <c r="I24" s="90"/>
      <c r="J24" s="26">
        <v>1</v>
      </c>
      <c r="K24" s="26">
        <v>1</v>
      </c>
      <c r="L24" s="90"/>
      <c r="M24" s="90"/>
      <c r="N24" s="26">
        <f>SUM(L24:M24)</f>
        <v>0</v>
      </c>
      <c r="O24" s="37">
        <v>9</v>
      </c>
      <c r="P24" s="100"/>
      <c r="Q24" s="100"/>
      <c r="R24" s="100"/>
      <c r="S24" s="100"/>
      <c r="T24" s="37">
        <f>(H24*3)+((F24-H24)*2)+J24</f>
        <v>11</v>
      </c>
      <c r="U24" s="38" t="str">
        <f t="shared" si="2"/>
        <v/>
      </c>
      <c r="V24" s="22">
        <v>117</v>
      </c>
      <c r="W24" s="22" t="s">
        <v>75</v>
      </c>
      <c r="X24" s="22" t="s">
        <v>72</v>
      </c>
      <c r="Y24" s="77">
        <v>4778</v>
      </c>
      <c r="Z24" s="40"/>
      <c r="AA24" s="1" t="s">
        <v>87</v>
      </c>
      <c r="AB24" s="27" t="s">
        <v>154</v>
      </c>
    </row>
    <row r="25" spans="1:28" x14ac:dyDescent="0.3">
      <c r="A25" s="1" t="s">
        <v>89</v>
      </c>
      <c r="B25" s="1" t="s">
        <v>46</v>
      </c>
      <c r="C25" s="26" t="s">
        <v>56</v>
      </c>
      <c r="D25" s="36">
        <v>22</v>
      </c>
      <c r="E25" s="108"/>
      <c r="F25" s="37">
        <v>7</v>
      </c>
      <c r="G25" s="100"/>
      <c r="H25" s="100"/>
      <c r="I25" s="100"/>
      <c r="J25" s="37">
        <v>2</v>
      </c>
      <c r="K25" s="37">
        <v>2</v>
      </c>
      <c r="L25" s="108"/>
      <c r="M25" s="37">
        <v>19</v>
      </c>
      <c r="N25" s="26">
        <f>SUM(L25:M25)</f>
        <v>19</v>
      </c>
      <c r="O25" s="100"/>
      <c r="P25" s="100"/>
      <c r="Q25" s="100"/>
      <c r="R25" s="100"/>
      <c r="S25" s="100"/>
      <c r="T25" s="37">
        <f>(H25*3)+((F25-H25)*2)+J25</f>
        <v>16</v>
      </c>
      <c r="U25" s="38" t="str">
        <f t="shared" ref="U25" si="3">IFERROR(((T25+Q25+N25-R25)+(O25*2))/E25,"")</f>
        <v/>
      </c>
      <c r="V25" s="68">
        <v>117</v>
      </c>
      <c r="W25" s="22" t="s">
        <v>75</v>
      </c>
      <c r="X25" s="22" t="s">
        <v>72</v>
      </c>
      <c r="Y25" s="77">
        <v>4778</v>
      </c>
      <c r="Z25" s="40"/>
      <c r="AA25" s="1" t="s">
        <v>87</v>
      </c>
      <c r="AB25" s="27" t="s">
        <v>154</v>
      </c>
    </row>
    <row r="26" spans="1:28" x14ac:dyDescent="0.3">
      <c r="A26" s="1" t="s">
        <v>89</v>
      </c>
      <c r="B26" s="1" t="s">
        <v>46</v>
      </c>
      <c r="C26" s="61" t="s">
        <v>39</v>
      </c>
      <c r="D26" s="36"/>
      <c r="E26" s="61">
        <v>240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>
        <v>23</v>
      </c>
      <c r="Q26" s="42"/>
      <c r="R26" s="42"/>
      <c r="S26" s="42"/>
      <c r="T26" s="42"/>
      <c r="U26" s="38" t="str">
        <f t="shared" ref="U26" si="4">_xlfn.IFNA("",((T26+Q26+N26-R26)+(O26*2))/E26)</f>
        <v/>
      </c>
      <c r="V26" s="22">
        <v>117</v>
      </c>
      <c r="W26" s="22" t="s">
        <v>75</v>
      </c>
      <c r="X26" s="22" t="s">
        <v>72</v>
      </c>
      <c r="Y26" s="77">
        <v>4778</v>
      </c>
      <c r="Z26" s="40"/>
      <c r="AA26" s="1" t="s">
        <v>87</v>
      </c>
      <c r="AB26" s="27" t="s">
        <v>154</v>
      </c>
    </row>
    <row r="27" spans="1:28" x14ac:dyDescent="0.3">
      <c r="A27" s="47" t="s">
        <v>89</v>
      </c>
      <c r="B27" s="47" t="s">
        <v>46</v>
      </c>
      <c r="C27" s="43" t="s">
        <v>40</v>
      </c>
      <c r="D27" s="47"/>
      <c r="E27" s="43">
        <f t="shared" ref="E27:T27" si="5">SUM(E13:E25)</f>
        <v>0</v>
      </c>
      <c r="F27" s="43">
        <f t="shared" si="5"/>
        <v>46</v>
      </c>
      <c r="G27" s="43">
        <f t="shared" si="5"/>
        <v>25</v>
      </c>
      <c r="H27" s="43">
        <f t="shared" si="5"/>
        <v>0</v>
      </c>
      <c r="I27" s="43">
        <f t="shared" si="5"/>
        <v>0</v>
      </c>
      <c r="J27" s="43">
        <f t="shared" si="5"/>
        <v>34</v>
      </c>
      <c r="K27" s="43">
        <f t="shared" si="5"/>
        <v>37</v>
      </c>
      <c r="L27" s="43">
        <f t="shared" si="5"/>
        <v>0</v>
      </c>
      <c r="M27" s="43">
        <f t="shared" si="5"/>
        <v>19</v>
      </c>
      <c r="N27" s="43">
        <f t="shared" si="5"/>
        <v>19</v>
      </c>
      <c r="O27" s="43">
        <f t="shared" si="5"/>
        <v>9</v>
      </c>
      <c r="P27" s="43">
        <f t="shared" si="5"/>
        <v>0</v>
      </c>
      <c r="Q27" s="43">
        <f t="shared" si="5"/>
        <v>0</v>
      </c>
      <c r="R27" s="43">
        <f t="shared" si="5"/>
        <v>0</v>
      </c>
      <c r="S27" s="43">
        <f t="shared" si="5"/>
        <v>0</v>
      </c>
      <c r="T27" s="43">
        <f t="shared" si="5"/>
        <v>126</v>
      </c>
      <c r="U27" s="44" t="e">
        <f>((T27+Q27+N27-R27)+(O27*2))/E27</f>
        <v>#DIV/0!</v>
      </c>
      <c r="V27" s="45">
        <v>117</v>
      </c>
      <c r="W27" s="45" t="s">
        <v>75</v>
      </c>
      <c r="X27" s="45" t="s">
        <v>72</v>
      </c>
      <c r="Y27" s="78">
        <v>4778</v>
      </c>
      <c r="Z27" s="46"/>
      <c r="AA27" s="47" t="s">
        <v>87</v>
      </c>
      <c r="AB27" s="87" t="s">
        <v>154</v>
      </c>
    </row>
    <row r="28" spans="1:28" x14ac:dyDescent="0.3">
      <c r="A28" s="1"/>
      <c r="B28" s="1"/>
      <c r="C28" s="1"/>
      <c r="D28" s="1"/>
      <c r="F28" s="48" t="s">
        <v>41</v>
      </c>
      <c r="G28" s="76">
        <f>F27/G27</f>
        <v>1.84</v>
      </c>
      <c r="H28" s="48"/>
      <c r="I28" s="27"/>
      <c r="J28" s="48" t="s">
        <v>42</v>
      </c>
      <c r="K28" s="76">
        <f>J27/K27</f>
        <v>0.91891891891891897</v>
      </c>
      <c r="L28" s="1"/>
      <c r="M28" s="37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32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245</v>
      </c>
      <c r="D35" s="36">
        <v>33</v>
      </c>
      <c r="E35" s="90"/>
      <c r="F35" s="26">
        <v>3</v>
      </c>
      <c r="G35" s="90"/>
      <c r="H35" s="90"/>
      <c r="I35" s="90"/>
      <c r="J35" s="26">
        <v>1</v>
      </c>
      <c r="K35" s="26">
        <v>5</v>
      </c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+(F35*2)+J35</f>
        <v>7</v>
      </c>
      <c r="U35" s="38" t="str">
        <f>IFERROR(((T35+Q35+N35-R35)+(O35*2))/E35,"")</f>
        <v/>
      </c>
      <c r="V35" s="22">
        <v>117</v>
      </c>
      <c r="W35" s="22" t="s">
        <v>71</v>
      </c>
      <c r="X35" s="22" t="s">
        <v>76</v>
      </c>
      <c r="Y35" s="77">
        <v>4778</v>
      </c>
      <c r="Z35" s="40"/>
      <c r="AA35" s="1" t="s">
        <v>208</v>
      </c>
      <c r="AB35" s="27" t="s">
        <v>221</v>
      </c>
    </row>
    <row r="36" spans="1:28" x14ac:dyDescent="0.3">
      <c r="A36" s="1" t="s">
        <v>46</v>
      </c>
      <c r="B36" s="1" t="s">
        <v>89</v>
      </c>
      <c r="C36" s="26" t="s">
        <v>302</v>
      </c>
      <c r="D36" s="36">
        <v>21</v>
      </c>
      <c r="E36" s="90"/>
      <c r="F36" s="26">
        <v>4</v>
      </c>
      <c r="G36" s="90"/>
      <c r="H36" s="90"/>
      <c r="I36" s="90"/>
      <c r="J36" s="26">
        <v>4</v>
      </c>
      <c r="K36" s="26">
        <v>6</v>
      </c>
      <c r="L36" s="90"/>
      <c r="M36" s="90"/>
      <c r="N36" s="26">
        <f t="shared" ref="N36:N42" si="6">SUM(L36:M36)</f>
        <v>0</v>
      </c>
      <c r="O36" s="100"/>
      <c r="P36" s="100"/>
      <c r="Q36" s="100"/>
      <c r="R36" s="100"/>
      <c r="S36" s="100"/>
      <c r="T36" s="26">
        <f t="shared" ref="T36:T45" si="7">+(F36*2)+J36</f>
        <v>12</v>
      </c>
      <c r="U36" s="38" t="str">
        <f t="shared" ref="U36:U45" si="8">IFERROR(((T36+Q36+N36-R36)+(O36*2))/E36,"")</f>
        <v/>
      </c>
      <c r="V36" s="22">
        <v>117</v>
      </c>
      <c r="W36" s="22" t="s">
        <v>71</v>
      </c>
      <c r="X36" s="22" t="s">
        <v>76</v>
      </c>
      <c r="Y36" s="77">
        <v>4778</v>
      </c>
      <c r="Z36" s="40"/>
      <c r="AA36" s="1" t="s">
        <v>208</v>
      </c>
      <c r="AB36" s="27" t="s">
        <v>221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32</v>
      </c>
      <c r="E37" s="90"/>
      <c r="F37" s="26">
        <v>7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6"/>
        <v>0</v>
      </c>
      <c r="O37" s="100"/>
      <c r="P37" s="100"/>
      <c r="Q37" s="100"/>
      <c r="R37" s="100"/>
      <c r="S37" s="100"/>
      <c r="T37" s="26">
        <f t="shared" si="7"/>
        <v>14</v>
      </c>
      <c r="U37" s="38" t="str">
        <f t="shared" si="8"/>
        <v/>
      </c>
      <c r="V37" s="22">
        <v>117</v>
      </c>
      <c r="W37" s="22" t="s">
        <v>71</v>
      </c>
      <c r="X37" s="22" t="s">
        <v>76</v>
      </c>
      <c r="Y37" s="77">
        <v>4778</v>
      </c>
      <c r="Z37" s="40"/>
      <c r="AA37" s="1" t="s">
        <v>208</v>
      </c>
      <c r="AB37" s="27" t="s">
        <v>221</v>
      </c>
    </row>
    <row r="38" spans="1:28" x14ac:dyDescent="0.3">
      <c r="A38" s="1" t="s">
        <v>46</v>
      </c>
      <c r="B38" s="1" t="s">
        <v>89</v>
      </c>
      <c r="C38" s="26" t="s">
        <v>247</v>
      </c>
      <c r="D38" s="36">
        <v>24</v>
      </c>
      <c r="E38" s="90"/>
      <c r="F38" s="26">
        <v>0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6"/>
        <v>0</v>
      </c>
      <c r="O38" s="100"/>
      <c r="P38" s="100"/>
      <c r="Q38" s="100"/>
      <c r="R38" s="100"/>
      <c r="S38" s="100"/>
      <c r="T38" s="26">
        <f t="shared" si="7"/>
        <v>0</v>
      </c>
      <c r="U38" s="38" t="str">
        <f t="shared" si="8"/>
        <v/>
      </c>
      <c r="V38" s="22">
        <v>117</v>
      </c>
      <c r="W38" s="22" t="s">
        <v>71</v>
      </c>
      <c r="X38" s="22" t="s">
        <v>76</v>
      </c>
      <c r="Y38" s="77">
        <v>4778</v>
      </c>
      <c r="Z38" s="40"/>
      <c r="AA38" s="1" t="s">
        <v>208</v>
      </c>
      <c r="AB38" s="27" t="s">
        <v>221</v>
      </c>
    </row>
    <row r="39" spans="1:28" x14ac:dyDescent="0.3">
      <c r="A39" s="1" t="s">
        <v>46</v>
      </c>
      <c r="B39" s="1" t="s">
        <v>89</v>
      </c>
      <c r="C39" s="26" t="s">
        <v>336</v>
      </c>
      <c r="D39" s="36">
        <v>4</v>
      </c>
      <c r="E39" s="90"/>
      <c r="F39" s="26">
        <v>1</v>
      </c>
      <c r="G39" s="90"/>
      <c r="H39" s="90"/>
      <c r="I39" s="90"/>
      <c r="J39" s="26">
        <v>0</v>
      </c>
      <c r="K39" s="26">
        <v>0</v>
      </c>
      <c r="L39" s="90"/>
      <c r="M39" s="90"/>
      <c r="N39" s="26">
        <f t="shared" si="6"/>
        <v>0</v>
      </c>
      <c r="O39" s="100"/>
      <c r="P39" s="100"/>
      <c r="Q39" s="100"/>
      <c r="R39" s="100"/>
      <c r="S39" s="100"/>
      <c r="T39" s="26">
        <f t="shared" si="7"/>
        <v>2</v>
      </c>
      <c r="U39" s="38" t="str">
        <f t="shared" si="8"/>
        <v/>
      </c>
      <c r="V39" s="22">
        <v>117</v>
      </c>
      <c r="W39" s="22" t="s">
        <v>71</v>
      </c>
      <c r="X39" s="22" t="s">
        <v>76</v>
      </c>
      <c r="Y39" s="77">
        <v>4778</v>
      </c>
      <c r="Z39" s="40"/>
      <c r="AA39" s="1" t="s">
        <v>208</v>
      </c>
      <c r="AB39" s="27" t="s">
        <v>221</v>
      </c>
    </row>
    <row r="40" spans="1:28" x14ac:dyDescent="0.3">
      <c r="A40" s="1" t="s">
        <v>46</v>
      </c>
      <c r="B40" s="1" t="s">
        <v>89</v>
      </c>
      <c r="C40" s="26" t="s">
        <v>340</v>
      </c>
      <c r="D40" s="36">
        <v>13</v>
      </c>
      <c r="E40" s="90" t="s">
        <v>402</v>
      </c>
      <c r="F40" s="26"/>
      <c r="G40" s="90"/>
      <c r="H40" s="90"/>
      <c r="I40" s="90"/>
      <c r="J40" s="26"/>
      <c r="K40" s="26"/>
      <c r="L40" s="90"/>
      <c r="M40" s="90"/>
      <c r="N40" s="26"/>
      <c r="O40" s="100"/>
      <c r="P40" s="100"/>
      <c r="Q40" s="100"/>
      <c r="R40" s="100"/>
      <c r="S40" s="100"/>
      <c r="T40" s="26"/>
      <c r="U40" s="38"/>
      <c r="V40" s="22">
        <v>117</v>
      </c>
      <c r="W40" s="22" t="s">
        <v>71</v>
      </c>
      <c r="X40" s="22" t="s">
        <v>76</v>
      </c>
      <c r="Y40" s="77">
        <v>4778</v>
      </c>
      <c r="Z40" s="40"/>
      <c r="AA40" s="1" t="s">
        <v>208</v>
      </c>
      <c r="AB40" s="27" t="s">
        <v>221</v>
      </c>
    </row>
    <row r="41" spans="1:28" x14ac:dyDescent="0.3">
      <c r="A41" s="1" t="s">
        <v>46</v>
      </c>
      <c r="B41" s="1" t="s">
        <v>89</v>
      </c>
      <c r="C41" s="26" t="s">
        <v>263</v>
      </c>
      <c r="D41" s="36">
        <v>45</v>
      </c>
      <c r="E41" s="90"/>
      <c r="F41" s="26">
        <v>3</v>
      </c>
      <c r="G41" s="90"/>
      <c r="H41" s="90"/>
      <c r="I41" s="90"/>
      <c r="J41" s="26">
        <v>1</v>
      </c>
      <c r="K41" s="26">
        <v>1</v>
      </c>
      <c r="L41" s="90"/>
      <c r="M41" s="90"/>
      <c r="N41" s="26">
        <f t="shared" si="6"/>
        <v>0</v>
      </c>
      <c r="O41" s="100"/>
      <c r="P41" s="100"/>
      <c r="Q41" s="100"/>
      <c r="R41" s="100"/>
      <c r="S41" s="100"/>
      <c r="T41" s="26">
        <f t="shared" si="7"/>
        <v>7</v>
      </c>
      <c r="U41" s="38" t="str">
        <f t="shared" si="8"/>
        <v/>
      </c>
      <c r="V41" s="22">
        <v>117</v>
      </c>
      <c r="W41" s="22" t="s">
        <v>71</v>
      </c>
      <c r="X41" s="22" t="s">
        <v>76</v>
      </c>
      <c r="Y41" s="77">
        <v>4778</v>
      </c>
      <c r="Z41" s="40"/>
      <c r="AA41" s="1" t="s">
        <v>208</v>
      </c>
      <c r="AB41" s="27" t="s">
        <v>221</v>
      </c>
    </row>
    <row r="42" spans="1:28" x14ac:dyDescent="0.3">
      <c r="A42" s="1" t="s">
        <v>46</v>
      </c>
      <c r="B42" s="1" t="s">
        <v>89</v>
      </c>
      <c r="C42" s="26" t="s">
        <v>249</v>
      </c>
      <c r="D42" s="36">
        <v>42</v>
      </c>
      <c r="E42" s="90"/>
      <c r="F42" s="26">
        <v>11</v>
      </c>
      <c r="G42" s="26">
        <v>13</v>
      </c>
      <c r="H42" s="90"/>
      <c r="I42" s="90"/>
      <c r="J42" s="26">
        <v>7</v>
      </c>
      <c r="K42" s="26">
        <v>8</v>
      </c>
      <c r="L42" s="90"/>
      <c r="M42" s="90"/>
      <c r="N42" s="26">
        <f t="shared" si="6"/>
        <v>0</v>
      </c>
      <c r="O42" s="100"/>
      <c r="P42" s="61">
        <v>6</v>
      </c>
      <c r="Q42" s="100"/>
      <c r="R42" s="100"/>
      <c r="S42" s="100"/>
      <c r="T42" s="26">
        <f t="shared" si="7"/>
        <v>29</v>
      </c>
      <c r="U42" s="38" t="str">
        <f t="shared" si="8"/>
        <v/>
      </c>
      <c r="V42" s="22">
        <v>117</v>
      </c>
      <c r="W42" s="22" t="s">
        <v>71</v>
      </c>
      <c r="X42" s="22" t="s">
        <v>76</v>
      </c>
      <c r="Y42" s="77">
        <v>4778</v>
      </c>
      <c r="Z42" s="40"/>
      <c r="AA42" s="1" t="s">
        <v>208</v>
      </c>
      <c r="AB42" s="27" t="s">
        <v>221</v>
      </c>
    </row>
    <row r="43" spans="1:28" x14ac:dyDescent="0.3">
      <c r="A43" s="1" t="s">
        <v>46</v>
      </c>
      <c r="B43" s="1" t="s">
        <v>89</v>
      </c>
      <c r="C43" s="26" t="s">
        <v>303</v>
      </c>
      <c r="D43" s="36">
        <v>10</v>
      </c>
      <c r="E43" s="90"/>
      <c r="F43" s="26">
        <v>5</v>
      </c>
      <c r="G43" s="90"/>
      <c r="H43" s="90"/>
      <c r="I43" s="90"/>
      <c r="J43" s="26">
        <v>2</v>
      </c>
      <c r="K43" s="26">
        <v>3</v>
      </c>
      <c r="L43" s="90"/>
      <c r="M43" s="90"/>
      <c r="N43" s="26">
        <f>SUM(L43:M43)</f>
        <v>0</v>
      </c>
      <c r="O43" s="100"/>
      <c r="P43" s="100"/>
      <c r="Q43" s="100"/>
      <c r="R43" s="100"/>
      <c r="S43" s="100"/>
      <c r="T43" s="26">
        <f t="shared" si="7"/>
        <v>12</v>
      </c>
      <c r="U43" s="38" t="str">
        <f t="shared" si="8"/>
        <v/>
      </c>
      <c r="V43" s="22">
        <v>117</v>
      </c>
      <c r="W43" s="22" t="s">
        <v>71</v>
      </c>
      <c r="X43" s="22" t="s">
        <v>76</v>
      </c>
      <c r="Y43" s="77">
        <v>4778</v>
      </c>
      <c r="Z43" s="40"/>
      <c r="AA43" s="1" t="s">
        <v>208</v>
      </c>
      <c r="AB43" s="27" t="s">
        <v>221</v>
      </c>
    </row>
    <row r="44" spans="1:28" x14ac:dyDescent="0.3">
      <c r="A44" s="1" t="s">
        <v>46</v>
      </c>
      <c r="B44" s="1" t="s">
        <v>89</v>
      </c>
      <c r="C44" s="26" t="s">
        <v>289</v>
      </c>
      <c r="D44" s="36">
        <v>14</v>
      </c>
      <c r="E44" s="90"/>
      <c r="F44" s="26">
        <v>1</v>
      </c>
      <c r="G44" s="90"/>
      <c r="H44" s="90"/>
      <c r="I44" s="90"/>
      <c r="J44" s="26">
        <v>4</v>
      </c>
      <c r="K44" s="26">
        <v>5</v>
      </c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26">
        <f t="shared" si="7"/>
        <v>6</v>
      </c>
      <c r="U44" s="38" t="str">
        <f t="shared" si="8"/>
        <v/>
      </c>
      <c r="V44" s="22">
        <v>117</v>
      </c>
      <c r="W44" s="22" t="s">
        <v>71</v>
      </c>
      <c r="X44" s="22" t="s">
        <v>76</v>
      </c>
      <c r="Y44" s="77">
        <v>4778</v>
      </c>
      <c r="Z44" s="40"/>
      <c r="AA44" s="1" t="s">
        <v>208</v>
      </c>
      <c r="AB44" s="27" t="s">
        <v>221</v>
      </c>
    </row>
    <row r="45" spans="1:28" x14ac:dyDescent="0.3">
      <c r="A45" s="1" t="s">
        <v>46</v>
      </c>
      <c r="B45" s="1" t="s">
        <v>89</v>
      </c>
      <c r="C45" s="26" t="s">
        <v>253</v>
      </c>
      <c r="D45" s="36">
        <v>11</v>
      </c>
      <c r="E45" s="90"/>
      <c r="F45" s="26">
        <v>9</v>
      </c>
      <c r="G45" s="26">
        <v>13</v>
      </c>
      <c r="H45" s="90"/>
      <c r="I45" s="90"/>
      <c r="J45" s="26">
        <v>2</v>
      </c>
      <c r="K45" s="26">
        <v>2</v>
      </c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26">
        <f t="shared" si="7"/>
        <v>20</v>
      </c>
      <c r="U45" s="38" t="str">
        <f t="shared" si="8"/>
        <v/>
      </c>
      <c r="V45" s="22">
        <v>117</v>
      </c>
      <c r="W45" s="22" t="s">
        <v>71</v>
      </c>
      <c r="X45" s="22" t="s">
        <v>76</v>
      </c>
      <c r="Y45" s="77">
        <v>4778</v>
      </c>
      <c r="Z45" s="40"/>
      <c r="AA45" s="1" t="s">
        <v>208</v>
      </c>
      <c r="AB45" s="27" t="s">
        <v>221</v>
      </c>
    </row>
    <row r="46" spans="1:28" x14ac:dyDescent="0.3">
      <c r="A46" s="1" t="s">
        <v>46</v>
      </c>
      <c r="B46" s="1" t="s">
        <v>89</v>
      </c>
      <c r="C46" s="61" t="s">
        <v>39</v>
      </c>
      <c r="D46" s="34"/>
      <c r="E46" s="61">
        <v>240</v>
      </c>
      <c r="F46" s="61"/>
      <c r="G46" s="61">
        <v>59</v>
      </c>
      <c r="H46" s="61"/>
      <c r="I46" s="61"/>
      <c r="J46" s="61"/>
      <c r="K46" s="61"/>
      <c r="L46" s="61"/>
      <c r="M46" s="61"/>
      <c r="N46" s="5"/>
      <c r="O46" s="61"/>
      <c r="P46" s="61">
        <v>26</v>
      </c>
      <c r="Q46" s="42"/>
      <c r="R46" s="42"/>
      <c r="S46" s="42"/>
      <c r="T46" s="26"/>
      <c r="U46" s="38" t="str">
        <f t="shared" ref="U46" si="9">_xlfn.IFNA("",((T46+Q46+N46-R46)+(O46*2))/E46)</f>
        <v/>
      </c>
      <c r="V46" s="22">
        <v>117</v>
      </c>
      <c r="W46" s="22" t="s">
        <v>71</v>
      </c>
      <c r="X46" s="22" t="s">
        <v>76</v>
      </c>
      <c r="Y46" s="77">
        <v>4778</v>
      </c>
      <c r="Z46" s="40"/>
      <c r="AA46" s="1" t="s">
        <v>208</v>
      </c>
      <c r="AB46" s="27" t="s">
        <v>221</v>
      </c>
    </row>
    <row r="47" spans="1:28" x14ac:dyDescent="0.3">
      <c r="A47" s="47" t="s">
        <v>46</v>
      </c>
      <c r="B47" s="47" t="s">
        <v>89</v>
      </c>
      <c r="C47" s="43" t="s">
        <v>40</v>
      </c>
      <c r="D47" s="47"/>
      <c r="E47" s="43">
        <f t="shared" ref="E47:T47" si="10">SUM(E35:E46)</f>
        <v>240</v>
      </c>
      <c r="F47" s="43">
        <f t="shared" si="10"/>
        <v>44</v>
      </c>
      <c r="G47" s="43">
        <f t="shared" si="10"/>
        <v>85</v>
      </c>
      <c r="H47" s="43">
        <f t="shared" si="10"/>
        <v>0</v>
      </c>
      <c r="I47" s="43">
        <f t="shared" si="10"/>
        <v>0</v>
      </c>
      <c r="J47" s="43">
        <f t="shared" si="10"/>
        <v>21</v>
      </c>
      <c r="K47" s="43">
        <f t="shared" si="10"/>
        <v>30</v>
      </c>
      <c r="L47" s="43">
        <f t="shared" si="10"/>
        <v>0</v>
      </c>
      <c r="M47" s="43">
        <f t="shared" si="10"/>
        <v>0</v>
      </c>
      <c r="N47" s="43">
        <f t="shared" si="10"/>
        <v>0</v>
      </c>
      <c r="O47" s="43">
        <f t="shared" si="10"/>
        <v>0</v>
      </c>
      <c r="P47" s="43">
        <f t="shared" si="10"/>
        <v>32</v>
      </c>
      <c r="Q47" s="43">
        <f t="shared" si="10"/>
        <v>0</v>
      </c>
      <c r="R47" s="43">
        <f t="shared" si="10"/>
        <v>0</v>
      </c>
      <c r="S47" s="43">
        <f t="shared" si="10"/>
        <v>0</v>
      </c>
      <c r="T47" s="43">
        <f t="shared" si="10"/>
        <v>109</v>
      </c>
      <c r="U47" s="44">
        <f>((T47+Q47+N47-R47)+(O47*2))/E47</f>
        <v>0.45416666666666666</v>
      </c>
      <c r="V47" s="45">
        <v>117</v>
      </c>
      <c r="W47" s="45" t="s">
        <v>71</v>
      </c>
      <c r="X47" s="45" t="s">
        <v>76</v>
      </c>
      <c r="Y47" s="78">
        <v>4778</v>
      </c>
      <c r="Z47" s="46"/>
      <c r="AA47" s="47" t="s">
        <v>208</v>
      </c>
      <c r="AB47" s="87" t="s">
        <v>221</v>
      </c>
    </row>
    <row r="48" spans="1:28" x14ac:dyDescent="0.3">
      <c r="A48" s="1"/>
      <c r="B48" s="1"/>
      <c r="C48" s="1"/>
      <c r="D48" s="1"/>
      <c r="F48" s="48" t="s">
        <v>41</v>
      </c>
      <c r="G48" s="76">
        <f>F47/G47</f>
        <v>0.51764705882352946</v>
      </c>
      <c r="H48" s="48"/>
      <c r="I48" s="27"/>
      <c r="J48" s="48" t="s">
        <v>42</v>
      </c>
      <c r="K48" s="76">
        <f>J47/K47</f>
        <v>0.7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AB51" s="86"/>
    </row>
    <row r="52" spans="1:28" x14ac:dyDescent="0.3">
      <c r="AB52" s="86"/>
    </row>
    <row r="53" spans="1:28" x14ac:dyDescent="0.3">
      <c r="AB53" s="86"/>
    </row>
  </sheetData>
  <pageMargins left="0.25" right="0.25" top="0.75" bottom="0.75" header="0.3" footer="0.3"/>
  <pageSetup scale="6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7DAF-4E61-4EB5-958C-F324A8FC9720}">
  <sheetPr>
    <tabColor theme="9" tint="0.39997558519241921"/>
    <pageSetUpPr fitToPage="1"/>
  </sheetPr>
  <dimension ref="A1:AB48"/>
  <sheetViews>
    <sheetView workbookViewId="0">
      <selection activeCell="AB26" sqref="AB2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223</v>
      </c>
      <c r="K4" s="16" t="s">
        <v>45</v>
      </c>
      <c r="L4" s="17"/>
      <c r="M4" s="18"/>
      <c r="N4" s="19">
        <v>32</v>
      </c>
      <c r="O4" s="19">
        <v>31</v>
      </c>
      <c r="P4" s="19">
        <v>22</v>
      </c>
      <c r="Q4" s="19">
        <v>30</v>
      </c>
      <c r="R4" s="20"/>
      <c r="S4" s="21">
        <f>SUM(N4:R4)</f>
        <v>115</v>
      </c>
      <c r="T4" s="22">
        <v>122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223</v>
      </c>
      <c r="K5" s="16" t="s">
        <v>57</v>
      </c>
      <c r="L5" s="17"/>
      <c r="M5" s="18"/>
      <c r="N5" s="19">
        <v>27</v>
      </c>
      <c r="O5" s="19">
        <v>19</v>
      </c>
      <c r="P5" s="19">
        <v>26</v>
      </c>
      <c r="Q5" s="19">
        <v>29</v>
      </c>
      <c r="R5" s="20"/>
      <c r="S5" s="21">
        <f>SUM(N5:R5)</f>
        <v>101</v>
      </c>
      <c r="T5" s="22">
        <v>122</v>
      </c>
      <c r="U5" s="1"/>
      <c r="V5" s="1"/>
      <c r="W5" s="1"/>
    </row>
    <row r="6" spans="1:28" x14ac:dyDescent="0.3">
      <c r="C6" s="23">
        <v>2235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3">
        <v>122</v>
      </c>
      <c r="W7" s="1"/>
    </row>
    <row r="8" spans="1:28" x14ac:dyDescent="0.3">
      <c r="B8" s="1"/>
      <c r="C8" s="24" t="s">
        <v>233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26">
        <v>30</v>
      </c>
      <c r="F13" s="26">
        <v>5</v>
      </c>
      <c r="G13" s="26">
        <v>20</v>
      </c>
      <c r="H13" s="26"/>
      <c r="I13" s="26"/>
      <c r="J13" s="26">
        <v>5</v>
      </c>
      <c r="K13" s="26">
        <v>6</v>
      </c>
      <c r="L13" s="26">
        <v>2</v>
      </c>
      <c r="M13" s="26">
        <v>2</v>
      </c>
      <c r="N13" s="26">
        <f>SUM(L13:M13)</f>
        <v>4</v>
      </c>
      <c r="O13" s="26">
        <v>4</v>
      </c>
      <c r="P13" s="37">
        <v>1</v>
      </c>
      <c r="Q13" s="26">
        <v>3</v>
      </c>
      <c r="R13" s="26">
        <v>4</v>
      </c>
      <c r="S13" s="26">
        <v>0</v>
      </c>
      <c r="T13" s="26">
        <f>+(F13*2)+J13</f>
        <v>15</v>
      </c>
      <c r="U13" s="38">
        <f>IFERROR(((T13+Q13+N13-R13)+(O13*2))/E13,"")</f>
        <v>0.8666666666666667</v>
      </c>
      <c r="V13" s="22">
        <v>122</v>
      </c>
      <c r="W13" s="22" t="s">
        <v>75</v>
      </c>
      <c r="X13" s="22" t="s">
        <v>72</v>
      </c>
      <c r="Y13" s="77">
        <v>2235</v>
      </c>
      <c r="Z13" s="40"/>
      <c r="AA13" s="1" t="s">
        <v>242</v>
      </c>
      <c r="AB13" s="27" t="s">
        <v>491</v>
      </c>
    </row>
    <row r="14" spans="1:28" x14ac:dyDescent="0.3">
      <c r="A14" s="1" t="s">
        <v>58</v>
      </c>
      <c r="B14" s="1" t="s">
        <v>46</v>
      </c>
      <c r="C14" s="26" t="s">
        <v>292</v>
      </c>
      <c r="D14" s="36">
        <v>24</v>
      </c>
      <c r="E14" s="26" t="s">
        <v>470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/>
      <c r="V14" s="22">
        <v>122</v>
      </c>
      <c r="W14" s="22" t="s">
        <v>75</v>
      </c>
      <c r="X14" s="22" t="s">
        <v>72</v>
      </c>
      <c r="Y14" s="77">
        <v>2235</v>
      </c>
      <c r="Z14" s="40"/>
      <c r="AA14" s="1" t="s">
        <v>242</v>
      </c>
      <c r="AB14" s="27" t="s">
        <v>491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36</v>
      </c>
      <c r="F15" s="26">
        <v>9</v>
      </c>
      <c r="G15" s="26">
        <v>15</v>
      </c>
      <c r="H15" s="26"/>
      <c r="I15" s="26"/>
      <c r="J15" s="26">
        <v>8</v>
      </c>
      <c r="K15" s="26">
        <v>9</v>
      </c>
      <c r="L15" s="26">
        <v>13</v>
      </c>
      <c r="M15" s="26">
        <v>12</v>
      </c>
      <c r="N15" s="26">
        <f t="shared" ref="N15:N24" si="0">SUM(L15:M15)</f>
        <v>25</v>
      </c>
      <c r="O15" s="26">
        <v>2</v>
      </c>
      <c r="P15" s="37">
        <v>3</v>
      </c>
      <c r="Q15" s="26">
        <v>1</v>
      </c>
      <c r="R15" s="26">
        <v>2</v>
      </c>
      <c r="S15" s="26">
        <v>2</v>
      </c>
      <c r="T15" s="26">
        <f t="shared" ref="T15:T24" si="1">+(F15*2)+J15</f>
        <v>26</v>
      </c>
      <c r="U15" s="38">
        <f t="shared" ref="U15:U24" si="2">IFERROR(((T15+Q15+N15-R15)+(O15*2))/E15,"")</f>
        <v>1.5</v>
      </c>
      <c r="V15" s="22">
        <v>122</v>
      </c>
      <c r="W15" s="22" t="s">
        <v>75</v>
      </c>
      <c r="X15" s="22" t="s">
        <v>72</v>
      </c>
      <c r="Y15" s="77">
        <v>2235</v>
      </c>
      <c r="Z15" s="40"/>
      <c r="AA15" s="1" t="s">
        <v>242</v>
      </c>
      <c r="AB15" s="27" t="s">
        <v>491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14</v>
      </c>
      <c r="F16" s="26">
        <v>3</v>
      </c>
      <c r="G16" s="26">
        <v>6</v>
      </c>
      <c r="H16" s="26"/>
      <c r="I16" s="26"/>
      <c r="J16" s="26">
        <v>2</v>
      </c>
      <c r="K16" s="26">
        <v>2</v>
      </c>
      <c r="L16" s="26">
        <v>0</v>
      </c>
      <c r="M16" s="26">
        <v>1</v>
      </c>
      <c r="N16" s="26">
        <f t="shared" si="0"/>
        <v>1</v>
      </c>
      <c r="O16" s="26">
        <v>2</v>
      </c>
      <c r="P16" s="37">
        <v>1</v>
      </c>
      <c r="Q16" s="26">
        <v>0</v>
      </c>
      <c r="R16" s="26">
        <v>3</v>
      </c>
      <c r="S16" s="26">
        <v>0</v>
      </c>
      <c r="T16" s="26">
        <f t="shared" si="1"/>
        <v>8</v>
      </c>
      <c r="U16" s="38">
        <f t="shared" si="2"/>
        <v>0.7142857142857143</v>
      </c>
      <c r="V16" s="22">
        <v>122</v>
      </c>
      <c r="W16" s="22" t="s">
        <v>75</v>
      </c>
      <c r="X16" s="22" t="s">
        <v>72</v>
      </c>
      <c r="Y16" s="77">
        <v>2235</v>
      </c>
      <c r="Z16" s="40"/>
      <c r="AA16" s="1" t="s">
        <v>242</v>
      </c>
      <c r="AB16" s="27" t="s">
        <v>491</v>
      </c>
    </row>
    <row r="17" spans="1:28" x14ac:dyDescent="0.3">
      <c r="A17" s="1" t="s">
        <v>58</v>
      </c>
      <c r="B17" s="1" t="s">
        <v>46</v>
      </c>
      <c r="C17" s="26" t="s">
        <v>50</v>
      </c>
      <c r="D17" s="36">
        <v>44</v>
      </c>
      <c r="E17" s="26">
        <v>14</v>
      </c>
      <c r="F17" s="26">
        <v>2</v>
      </c>
      <c r="G17" s="26">
        <v>4</v>
      </c>
      <c r="H17" s="26"/>
      <c r="I17" s="26"/>
      <c r="J17" s="26">
        <v>0</v>
      </c>
      <c r="K17" s="26">
        <v>0</v>
      </c>
      <c r="L17" s="26">
        <v>2</v>
      </c>
      <c r="M17" s="26">
        <v>3</v>
      </c>
      <c r="N17" s="26">
        <f t="shared" si="0"/>
        <v>5</v>
      </c>
      <c r="O17" s="26">
        <v>0</v>
      </c>
      <c r="P17" s="37">
        <v>2</v>
      </c>
      <c r="Q17" s="26">
        <v>0</v>
      </c>
      <c r="R17" s="26">
        <v>1</v>
      </c>
      <c r="S17" s="26">
        <v>0</v>
      </c>
      <c r="T17" s="26">
        <f t="shared" si="1"/>
        <v>4</v>
      </c>
      <c r="U17" s="38">
        <f t="shared" si="2"/>
        <v>0.5714285714285714</v>
      </c>
      <c r="V17" s="22">
        <v>122</v>
      </c>
      <c r="W17" s="22" t="s">
        <v>75</v>
      </c>
      <c r="X17" s="22" t="s">
        <v>72</v>
      </c>
      <c r="Y17" s="77">
        <v>2235</v>
      </c>
      <c r="Z17" s="40"/>
      <c r="AA17" s="1" t="s">
        <v>242</v>
      </c>
      <c r="AB17" s="27" t="s">
        <v>491</v>
      </c>
    </row>
    <row r="18" spans="1:28" x14ac:dyDescent="0.3">
      <c r="A18" s="1" t="s">
        <v>58</v>
      </c>
      <c r="B18" s="1" t="s">
        <v>46</v>
      </c>
      <c r="C18" s="26" t="s">
        <v>51</v>
      </c>
      <c r="D18" s="36">
        <v>32</v>
      </c>
      <c r="E18" s="26" t="s">
        <v>470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  <c r="Q18" s="26"/>
      <c r="R18" s="26"/>
      <c r="S18" s="26"/>
      <c r="T18" s="26"/>
      <c r="U18" s="38" t="str">
        <f t="shared" ref="U18" si="3">IFERROR(((T18+Q18+N18-R18)+(O18*2))/E18,"")</f>
        <v/>
      </c>
      <c r="V18" s="22">
        <v>122</v>
      </c>
      <c r="W18" s="22" t="s">
        <v>75</v>
      </c>
      <c r="X18" s="22" t="s">
        <v>72</v>
      </c>
      <c r="Y18" s="77">
        <v>2235</v>
      </c>
      <c r="Z18" s="40"/>
      <c r="AA18" s="1" t="s">
        <v>242</v>
      </c>
      <c r="AB18" s="27" t="s">
        <v>491</v>
      </c>
    </row>
    <row r="19" spans="1:28" x14ac:dyDescent="0.3">
      <c r="A19" s="1" t="s">
        <v>58</v>
      </c>
      <c r="B19" s="1" t="s">
        <v>46</v>
      </c>
      <c r="C19" s="26" t="s">
        <v>52</v>
      </c>
      <c r="D19" s="36">
        <v>34</v>
      </c>
      <c r="E19" s="26">
        <v>4</v>
      </c>
      <c r="F19" s="26">
        <v>1</v>
      </c>
      <c r="G19" s="26">
        <v>1</v>
      </c>
      <c r="H19" s="26"/>
      <c r="I19" s="26"/>
      <c r="J19" s="26">
        <v>0</v>
      </c>
      <c r="K19" s="26">
        <v>0</v>
      </c>
      <c r="L19" s="26">
        <v>0</v>
      </c>
      <c r="M19" s="26">
        <v>1</v>
      </c>
      <c r="N19" s="26">
        <f t="shared" si="0"/>
        <v>1</v>
      </c>
      <c r="O19" s="26">
        <v>0</v>
      </c>
      <c r="P19" s="37">
        <v>1</v>
      </c>
      <c r="Q19" s="26">
        <v>0</v>
      </c>
      <c r="R19" s="26">
        <v>1</v>
      </c>
      <c r="S19" s="26">
        <v>0</v>
      </c>
      <c r="T19" s="26">
        <f t="shared" si="1"/>
        <v>2</v>
      </c>
      <c r="U19" s="38">
        <f t="shared" si="2"/>
        <v>0.5</v>
      </c>
      <c r="V19" s="22">
        <v>122</v>
      </c>
      <c r="W19" s="22" t="s">
        <v>75</v>
      </c>
      <c r="X19" s="22" t="s">
        <v>72</v>
      </c>
      <c r="Y19" s="77">
        <v>2235</v>
      </c>
      <c r="Z19" s="40"/>
      <c r="AA19" s="1" t="s">
        <v>242</v>
      </c>
      <c r="AB19" s="27" t="s">
        <v>491</v>
      </c>
    </row>
    <row r="20" spans="1:28" x14ac:dyDescent="0.3">
      <c r="A20" s="1" t="s">
        <v>58</v>
      </c>
      <c r="B20" s="1" t="s">
        <v>46</v>
      </c>
      <c r="C20" s="26" t="s">
        <v>293</v>
      </c>
      <c r="D20" s="36">
        <v>54</v>
      </c>
      <c r="E20" s="26" t="s">
        <v>470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 t="str">
        <f t="shared" si="2"/>
        <v/>
      </c>
      <c r="V20" s="22">
        <v>122</v>
      </c>
      <c r="W20" s="22" t="s">
        <v>75</v>
      </c>
      <c r="X20" s="22" t="s">
        <v>72</v>
      </c>
      <c r="Y20" s="77">
        <v>2235</v>
      </c>
      <c r="Z20" s="40"/>
      <c r="AA20" s="1" t="s">
        <v>242</v>
      </c>
      <c r="AB20" s="27" t="s">
        <v>491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40</v>
      </c>
      <c r="F21" s="26">
        <v>9</v>
      </c>
      <c r="G21" s="26">
        <v>20</v>
      </c>
      <c r="H21" s="26"/>
      <c r="I21" s="26"/>
      <c r="J21" s="26">
        <v>2</v>
      </c>
      <c r="K21" s="26">
        <v>2</v>
      </c>
      <c r="L21" s="26">
        <v>0</v>
      </c>
      <c r="M21" s="26">
        <v>2</v>
      </c>
      <c r="N21" s="26">
        <f t="shared" si="0"/>
        <v>2</v>
      </c>
      <c r="O21" s="26">
        <v>2</v>
      </c>
      <c r="P21" s="37">
        <v>2</v>
      </c>
      <c r="Q21" s="26">
        <v>0</v>
      </c>
      <c r="R21" s="26">
        <v>2</v>
      </c>
      <c r="S21" s="26">
        <v>1</v>
      </c>
      <c r="T21" s="26">
        <f t="shared" si="1"/>
        <v>20</v>
      </c>
      <c r="U21" s="38">
        <f t="shared" si="2"/>
        <v>0.6</v>
      </c>
      <c r="V21" s="22">
        <v>122</v>
      </c>
      <c r="W21" s="22" t="s">
        <v>75</v>
      </c>
      <c r="X21" s="22" t="s">
        <v>72</v>
      </c>
      <c r="Y21" s="77">
        <v>2235</v>
      </c>
      <c r="Z21" s="40"/>
      <c r="AA21" s="1" t="s">
        <v>242</v>
      </c>
      <c r="AB21" s="27" t="s">
        <v>491</v>
      </c>
    </row>
    <row r="22" spans="1:28" x14ac:dyDescent="0.3">
      <c r="A22" s="1" t="s">
        <v>58</v>
      </c>
      <c r="B22" s="1" t="s">
        <v>46</v>
      </c>
      <c r="C22" s="26" t="s">
        <v>54</v>
      </c>
      <c r="D22" s="36">
        <v>40</v>
      </c>
      <c r="E22" s="26">
        <v>26</v>
      </c>
      <c r="F22" s="26">
        <v>7</v>
      </c>
      <c r="G22" s="26">
        <v>15</v>
      </c>
      <c r="H22" s="26"/>
      <c r="I22" s="26"/>
      <c r="J22" s="26">
        <v>1</v>
      </c>
      <c r="K22" s="26">
        <v>3</v>
      </c>
      <c r="L22" s="26">
        <v>0</v>
      </c>
      <c r="M22" s="26">
        <v>3</v>
      </c>
      <c r="N22" s="26">
        <f t="shared" si="0"/>
        <v>3</v>
      </c>
      <c r="O22" s="26">
        <v>1</v>
      </c>
      <c r="P22" s="37">
        <v>2</v>
      </c>
      <c r="Q22" s="26">
        <v>0</v>
      </c>
      <c r="R22" s="26">
        <v>2</v>
      </c>
      <c r="S22" s="26">
        <v>0</v>
      </c>
      <c r="T22" s="26">
        <f t="shared" si="1"/>
        <v>15</v>
      </c>
      <c r="U22" s="38">
        <f t="shared" si="2"/>
        <v>0.69230769230769229</v>
      </c>
      <c r="V22" s="22">
        <v>122</v>
      </c>
      <c r="W22" s="22" t="s">
        <v>75</v>
      </c>
      <c r="X22" s="22" t="s">
        <v>72</v>
      </c>
      <c r="Y22" s="77">
        <v>2235</v>
      </c>
      <c r="Z22" s="40"/>
      <c r="AA22" s="1" t="s">
        <v>242</v>
      </c>
      <c r="AB22" s="27" t="s">
        <v>491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34</v>
      </c>
      <c r="F23" s="26">
        <v>3</v>
      </c>
      <c r="G23" s="26">
        <v>7</v>
      </c>
      <c r="H23" s="26"/>
      <c r="I23" s="26"/>
      <c r="J23" s="26">
        <v>1</v>
      </c>
      <c r="K23" s="26">
        <v>2</v>
      </c>
      <c r="L23" s="26">
        <v>2</v>
      </c>
      <c r="M23" s="26">
        <v>1</v>
      </c>
      <c r="N23" s="26">
        <f t="shared" si="0"/>
        <v>3</v>
      </c>
      <c r="O23" s="26">
        <v>8</v>
      </c>
      <c r="P23" s="37">
        <v>0</v>
      </c>
      <c r="Q23" s="26">
        <v>0</v>
      </c>
      <c r="R23" s="26">
        <v>3</v>
      </c>
      <c r="S23" s="26">
        <v>0</v>
      </c>
      <c r="T23" s="26">
        <f t="shared" si="1"/>
        <v>7</v>
      </c>
      <c r="U23" s="38">
        <f t="shared" si="2"/>
        <v>0.67647058823529416</v>
      </c>
      <c r="V23" s="22">
        <v>122</v>
      </c>
      <c r="W23" s="22" t="s">
        <v>75</v>
      </c>
      <c r="X23" s="22" t="s">
        <v>72</v>
      </c>
      <c r="Y23" s="77">
        <v>2235</v>
      </c>
      <c r="Z23" s="40"/>
      <c r="AA23" s="1" t="s">
        <v>242</v>
      </c>
      <c r="AB23" s="27" t="s">
        <v>491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42</v>
      </c>
      <c r="F24" s="26">
        <v>9</v>
      </c>
      <c r="G24" s="26">
        <v>18</v>
      </c>
      <c r="H24" s="26"/>
      <c r="I24" s="26"/>
      <c r="J24" s="26">
        <v>0</v>
      </c>
      <c r="K24" s="26">
        <v>2</v>
      </c>
      <c r="L24" s="26">
        <v>8</v>
      </c>
      <c r="M24" s="26">
        <v>7</v>
      </c>
      <c r="N24" s="26">
        <f t="shared" si="0"/>
        <v>15</v>
      </c>
      <c r="O24" s="26">
        <v>1</v>
      </c>
      <c r="P24" s="37">
        <v>1</v>
      </c>
      <c r="Q24" s="26">
        <v>2</v>
      </c>
      <c r="R24" s="26">
        <v>4</v>
      </c>
      <c r="S24" s="26">
        <v>0</v>
      </c>
      <c r="T24" s="26">
        <f t="shared" si="1"/>
        <v>18</v>
      </c>
      <c r="U24" s="38">
        <f t="shared" si="2"/>
        <v>0.7857142857142857</v>
      </c>
      <c r="V24" s="22">
        <v>122</v>
      </c>
      <c r="W24" s="22" t="s">
        <v>75</v>
      </c>
      <c r="X24" s="22" t="s">
        <v>72</v>
      </c>
      <c r="Y24" s="77">
        <v>2235</v>
      </c>
      <c r="Z24" s="40"/>
      <c r="AA24" s="1" t="s">
        <v>242</v>
      </c>
      <c r="AB24" s="27" t="s">
        <v>491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4">SUM(E13:E24)</f>
        <v>240</v>
      </c>
      <c r="F25" s="43">
        <f t="shared" si="4"/>
        <v>48</v>
      </c>
      <c r="G25" s="43">
        <f t="shared" si="4"/>
        <v>106</v>
      </c>
      <c r="H25" s="43">
        <f t="shared" si="4"/>
        <v>0</v>
      </c>
      <c r="I25" s="43">
        <f t="shared" si="4"/>
        <v>0</v>
      </c>
      <c r="J25" s="43">
        <f t="shared" si="4"/>
        <v>19</v>
      </c>
      <c r="K25" s="43">
        <f t="shared" si="4"/>
        <v>26</v>
      </c>
      <c r="L25" s="43">
        <f t="shared" si="4"/>
        <v>27</v>
      </c>
      <c r="M25" s="43">
        <f t="shared" si="4"/>
        <v>32</v>
      </c>
      <c r="N25" s="43">
        <f t="shared" si="4"/>
        <v>59</v>
      </c>
      <c r="O25" s="43">
        <f t="shared" si="4"/>
        <v>20</v>
      </c>
      <c r="P25" s="43">
        <f t="shared" si="4"/>
        <v>13</v>
      </c>
      <c r="Q25" s="43">
        <f t="shared" si="4"/>
        <v>6</v>
      </c>
      <c r="R25" s="43">
        <f t="shared" si="4"/>
        <v>22</v>
      </c>
      <c r="S25" s="43">
        <f t="shared" si="4"/>
        <v>3</v>
      </c>
      <c r="T25" s="43">
        <f t="shared" si="4"/>
        <v>115</v>
      </c>
      <c r="U25" s="44">
        <f>((T25+Q25+N25-R25)+(O25*2))/E25</f>
        <v>0.82499999999999996</v>
      </c>
      <c r="V25" s="45">
        <v>122</v>
      </c>
      <c r="W25" s="45" t="s">
        <v>75</v>
      </c>
      <c r="X25" s="45" t="s">
        <v>72</v>
      </c>
      <c r="Y25" s="78">
        <v>2235</v>
      </c>
      <c r="Z25" s="46"/>
      <c r="AA25" s="47" t="s">
        <v>242</v>
      </c>
      <c r="AB25" s="87" t="s">
        <v>491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0.45283018867924529</v>
      </c>
      <c r="H26" s="48"/>
      <c r="I26" s="27"/>
      <c r="J26" s="48" t="s">
        <v>42</v>
      </c>
      <c r="K26" s="76">
        <f>J25/K25</f>
        <v>0.73076923076923073</v>
      </c>
      <c r="L26" s="1"/>
      <c r="M26" s="37" t="s">
        <v>43</v>
      </c>
      <c r="N26" s="51">
        <v>5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31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241</v>
      </c>
      <c r="D35" s="36">
        <v>30</v>
      </c>
      <c r="E35" s="26">
        <v>17</v>
      </c>
      <c r="F35" s="26">
        <v>2</v>
      </c>
      <c r="G35" s="26">
        <v>4</v>
      </c>
      <c r="H35" s="26"/>
      <c r="I35" s="26"/>
      <c r="J35" s="26">
        <v>1</v>
      </c>
      <c r="K35" s="26">
        <v>2</v>
      </c>
      <c r="L35" s="26">
        <v>0</v>
      </c>
      <c r="M35" s="26">
        <v>1</v>
      </c>
      <c r="N35" s="26">
        <f>SUM(L35:M35)</f>
        <v>1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>(H35*3)+((F35-H35)*2)+J35</f>
        <v>5</v>
      </c>
      <c r="U35" s="38">
        <f>IFERROR(((T35+Q35+N35-R35)+(O35*2))/E35,"")</f>
        <v>0.35294117647058826</v>
      </c>
      <c r="V35" s="22">
        <v>122</v>
      </c>
      <c r="W35" s="22" t="s">
        <v>71</v>
      </c>
      <c r="X35" s="22" t="s">
        <v>76</v>
      </c>
      <c r="Y35" s="77">
        <v>2235</v>
      </c>
      <c r="Z35" s="40"/>
      <c r="AA35" s="1" t="s">
        <v>77</v>
      </c>
      <c r="AB35" s="27" t="s">
        <v>224</v>
      </c>
    </row>
    <row r="36" spans="1:28" x14ac:dyDescent="0.3">
      <c r="A36" s="1" t="s">
        <v>46</v>
      </c>
      <c r="B36" s="1" t="s">
        <v>58</v>
      </c>
      <c r="C36" s="26" t="s">
        <v>59</v>
      </c>
      <c r="D36" s="36">
        <v>21</v>
      </c>
      <c r="E36" s="26">
        <v>46</v>
      </c>
      <c r="F36" s="26">
        <v>5</v>
      </c>
      <c r="G36" s="26">
        <v>10</v>
      </c>
      <c r="H36" s="26"/>
      <c r="I36" s="26"/>
      <c r="J36" s="26">
        <v>5</v>
      </c>
      <c r="K36" s="26">
        <v>6</v>
      </c>
      <c r="L36" s="26">
        <v>4</v>
      </c>
      <c r="M36" s="26">
        <v>11</v>
      </c>
      <c r="N36" s="26">
        <f t="shared" ref="N36:N41" si="5">SUM(L36:M36)</f>
        <v>15</v>
      </c>
      <c r="O36" s="37">
        <v>1</v>
      </c>
      <c r="P36" s="37">
        <v>5</v>
      </c>
      <c r="Q36" s="37">
        <v>3</v>
      </c>
      <c r="R36" s="37">
        <v>3</v>
      </c>
      <c r="S36" s="37">
        <v>1</v>
      </c>
      <c r="T36" s="37">
        <f t="shared" ref="T36:T41" si="6">(H36*3)+((F36-H36)*2)+J36</f>
        <v>15</v>
      </c>
      <c r="U36" s="38">
        <f t="shared" ref="U36:U44" si="7">IFERROR(((T36+Q36+N36-R36)+(O36*2))/E36,"")</f>
        <v>0.69565217391304346</v>
      </c>
      <c r="V36" s="22">
        <v>122</v>
      </c>
      <c r="W36" s="22" t="s">
        <v>71</v>
      </c>
      <c r="X36" s="22" t="s">
        <v>76</v>
      </c>
      <c r="Y36" s="77">
        <v>2235</v>
      </c>
      <c r="Z36" s="40"/>
      <c r="AA36" s="1" t="s">
        <v>77</v>
      </c>
      <c r="AB36" s="27" t="s">
        <v>224</v>
      </c>
    </row>
    <row r="37" spans="1:28" x14ac:dyDescent="0.3">
      <c r="A37" s="1" t="s">
        <v>46</v>
      </c>
      <c r="B37" s="1" t="s">
        <v>58</v>
      </c>
      <c r="C37" s="26" t="s">
        <v>60</v>
      </c>
      <c r="D37" s="36">
        <v>44</v>
      </c>
      <c r="E37" s="26">
        <v>6</v>
      </c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26">
        <v>0</v>
      </c>
      <c r="M37" s="26">
        <v>0</v>
      </c>
      <c r="N37" s="26">
        <f t="shared" si="5"/>
        <v>0</v>
      </c>
      <c r="O37" s="37">
        <v>0</v>
      </c>
      <c r="P37" s="37">
        <v>0</v>
      </c>
      <c r="Q37" s="37">
        <v>0</v>
      </c>
      <c r="R37" s="37">
        <v>2</v>
      </c>
      <c r="S37" s="37">
        <v>0</v>
      </c>
      <c r="T37" s="37">
        <f t="shared" si="6"/>
        <v>0</v>
      </c>
      <c r="U37" s="38">
        <f t="shared" si="7"/>
        <v>-0.33333333333333331</v>
      </c>
      <c r="V37" s="22">
        <v>122</v>
      </c>
      <c r="W37" s="22" t="s">
        <v>71</v>
      </c>
      <c r="X37" s="22" t="s">
        <v>76</v>
      </c>
      <c r="Y37" s="77">
        <v>2235</v>
      </c>
      <c r="Z37" s="40"/>
      <c r="AA37" s="1" t="s">
        <v>77</v>
      </c>
      <c r="AB37" s="27" t="s">
        <v>224</v>
      </c>
    </row>
    <row r="38" spans="1:28" x14ac:dyDescent="0.3">
      <c r="A38" s="1" t="s">
        <v>46</v>
      </c>
      <c r="B38" s="1" t="s">
        <v>58</v>
      </c>
      <c r="C38" s="26" t="s">
        <v>61</v>
      </c>
      <c r="D38" s="36">
        <v>15</v>
      </c>
      <c r="E38" s="26">
        <v>45</v>
      </c>
      <c r="F38" s="26">
        <v>14</v>
      </c>
      <c r="G38" s="26">
        <v>25</v>
      </c>
      <c r="H38" s="26"/>
      <c r="I38" s="26"/>
      <c r="J38" s="26">
        <v>3</v>
      </c>
      <c r="K38" s="26">
        <v>6</v>
      </c>
      <c r="L38" s="26">
        <v>0</v>
      </c>
      <c r="M38" s="26">
        <v>4</v>
      </c>
      <c r="N38" s="26">
        <f t="shared" si="5"/>
        <v>4</v>
      </c>
      <c r="O38" s="37">
        <v>4</v>
      </c>
      <c r="P38" s="61">
        <v>6</v>
      </c>
      <c r="Q38" s="37">
        <v>2</v>
      </c>
      <c r="R38" s="37">
        <v>10</v>
      </c>
      <c r="S38" s="37">
        <v>0</v>
      </c>
      <c r="T38" s="37">
        <f t="shared" si="6"/>
        <v>31</v>
      </c>
      <c r="U38" s="38">
        <f t="shared" si="7"/>
        <v>0.77777777777777779</v>
      </c>
      <c r="V38" s="22">
        <v>122</v>
      </c>
      <c r="W38" s="22" t="s">
        <v>71</v>
      </c>
      <c r="X38" s="22" t="s">
        <v>76</v>
      </c>
      <c r="Y38" s="77">
        <v>2235</v>
      </c>
      <c r="Z38" s="40"/>
      <c r="AA38" s="1" t="s">
        <v>77</v>
      </c>
      <c r="AB38" s="27" t="s">
        <v>224</v>
      </c>
    </row>
    <row r="39" spans="1:28" x14ac:dyDescent="0.3">
      <c r="A39" s="1" t="s">
        <v>46</v>
      </c>
      <c r="B39" s="1" t="s">
        <v>58</v>
      </c>
      <c r="C39" s="26" t="s">
        <v>62</v>
      </c>
      <c r="D39" s="36">
        <v>10</v>
      </c>
      <c r="E39" s="26">
        <v>40</v>
      </c>
      <c r="F39" s="26">
        <v>5</v>
      </c>
      <c r="G39" s="26">
        <v>20</v>
      </c>
      <c r="H39" s="26"/>
      <c r="I39" s="26"/>
      <c r="J39" s="26">
        <v>0</v>
      </c>
      <c r="K39" s="26">
        <v>0</v>
      </c>
      <c r="L39" s="26">
        <v>4</v>
      </c>
      <c r="M39" s="26">
        <v>5</v>
      </c>
      <c r="N39" s="26">
        <f t="shared" si="5"/>
        <v>9</v>
      </c>
      <c r="O39" s="37">
        <v>2</v>
      </c>
      <c r="P39" s="37">
        <v>4</v>
      </c>
      <c r="Q39" s="37">
        <v>4</v>
      </c>
      <c r="R39" s="37">
        <v>1</v>
      </c>
      <c r="S39" s="37">
        <v>0</v>
      </c>
      <c r="T39" s="37">
        <f t="shared" si="6"/>
        <v>10</v>
      </c>
      <c r="U39" s="38">
        <f t="shared" si="7"/>
        <v>0.65</v>
      </c>
      <c r="V39" s="22">
        <v>122</v>
      </c>
      <c r="W39" s="22" t="s">
        <v>71</v>
      </c>
      <c r="X39" s="22" t="s">
        <v>76</v>
      </c>
      <c r="Y39" s="77">
        <v>2235</v>
      </c>
      <c r="Z39" s="40"/>
      <c r="AA39" s="1" t="s">
        <v>77</v>
      </c>
      <c r="AB39" s="27" t="s">
        <v>224</v>
      </c>
    </row>
    <row r="40" spans="1:28" x14ac:dyDescent="0.3">
      <c r="A40" s="1" t="s">
        <v>46</v>
      </c>
      <c r="B40" s="1" t="s">
        <v>58</v>
      </c>
      <c r="C40" s="26" t="s">
        <v>63</v>
      </c>
      <c r="D40" s="36">
        <v>31</v>
      </c>
      <c r="E40" s="26">
        <v>42</v>
      </c>
      <c r="F40" s="26">
        <v>8</v>
      </c>
      <c r="G40" s="26">
        <v>15</v>
      </c>
      <c r="H40" s="26"/>
      <c r="I40" s="26"/>
      <c r="J40" s="26">
        <v>0</v>
      </c>
      <c r="K40" s="26">
        <v>0</v>
      </c>
      <c r="L40" s="26">
        <v>0</v>
      </c>
      <c r="M40" s="26">
        <v>7</v>
      </c>
      <c r="N40" s="26">
        <f t="shared" si="5"/>
        <v>7</v>
      </c>
      <c r="O40" s="37">
        <v>1</v>
      </c>
      <c r="P40" s="37">
        <v>5</v>
      </c>
      <c r="Q40" s="37">
        <v>3</v>
      </c>
      <c r="R40" s="37">
        <v>4</v>
      </c>
      <c r="S40" s="37">
        <v>0</v>
      </c>
      <c r="T40" s="37">
        <f t="shared" si="6"/>
        <v>16</v>
      </c>
      <c r="U40" s="38">
        <f t="shared" si="7"/>
        <v>0.5714285714285714</v>
      </c>
      <c r="V40" s="22">
        <v>122</v>
      </c>
      <c r="W40" s="22" t="s">
        <v>71</v>
      </c>
      <c r="X40" s="22" t="s">
        <v>76</v>
      </c>
      <c r="Y40" s="77">
        <v>2235</v>
      </c>
      <c r="Z40" s="40"/>
      <c r="AA40" s="1" t="s">
        <v>77</v>
      </c>
      <c r="AB40" s="27" t="s">
        <v>224</v>
      </c>
    </row>
    <row r="41" spans="1:28" x14ac:dyDescent="0.3">
      <c r="A41" s="1" t="s">
        <v>46</v>
      </c>
      <c r="B41" s="1" t="s">
        <v>58</v>
      </c>
      <c r="C41" s="26" t="s">
        <v>235</v>
      </c>
      <c r="D41" s="36">
        <v>32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 t="shared" si="5"/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f t="shared" si="6"/>
        <v>0</v>
      </c>
      <c r="U41" s="38">
        <f t="shared" si="7"/>
        <v>0</v>
      </c>
      <c r="V41" s="22">
        <v>122</v>
      </c>
      <c r="W41" s="22" t="s">
        <v>71</v>
      </c>
      <c r="X41" s="22" t="s">
        <v>76</v>
      </c>
      <c r="Y41" s="77">
        <v>2235</v>
      </c>
      <c r="Z41" s="40"/>
      <c r="AA41" s="1" t="s">
        <v>77</v>
      </c>
      <c r="AB41" s="27" t="s">
        <v>224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26" t="s">
        <v>404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7"/>
        <v/>
      </c>
      <c r="V42" s="22">
        <v>122</v>
      </c>
      <c r="W42" s="22" t="s">
        <v>71</v>
      </c>
      <c r="X42" s="22" t="s">
        <v>76</v>
      </c>
      <c r="Y42" s="77">
        <v>2235</v>
      </c>
      <c r="Z42" s="40"/>
      <c r="AA42" s="1" t="s">
        <v>77</v>
      </c>
      <c r="AB42" s="27" t="s">
        <v>224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26" t="s">
        <v>404</v>
      </c>
      <c r="F43" s="26"/>
      <c r="G43" s="26"/>
      <c r="H43" s="26"/>
      <c r="I43" s="26"/>
      <c r="J43" s="26"/>
      <c r="K43" s="26"/>
      <c r="L43" s="26"/>
      <c r="M43" s="26"/>
      <c r="N43" s="26"/>
      <c r="O43" s="37"/>
      <c r="P43" s="37"/>
      <c r="Q43" s="37"/>
      <c r="R43" s="37"/>
      <c r="S43" s="37"/>
      <c r="T43" s="37"/>
      <c r="U43" s="38" t="str">
        <f t="shared" si="7"/>
        <v/>
      </c>
      <c r="V43" s="22">
        <v>122</v>
      </c>
      <c r="W43" s="22" t="s">
        <v>71</v>
      </c>
      <c r="X43" s="22" t="s">
        <v>76</v>
      </c>
      <c r="Y43" s="77">
        <v>2235</v>
      </c>
      <c r="Z43" s="40"/>
      <c r="AA43" s="1" t="s">
        <v>77</v>
      </c>
      <c r="AB43" s="27" t="s">
        <v>224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26">
        <v>43</v>
      </c>
      <c r="F44" s="26">
        <v>12</v>
      </c>
      <c r="G44" s="26">
        <v>24</v>
      </c>
      <c r="H44" s="26"/>
      <c r="I44" s="26"/>
      <c r="J44" s="26">
        <v>0</v>
      </c>
      <c r="K44" s="26">
        <v>0</v>
      </c>
      <c r="L44" s="26">
        <v>4</v>
      </c>
      <c r="M44" s="26">
        <v>6</v>
      </c>
      <c r="N44" s="26">
        <f>SUM(L44:M44)</f>
        <v>10</v>
      </c>
      <c r="O44" s="37">
        <v>1</v>
      </c>
      <c r="P44" s="37">
        <v>4</v>
      </c>
      <c r="Q44" s="37">
        <v>2</v>
      </c>
      <c r="R44" s="37">
        <v>2</v>
      </c>
      <c r="S44" s="37">
        <v>0</v>
      </c>
      <c r="T44" s="37">
        <f>(H44*3)+((F44-H44)*2)+J44</f>
        <v>24</v>
      </c>
      <c r="U44" s="38">
        <f t="shared" si="7"/>
        <v>0.83720930232558144</v>
      </c>
      <c r="V44" s="22">
        <v>122</v>
      </c>
      <c r="W44" s="22" t="s">
        <v>71</v>
      </c>
      <c r="X44" s="22" t="s">
        <v>76</v>
      </c>
      <c r="Y44" s="77">
        <v>2235</v>
      </c>
      <c r="Z44" s="40"/>
      <c r="AA44" s="1" t="s">
        <v>77</v>
      </c>
      <c r="AB44" s="27" t="s">
        <v>224</v>
      </c>
    </row>
    <row r="45" spans="1:28" x14ac:dyDescent="0.3">
      <c r="A45" s="47" t="s">
        <v>46</v>
      </c>
      <c r="B45" s="47" t="s">
        <v>58</v>
      </c>
      <c r="C45" s="43" t="s">
        <v>40</v>
      </c>
      <c r="D45" s="47"/>
      <c r="E45" s="43">
        <f t="shared" ref="E45:T45" si="8">SUM(E35:E44)</f>
        <v>240</v>
      </c>
      <c r="F45" s="43">
        <f t="shared" si="8"/>
        <v>46</v>
      </c>
      <c r="G45" s="43">
        <f t="shared" si="8"/>
        <v>98</v>
      </c>
      <c r="H45" s="43">
        <f t="shared" si="8"/>
        <v>0</v>
      </c>
      <c r="I45" s="43">
        <f t="shared" si="8"/>
        <v>0</v>
      </c>
      <c r="J45" s="43">
        <f t="shared" si="8"/>
        <v>9</v>
      </c>
      <c r="K45" s="43">
        <f t="shared" si="8"/>
        <v>14</v>
      </c>
      <c r="L45" s="43">
        <f t="shared" si="8"/>
        <v>12</v>
      </c>
      <c r="M45" s="43">
        <f t="shared" si="8"/>
        <v>34</v>
      </c>
      <c r="N45" s="43">
        <f t="shared" si="8"/>
        <v>46</v>
      </c>
      <c r="O45" s="43">
        <f t="shared" si="8"/>
        <v>9</v>
      </c>
      <c r="P45" s="43">
        <f t="shared" si="8"/>
        <v>24</v>
      </c>
      <c r="Q45" s="43">
        <f t="shared" si="8"/>
        <v>14</v>
      </c>
      <c r="R45" s="43">
        <f t="shared" si="8"/>
        <v>22</v>
      </c>
      <c r="S45" s="43">
        <f t="shared" si="8"/>
        <v>1</v>
      </c>
      <c r="T45" s="43">
        <f t="shared" si="8"/>
        <v>101</v>
      </c>
      <c r="U45" s="44">
        <f>((T45+Q45+N45-R45)+(O45*2))/E45</f>
        <v>0.65416666666666667</v>
      </c>
      <c r="V45" s="45">
        <v>122</v>
      </c>
      <c r="W45" s="45" t="s">
        <v>71</v>
      </c>
      <c r="X45" s="45" t="s">
        <v>76</v>
      </c>
      <c r="Y45" s="78">
        <v>2235</v>
      </c>
      <c r="Z45" s="46"/>
      <c r="AA45" s="47" t="s">
        <v>77</v>
      </c>
      <c r="AB45" s="87" t="s">
        <v>224</v>
      </c>
    </row>
    <row r="46" spans="1:28" x14ac:dyDescent="0.3">
      <c r="A46" s="1"/>
      <c r="B46" s="1"/>
      <c r="C46" s="1"/>
      <c r="D46" s="1"/>
      <c r="F46" s="48" t="s">
        <v>41</v>
      </c>
      <c r="G46" s="76">
        <f>F45/G45</f>
        <v>0.46938775510204084</v>
      </c>
      <c r="H46" s="48"/>
      <c r="I46" s="27"/>
      <c r="J46" s="48" t="s">
        <v>42</v>
      </c>
      <c r="K46" s="76">
        <f>J45/K45</f>
        <v>0.6428571428571429</v>
      </c>
      <c r="L46" s="1"/>
      <c r="M46" s="37" t="s">
        <v>43</v>
      </c>
      <c r="N46" s="51">
        <v>4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pageMargins left="0.25" right="0.25" top="0.75" bottom="0.75" header="0.3" footer="0.3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6D81-EF37-4F5F-AC2F-BA09D04A24A4}">
  <sheetPr>
    <tabColor rgb="FFFF0000"/>
    <pageSetUpPr fitToPage="1"/>
  </sheetPr>
  <dimension ref="A1:AB55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413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226</v>
      </c>
      <c r="K4" s="16" t="s">
        <v>45</v>
      </c>
      <c r="L4" s="17"/>
      <c r="M4" s="18"/>
      <c r="N4" s="19">
        <v>35</v>
      </c>
      <c r="O4" s="19">
        <v>21</v>
      </c>
      <c r="P4" s="19">
        <v>23</v>
      </c>
      <c r="Q4" s="19">
        <v>36</v>
      </c>
      <c r="R4" s="20"/>
      <c r="S4" s="21">
        <f>SUM(N4:R4)</f>
        <v>115</v>
      </c>
      <c r="T4" s="22">
        <v>125</v>
      </c>
    </row>
    <row r="5" spans="1:28" x14ac:dyDescent="0.3">
      <c r="B5" s="1"/>
      <c r="C5" s="6" t="s">
        <v>225</v>
      </c>
      <c r="D5" s="7" t="s">
        <v>6</v>
      </c>
      <c r="E5" s="1"/>
      <c r="F5" s="1"/>
      <c r="G5" s="1"/>
      <c r="J5" s="15" t="s">
        <v>227</v>
      </c>
      <c r="K5" s="16" t="s">
        <v>158</v>
      </c>
      <c r="L5" s="17"/>
      <c r="M5" s="18"/>
      <c r="N5" s="19">
        <v>18</v>
      </c>
      <c r="O5" s="19">
        <v>22</v>
      </c>
      <c r="P5" s="19">
        <v>24</v>
      </c>
      <c r="Q5" s="19">
        <v>20</v>
      </c>
      <c r="R5" s="20"/>
      <c r="S5" s="21">
        <f>SUM(N5:R5)</f>
        <v>84</v>
      </c>
      <c r="T5" s="22">
        <v>125</v>
      </c>
      <c r="U5" s="1"/>
      <c r="V5" s="1"/>
      <c r="W5" s="1"/>
    </row>
    <row r="6" spans="1:28" x14ac:dyDescent="0.3">
      <c r="C6" s="23">
        <v>1443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3">
        <v>125</v>
      </c>
      <c r="W7" s="1"/>
    </row>
    <row r="8" spans="1:28" x14ac:dyDescent="0.3">
      <c r="B8" s="1"/>
      <c r="C8" s="24" t="s">
        <v>233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32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157</v>
      </c>
      <c r="B13" s="1" t="s">
        <v>46</v>
      </c>
      <c r="C13" s="26" t="s">
        <v>47</v>
      </c>
      <c r="D13" s="36">
        <v>30</v>
      </c>
      <c r="E13" s="26">
        <v>16</v>
      </c>
      <c r="F13" s="26">
        <v>1</v>
      </c>
      <c r="G13" s="26">
        <v>6</v>
      </c>
      <c r="H13" s="26"/>
      <c r="I13" s="26"/>
      <c r="J13" s="37">
        <v>0</v>
      </c>
      <c r="K13" s="26">
        <v>0</v>
      </c>
      <c r="L13" s="90"/>
      <c r="M13" s="26"/>
      <c r="N13" s="26">
        <f t="shared" ref="N13:N24" si="0">SUM(L13:M13)</f>
        <v>0</v>
      </c>
      <c r="O13" s="90"/>
      <c r="P13" s="37">
        <v>3</v>
      </c>
      <c r="Q13" s="90"/>
      <c r="R13" s="90"/>
      <c r="S13" s="90"/>
      <c r="T13" s="26">
        <f t="shared" ref="T13:T24" si="1">+(F13*2)+J13</f>
        <v>2</v>
      </c>
      <c r="U13" s="38">
        <f t="shared" ref="U13:U24" si="2">IFERROR(((T13+Q13+N13-R13)+(O13*2))/E13,"")</f>
        <v>0.125</v>
      </c>
      <c r="V13" s="22">
        <v>125</v>
      </c>
      <c r="W13" s="22" t="s">
        <v>75</v>
      </c>
      <c r="X13" s="22" t="s">
        <v>72</v>
      </c>
      <c r="Y13" s="77">
        <v>1443</v>
      </c>
      <c r="Z13" s="40" t="s">
        <v>294</v>
      </c>
      <c r="AA13" s="1" t="s">
        <v>87</v>
      </c>
      <c r="AB13" s="27" t="s">
        <v>492</v>
      </c>
    </row>
    <row r="14" spans="1:28" x14ac:dyDescent="0.3">
      <c r="A14" s="1" t="s">
        <v>157</v>
      </c>
      <c r="B14" s="1" t="s">
        <v>46</v>
      </c>
      <c r="C14" s="26" t="s">
        <v>292</v>
      </c>
      <c r="D14" s="36">
        <v>24</v>
      </c>
      <c r="E14" s="26">
        <v>4</v>
      </c>
      <c r="F14" s="26">
        <v>0</v>
      </c>
      <c r="G14" s="26">
        <v>3</v>
      </c>
      <c r="H14" s="26"/>
      <c r="I14" s="26"/>
      <c r="J14" s="37">
        <v>0</v>
      </c>
      <c r="K14" s="26">
        <v>0</v>
      </c>
      <c r="L14" s="90"/>
      <c r="M14" s="26"/>
      <c r="N14" s="26">
        <f t="shared" ref="N14" si="3">SUM(L14:M14)</f>
        <v>0</v>
      </c>
      <c r="O14" s="90"/>
      <c r="P14" s="37">
        <v>0</v>
      </c>
      <c r="Q14" s="90"/>
      <c r="R14" s="90"/>
      <c r="S14" s="90"/>
      <c r="T14" s="26">
        <f t="shared" ref="T14" si="4">+(F14*2)+J14</f>
        <v>0</v>
      </c>
      <c r="U14" s="38">
        <f t="shared" ref="U14" si="5">IFERROR(((T14+Q14+N14-R14)+(O14*2))/E14,"")</f>
        <v>0</v>
      </c>
      <c r="V14" s="22">
        <v>125</v>
      </c>
      <c r="W14" s="22" t="s">
        <v>75</v>
      </c>
      <c r="X14" s="22" t="s">
        <v>72</v>
      </c>
      <c r="Y14" s="77">
        <v>1443</v>
      </c>
      <c r="Z14" s="40"/>
      <c r="AA14" s="1" t="s">
        <v>87</v>
      </c>
      <c r="AB14" s="27" t="s">
        <v>492</v>
      </c>
    </row>
    <row r="15" spans="1:28" x14ac:dyDescent="0.3">
      <c r="A15" s="1" t="s">
        <v>157</v>
      </c>
      <c r="B15" s="1" t="s">
        <v>46</v>
      </c>
      <c r="C15" s="26" t="s">
        <v>48</v>
      </c>
      <c r="D15" s="36">
        <v>50</v>
      </c>
      <c r="E15" s="26">
        <v>25</v>
      </c>
      <c r="F15" s="26">
        <v>9</v>
      </c>
      <c r="G15" s="26">
        <v>12</v>
      </c>
      <c r="H15" s="26"/>
      <c r="I15" s="26"/>
      <c r="J15" s="37">
        <v>4</v>
      </c>
      <c r="K15" s="26">
        <v>7</v>
      </c>
      <c r="L15" s="90"/>
      <c r="M15" s="26">
        <v>16</v>
      </c>
      <c r="N15" s="26">
        <f t="shared" si="0"/>
        <v>16</v>
      </c>
      <c r="O15" s="90"/>
      <c r="P15" s="37">
        <v>3</v>
      </c>
      <c r="Q15" s="90"/>
      <c r="R15" s="90"/>
      <c r="S15" s="90"/>
      <c r="T15" s="26">
        <f t="shared" si="1"/>
        <v>22</v>
      </c>
      <c r="U15" s="38">
        <f t="shared" si="2"/>
        <v>1.52</v>
      </c>
      <c r="V15" s="22">
        <v>125</v>
      </c>
      <c r="W15" s="22" t="s">
        <v>75</v>
      </c>
      <c r="X15" s="22" t="s">
        <v>72</v>
      </c>
      <c r="Y15" s="77">
        <v>1443</v>
      </c>
      <c r="Z15" s="40"/>
      <c r="AA15" s="1" t="s">
        <v>87</v>
      </c>
      <c r="AB15" s="27" t="s">
        <v>492</v>
      </c>
    </row>
    <row r="16" spans="1:28" x14ac:dyDescent="0.3">
      <c r="A16" s="1" t="s">
        <v>157</v>
      </c>
      <c r="B16" s="1" t="s">
        <v>46</v>
      </c>
      <c r="C16" s="26" t="s">
        <v>49</v>
      </c>
      <c r="D16" s="36">
        <v>12</v>
      </c>
      <c r="E16" s="90"/>
      <c r="F16" s="26">
        <v>4</v>
      </c>
      <c r="G16" s="26">
        <v>5</v>
      </c>
      <c r="H16" s="26"/>
      <c r="I16" s="26"/>
      <c r="J16" s="37">
        <v>2</v>
      </c>
      <c r="K16" s="26">
        <v>2</v>
      </c>
      <c r="L16" s="90"/>
      <c r="M16" s="26"/>
      <c r="N16" s="26">
        <f t="shared" si="0"/>
        <v>0</v>
      </c>
      <c r="O16" s="90"/>
      <c r="P16" s="37">
        <v>2</v>
      </c>
      <c r="Q16" s="90"/>
      <c r="R16" s="90"/>
      <c r="S16" s="90"/>
      <c r="T16" s="26">
        <f t="shared" si="1"/>
        <v>10</v>
      </c>
      <c r="U16" s="38" t="str">
        <f t="shared" si="2"/>
        <v/>
      </c>
      <c r="V16" s="22">
        <v>125</v>
      </c>
      <c r="W16" s="22" t="s">
        <v>75</v>
      </c>
      <c r="X16" s="22" t="s">
        <v>72</v>
      </c>
      <c r="Y16" s="77">
        <v>1443</v>
      </c>
      <c r="Z16" s="40"/>
      <c r="AA16" s="1" t="s">
        <v>87</v>
      </c>
      <c r="AB16" s="27" t="s">
        <v>492</v>
      </c>
    </row>
    <row r="17" spans="1:28" x14ac:dyDescent="0.3">
      <c r="A17" s="1" t="s">
        <v>157</v>
      </c>
      <c r="B17" s="1" t="s">
        <v>46</v>
      </c>
      <c r="C17" s="26" t="s">
        <v>50</v>
      </c>
      <c r="D17" s="36">
        <v>44</v>
      </c>
      <c r="E17" s="90"/>
      <c r="F17" s="26">
        <v>3</v>
      </c>
      <c r="G17" s="26">
        <v>7</v>
      </c>
      <c r="H17" s="26"/>
      <c r="I17" s="26"/>
      <c r="J17" s="37">
        <v>13</v>
      </c>
      <c r="K17" s="26">
        <v>19</v>
      </c>
      <c r="L17" s="90"/>
      <c r="M17" s="26">
        <v>14</v>
      </c>
      <c r="N17" s="26">
        <f t="shared" si="0"/>
        <v>14</v>
      </c>
      <c r="O17" s="90"/>
      <c r="P17" s="37">
        <v>1</v>
      </c>
      <c r="Q17" s="90"/>
      <c r="R17" s="90"/>
      <c r="S17" s="90"/>
      <c r="T17" s="26">
        <f t="shared" si="1"/>
        <v>19</v>
      </c>
      <c r="U17" s="38" t="str">
        <f t="shared" si="2"/>
        <v/>
      </c>
      <c r="V17" s="22">
        <v>125</v>
      </c>
      <c r="W17" s="22" t="s">
        <v>75</v>
      </c>
      <c r="X17" s="22" t="s">
        <v>72</v>
      </c>
      <c r="Y17" s="77">
        <v>1443</v>
      </c>
      <c r="Z17" s="40"/>
      <c r="AA17" s="1" t="s">
        <v>87</v>
      </c>
      <c r="AB17" s="27" t="s">
        <v>492</v>
      </c>
    </row>
    <row r="18" spans="1:28" x14ac:dyDescent="0.3">
      <c r="A18" s="1" t="s">
        <v>157</v>
      </c>
      <c r="B18" s="1" t="s">
        <v>46</v>
      </c>
      <c r="C18" s="26" t="s">
        <v>51</v>
      </c>
      <c r="D18" s="36">
        <v>32</v>
      </c>
      <c r="E18" s="90"/>
      <c r="F18" s="26">
        <v>6</v>
      </c>
      <c r="G18" s="26">
        <v>13</v>
      </c>
      <c r="H18" s="26"/>
      <c r="I18" s="26"/>
      <c r="J18" s="37">
        <v>4</v>
      </c>
      <c r="K18" s="26">
        <v>4</v>
      </c>
      <c r="L18" s="90"/>
      <c r="M18" s="26"/>
      <c r="N18" s="26">
        <f t="shared" si="0"/>
        <v>0</v>
      </c>
      <c r="O18" s="90"/>
      <c r="P18" s="37">
        <v>1</v>
      </c>
      <c r="Q18" s="90"/>
      <c r="R18" s="90"/>
      <c r="S18" s="90"/>
      <c r="T18" s="26">
        <f t="shared" si="1"/>
        <v>16</v>
      </c>
      <c r="U18" s="38" t="str">
        <f t="shared" si="2"/>
        <v/>
      </c>
      <c r="V18" s="22">
        <v>125</v>
      </c>
      <c r="W18" s="22" t="s">
        <v>75</v>
      </c>
      <c r="X18" s="22" t="s">
        <v>72</v>
      </c>
      <c r="Y18" s="77">
        <v>1443</v>
      </c>
      <c r="Z18" s="40"/>
      <c r="AA18" s="1" t="s">
        <v>87</v>
      </c>
      <c r="AB18" s="27" t="s">
        <v>492</v>
      </c>
    </row>
    <row r="19" spans="1:28" x14ac:dyDescent="0.3">
      <c r="A19" s="1" t="s">
        <v>157</v>
      </c>
      <c r="B19" s="1" t="s">
        <v>46</v>
      </c>
      <c r="C19" s="26" t="s">
        <v>52</v>
      </c>
      <c r="D19" s="36">
        <v>34</v>
      </c>
      <c r="E19" s="90"/>
      <c r="F19" s="26">
        <v>3</v>
      </c>
      <c r="G19" s="26">
        <v>5</v>
      </c>
      <c r="H19" s="26"/>
      <c r="I19" s="26"/>
      <c r="J19" s="37">
        <v>2</v>
      </c>
      <c r="K19" s="26">
        <v>2</v>
      </c>
      <c r="L19" s="90"/>
      <c r="M19" s="26"/>
      <c r="N19" s="26">
        <f t="shared" si="0"/>
        <v>0</v>
      </c>
      <c r="O19" s="90"/>
      <c r="P19" s="37">
        <v>1</v>
      </c>
      <c r="Q19" s="90"/>
      <c r="R19" s="90"/>
      <c r="S19" s="90"/>
      <c r="T19" s="26">
        <f t="shared" si="1"/>
        <v>8</v>
      </c>
      <c r="U19" s="38" t="str">
        <f t="shared" si="2"/>
        <v/>
      </c>
      <c r="V19" s="22">
        <v>125</v>
      </c>
      <c r="W19" s="22" t="s">
        <v>75</v>
      </c>
      <c r="X19" s="22" t="s">
        <v>72</v>
      </c>
      <c r="Y19" s="77">
        <v>1443</v>
      </c>
      <c r="Z19" s="40"/>
      <c r="AA19" s="1" t="s">
        <v>87</v>
      </c>
      <c r="AB19" s="27" t="s">
        <v>492</v>
      </c>
    </row>
    <row r="20" spans="1:28" x14ac:dyDescent="0.3">
      <c r="A20" s="1" t="s">
        <v>157</v>
      </c>
      <c r="B20" s="1" t="s">
        <v>46</v>
      </c>
      <c r="C20" s="26" t="s">
        <v>293</v>
      </c>
      <c r="D20" s="36">
        <v>54</v>
      </c>
      <c r="E20" s="26">
        <v>7</v>
      </c>
      <c r="F20" s="26">
        <v>1</v>
      </c>
      <c r="G20" s="26">
        <v>6</v>
      </c>
      <c r="H20" s="26"/>
      <c r="I20" s="26"/>
      <c r="J20" s="37">
        <v>0</v>
      </c>
      <c r="K20" s="26">
        <v>0</v>
      </c>
      <c r="L20" s="90"/>
      <c r="M20" s="26"/>
      <c r="N20" s="26">
        <f t="shared" si="0"/>
        <v>0</v>
      </c>
      <c r="O20" s="90"/>
      <c r="P20" s="37">
        <v>0</v>
      </c>
      <c r="Q20" s="90"/>
      <c r="R20" s="90"/>
      <c r="S20" s="90"/>
      <c r="T20" s="26">
        <f t="shared" si="1"/>
        <v>2</v>
      </c>
      <c r="U20" s="38">
        <f t="shared" si="2"/>
        <v>0.2857142857142857</v>
      </c>
      <c r="V20" s="22">
        <v>125</v>
      </c>
      <c r="W20" s="22" t="s">
        <v>75</v>
      </c>
      <c r="X20" s="22" t="s">
        <v>72</v>
      </c>
      <c r="Y20" s="77">
        <v>1443</v>
      </c>
      <c r="Z20" s="40"/>
      <c r="AA20" s="1" t="s">
        <v>87</v>
      </c>
      <c r="AB20" s="27" t="s">
        <v>492</v>
      </c>
    </row>
    <row r="21" spans="1:28" x14ac:dyDescent="0.3">
      <c r="A21" s="1" t="s">
        <v>157</v>
      </c>
      <c r="B21" s="1" t="s">
        <v>46</v>
      </c>
      <c r="C21" s="26" t="s">
        <v>53</v>
      </c>
      <c r="D21" s="36">
        <v>20</v>
      </c>
      <c r="E21" s="90"/>
      <c r="F21" s="26">
        <v>8</v>
      </c>
      <c r="G21" s="26">
        <v>19</v>
      </c>
      <c r="H21" s="26"/>
      <c r="I21" s="26"/>
      <c r="J21" s="37">
        <v>3</v>
      </c>
      <c r="K21" s="26">
        <v>3</v>
      </c>
      <c r="L21" s="90"/>
      <c r="M21" s="26"/>
      <c r="N21" s="26">
        <f t="shared" si="0"/>
        <v>0</v>
      </c>
      <c r="O21" s="90"/>
      <c r="P21" s="37">
        <v>4</v>
      </c>
      <c r="Q21" s="90"/>
      <c r="R21" s="90"/>
      <c r="S21" s="90"/>
      <c r="T21" s="26">
        <f t="shared" si="1"/>
        <v>19</v>
      </c>
      <c r="U21" s="38" t="str">
        <f t="shared" si="2"/>
        <v/>
      </c>
      <c r="V21" s="22">
        <v>125</v>
      </c>
      <c r="W21" s="22" t="s">
        <v>75</v>
      </c>
      <c r="X21" s="22" t="s">
        <v>72</v>
      </c>
      <c r="Y21" s="77">
        <v>1443</v>
      </c>
      <c r="Z21" s="40"/>
      <c r="AA21" s="1" t="s">
        <v>87</v>
      </c>
      <c r="AB21" s="27" t="s">
        <v>492</v>
      </c>
    </row>
    <row r="22" spans="1:28" x14ac:dyDescent="0.3">
      <c r="A22" s="1" t="s">
        <v>157</v>
      </c>
      <c r="B22" s="1" t="s">
        <v>46</v>
      </c>
      <c r="C22" s="26" t="s">
        <v>54</v>
      </c>
      <c r="D22" s="36">
        <v>40</v>
      </c>
      <c r="E22" s="90"/>
      <c r="F22" s="26">
        <v>5</v>
      </c>
      <c r="G22" s="26">
        <v>9</v>
      </c>
      <c r="H22" s="26"/>
      <c r="I22" s="26"/>
      <c r="J22" s="37">
        <v>0</v>
      </c>
      <c r="K22" s="26">
        <v>0</v>
      </c>
      <c r="L22" s="90"/>
      <c r="M22" s="26"/>
      <c r="N22" s="26">
        <f t="shared" si="0"/>
        <v>0</v>
      </c>
      <c r="O22" s="90"/>
      <c r="P22" s="37">
        <v>2</v>
      </c>
      <c r="Q22" s="90"/>
      <c r="R22" s="90"/>
      <c r="S22" s="90"/>
      <c r="T22" s="26">
        <f t="shared" si="1"/>
        <v>10</v>
      </c>
      <c r="U22" s="38" t="str">
        <f t="shared" si="2"/>
        <v/>
      </c>
      <c r="V22" s="22">
        <v>125</v>
      </c>
      <c r="W22" s="22" t="s">
        <v>75</v>
      </c>
      <c r="X22" s="22" t="s">
        <v>72</v>
      </c>
      <c r="Y22" s="77">
        <v>1443</v>
      </c>
      <c r="Z22" s="40"/>
      <c r="AA22" s="1" t="s">
        <v>87</v>
      </c>
      <c r="AB22" s="27" t="s">
        <v>492</v>
      </c>
    </row>
    <row r="23" spans="1:28" x14ac:dyDescent="0.3">
      <c r="A23" s="1" t="s">
        <v>157</v>
      </c>
      <c r="B23" s="1" t="s">
        <v>46</v>
      </c>
      <c r="C23" s="26" t="s">
        <v>55</v>
      </c>
      <c r="D23" s="36">
        <v>10</v>
      </c>
      <c r="E23" s="90"/>
      <c r="F23" s="26">
        <v>1</v>
      </c>
      <c r="G23" s="26">
        <v>4</v>
      </c>
      <c r="H23" s="26"/>
      <c r="I23" s="26"/>
      <c r="J23" s="37">
        <v>0</v>
      </c>
      <c r="K23" s="26">
        <v>0</v>
      </c>
      <c r="L23" s="90"/>
      <c r="M23" s="26"/>
      <c r="N23" s="26">
        <f t="shared" si="0"/>
        <v>0</v>
      </c>
      <c r="O23" s="90"/>
      <c r="P23" s="37">
        <v>0</v>
      </c>
      <c r="Q23" s="90"/>
      <c r="R23" s="90"/>
      <c r="S23" s="90"/>
      <c r="T23" s="26">
        <f t="shared" si="1"/>
        <v>2</v>
      </c>
      <c r="U23" s="38" t="str">
        <f t="shared" si="2"/>
        <v/>
      </c>
      <c r="V23" s="22">
        <v>125</v>
      </c>
      <c r="W23" s="22" t="s">
        <v>75</v>
      </c>
      <c r="X23" s="22" t="s">
        <v>72</v>
      </c>
      <c r="Y23" s="77">
        <v>1443</v>
      </c>
      <c r="Z23" s="40"/>
      <c r="AA23" s="1" t="s">
        <v>87</v>
      </c>
      <c r="AB23" s="27" t="s">
        <v>492</v>
      </c>
    </row>
    <row r="24" spans="1:28" x14ac:dyDescent="0.3">
      <c r="A24" s="1" t="s">
        <v>157</v>
      </c>
      <c r="B24" s="1" t="s">
        <v>46</v>
      </c>
      <c r="C24" s="26" t="s">
        <v>56</v>
      </c>
      <c r="D24" s="36">
        <v>22</v>
      </c>
      <c r="E24" s="90"/>
      <c r="F24" s="26">
        <v>2</v>
      </c>
      <c r="G24" s="26">
        <v>7</v>
      </c>
      <c r="H24" s="26"/>
      <c r="I24" s="26"/>
      <c r="J24" s="37">
        <v>1</v>
      </c>
      <c r="K24" s="26">
        <v>2</v>
      </c>
      <c r="L24" s="90"/>
      <c r="M24" s="26"/>
      <c r="N24" s="26">
        <f t="shared" si="0"/>
        <v>0</v>
      </c>
      <c r="O24" s="90"/>
      <c r="P24" s="37">
        <v>2</v>
      </c>
      <c r="Q24" s="90"/>
      <c r="R24" s="90"/>
      <c r="S24" s="90"/>
      <c r="T24" s="26">
        <f t="shared" si="1"/>
        <v>5</v>
      </c>
      <c r="U24" s="38" t="str">
        <f t="shared" si="2"/>
        <v/>
      </c>
      <c r="V24" s="22">
        <v>125</v>
      </c>
      <c r="W24" s="22" t="s">
        <v>75</v>
      </c>
      <c r="X24" s="22" t="s">
        <v>72</v>
      </c>
      <c r="Y24" s="77">
        <v>1443</v>
      </c>
      <c r="Z24" s="40"/>
      <c r="AA24" s="1" t="s">
        <v>87</v>
      </c>
      <c r="AB24" s="27" t="s">
        <v>492</v>
      </c>
    </row>
    <row r="25" spans="1:28" x14ac:dyDescent="0.3">
      <c r="A25" s="1" t="s">
        <v>157</v>
      </c>
      <c r="B25" s="1" t="s">
        <v>46</v>
      </c>
      <c r="C25" s="61" t="s">
        <v>39</v>
      </c>
      <c r="D25" s="34"/>
      <c r="E25" s="61">
        <v>188</v>
      </c>
      <c r="F25" s="61"/>
      <c r="G25" s="61"/>
      <c r="H25" s="61"/>
      <c r="I25" s="61"/>
      <c r="J25" s="80"/>
      <c r="K25" s="61"/>
      <c r="L25" s="61"/>
      <c r="M25" s="61">
        <v>41</v>
      </c>
      <c r="N25" s="61">
        <v>41</v>
      </c>
      <c r="O25" s="61"/>
      <c r="P25" s="42"/>
      <c r="Q25" s="42"/>
      <c r="R25" s="42"/>
      <c r="S25" s="42"/>
      <c r="T25" s="61"/>
      <c r="U25" s="38" t="str">
        <f t="shared" ref="U25" si="6">_xlfn.IFNA("",((T25+Q25+N25-R25)+(O25*2))/E25)</f>
        <v/>
      </c>
      <c r="V25" s="22">
        <v>125</v>
      </c>
      <c r="W25" s="22" t="s">
        <v>75</v>
      </c>
      <c r="X25" s="22" t="s">
        <v>72</v>
      </c>
      <c r="Y25" s="77">
        <v>1443</v>
      </c>
      <c r="Z25" s="40"/>
      <c r="AA25" s="1" t="s">
        <v>87</v>
      </c>
      <c r="AB25" s="27" t="s">
        <v>492</v>
      </c>
    </row>
    <row r="26" spans="1:28" x14ac:dyDescent="0.3">
      <c r="A26" s="47" t="s">
        <v>157</v>
      </c>
      <c r="B26" s="47" t="s">
        <v>46</v>
      </c>
      <c r="C26" s="43" t="s">
        <v>40</v>
      </c>
      <c r="D26" s="47"/>
      <c r="E26" s="43">
        <f t="shared" ref="E26:T26" si="7">SUM(E13:E25)</f>
        <v>240</v>
      </c>
      <c r="F26" s="43">
        <f t="shared" si="7"/>
        <v>43</v>
      </c>
      <c r="G26" s="43">
        <f t="shared" si="7"/>
        <v>96</v>
      </c>
      <c r="H26" s="43">
        <f t="shared" si="7"/>
        <v>0</v>
      </c>
      <c r="I26" s="43">
        <f t="shared" si="7"/>
        <v>0</v>
      </c>
      <c r="J26" s="43">
        <f t="shared" si="7"/>
        <v>29</v>
      </c>
      <c r="K26" s="43">
        <f t="shared" si="7"/>
        <v>39</v>
      </c>
      <c r="L26" s="43">
        <f t="shared" si="7"/>
        <v>0</v>
      </c>
      <c r="M26" s="43">
        <f t="shared" si="7"/>
        <v>71</v>
      </c>
      <c r="N26" s="43">
        <f t="shared" si="7"/>
        <v>71</v>
      </c>
      <c r="O26" s="43">
        <f t="shared" si="7"/>
        <v>0</v>
      </c>
      <c r="P26" s="43">
        <f t="shared" si="7"/>
        <v>19</v>
      </c>
      <c r="Q26" s="43">
        <f t="shared" si="7"/>
        <v>0</v>
      </c>
      <c r="R26" s="43">
        <f t="shared" si="7"/>
        <v>0</v>
      </c>
      <c r="S26" s="43">
        <f t="shared" si="7"/>
        <v>0</v>
      </c>
      <c r="T26" s="43">
        <f t="shared" si="7"/>
        <v>115</v>
      </c>
      <c r="U26" s="44">
        <f>((T26+Q26+N26-R26)+(O26*2))/E26</f>
        <v>0.77500000000000002</v>
      </c>
      <c r="V26" s="45">
        <v>125</v>
      </c>
      <c r="W26" s="45" t="s">
        <v>75</v>
      </c>
      <c r="X26" s="45" t="s">
        <v>72</v>
      </c>
      <c r="Y26" s="78">
        <v>1443</v>
      </c>
      <c r="Z26" s="46"/>
      <c r="AA26" s="47" t="s">
        <v>87</v>
      </c>
      <c r="AB26" s="87" t="s">
        <v>492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0.44791666666666669</v>
      </c>
      <c r="H27" s="48"/>
      <c r="I27" s="27"/>
      <c r="J27" s="48" t="s">
        <v>42</v>
      </c>
      <c r="K27" s="76">
        <f>J26/K26</f>
        <v>0.74358974358974361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31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157</v>
      </c>
      <c r="C35" s="26" t="s">
        <v>281</v>
      </c>
      <c r="D35" s="36">
        <v>40</v>
      </c>
      <c r="E35" s="90"/>
      <c r="F35" s="26">
        <v>3</v>
      </c>
      <c r="G35" s="26">
        <v>16</v>
      </c>
      <c r="H35" s="26"/>
      <c r="I35" s="26"/>
      <c r="J35" s="37">
        <v>2</v>
      </c>
      <c r="K35" s="26">
        <v>4</v>
      </c>
      <c r="L35" s="90"/>
      <c r="M35" s="26"/>
      <c r="N35" s="26">
        <f>SUM(L35:M35)</f>
        <v>0</v>
      </c>
      <c r="O35" s="90"/>
      <c r="P35" s="61">
        <v>6</v>
      </c>
      <c r="Q35" s="90"/>
      <c r="R35" s="90"/>
      <c r="S35" s="90"/>
      <c r="T35" s="26">
        <f>(H35*3)+((F35-H35)*2)+J35</f>
        <v>8</v>
      </c>
      <c r="U35" s="38" t="str">
        <f>IFERROR(((T35+Q35+N35-R35)+(O35*2))/E35,"")</f>
        <v/>
      </c>
      <c r="V35" s="22">
        <v>125</v>
      </c>
      <c r="W35" s="22" t="s">
        <v>71</v>
      </c>
      <c r="X35" s="22" t="s">
        <v>76</v>
      </c>
      <c r="Y35" s="77">
        <v>1443</v>
      </c>
      <c r="Z35" s="40"/>
      <c r="AA35" s="1" t="s">
        <v>161</v>
      </c>
      <c r="AB35" s="27" t="s">
        <v>228</v>
      </c>
    </row>
    <row r="36" spans="1:28" x14ac:dyDescent="0.3">
      <c r="A36" s="1" t="s">
        <v>46</v>
      </c>
      <c r="B36" s="1" t="s">
        <v>157</v>
      </c>
      <c r="C36" s="26" t="s">
        <v>282</v>
      </c>
      <c r="D36" s="36">
        <v>10</v>
      </c>
      <c r="E36" s="90"/>
      <c r="F36" s="26">
        <v>6</v>
      </c>
      <c r="G36" s="26">
        <v>18</v>
      </c>
      <c r="H36" s="26"/>
      <c r="I36" s="26"/>
      <c r="J36" s="37">
        <v>0</v>
      </c>
      <c r="K36" s="26">
        <v>0</v>
      </c>
      <c r="L36" s="90"/>
      <c r="M36" s="26">
        <v>15</v>
      </c>
      <c r="N36" s="26">
        <f t="shared" ref="N36:N41" si="8">SUM(L36:M36)</f>
        <v>15</v>
      </c>
      <c r="O36" s="100"/>
      <c r="P36" s="61">
        <v>6</v>
      </c>
      <c r="Q36" s="100"/>
      <c r="R36" s="100"/>
      <c r="S36" s="100"/>
      <c r="T36" s="37">
        <f t="shared" ref="T36:T41" si="9">(H36*3)+((F36-H36)*2)+J36</f>
        <v>12</v>
      </c>
      <c r="U36" s="38" t="str">
        <f t="shared" ref="U36:U44" si="10">IFERROR(((T36+Q36+N36-R36)+(O36*2))/E36,"")</f>
        <v/>
      </c>
      <c r="V36" s="22">
        <v>125</v>
      </c>
      <c r="W36" s="22" t="s">
        <v>71</v>
      </c>
      <c r="X36" s="22" t="s">
        <v>76</v>
      </c>
      <c r="Y36" s="77">
        <v>1443</v>
      </c>
      <c r="Z36" s="40"/>
      <c r="AA36" s="1" t="s">
        <v>161</v>
      </c>
      <c r="AB36" s="27" t="s">
        <v>228</v>
      </c>
    </row>
    <row r="37" spans="1:28" x14ac:dyDescent="0.3">
      <c r="A37" s="1" t="s">
        <v>46</v>
      </c>
      <c r="B37" s="1" t="s">
        <v>157</v>
      </c>
      <c r="C37" s="26" t="s">
        <v>284</v>
      </c>
      <c r="D37" s="36">
        <v>25</v>
      </c>
      <c r="E37" s="90"/>
      <c r="F37" s="26">
        <v>0</v>
      </c>
      <c r="G37" s="26">
        <v>0</v>
      </c>
      <c r="H37" s="26"/>
      <c r="I37" s="26"/>
      <c r="J37" s="37"/>
      <c r="K37" s="26"/>
      <c r="L37" s="90"/>
      <c r="M37" s="26"/>
      <c r="N37" s="26">
        <f t="shared" si="8"/>
        <v>0</v>
      </c>
      <c r="O37" s="100"/>
      <c r="P37" s="37">
        <v>0</v>
      </c>
      <c r="Q37" s="100"/>
      <c r="R37" s="100"/>
      <c r="S37" s="100"/>
      <c r="T37" s="37">
        <f t="shared" si="9"/>
        <v>0</v>
      </c>
      <c r="U37" s="38" t="str">
        <f t="shared" si="10"/>
        <v/>
      </c>
      <c r="V37" s="22">
        <v>125</v>
      </c>
      <c r="W37" s="22" t="s">
        <v>71</v>
      </c>
      <c r="X37" s="22" t="s">
        <v>76</v>
      </c>
      <c r="Y37" s="77">
        <v>1443</v>
      </c>
      <c r="Z37" s="40"/>
      <c r="AA37" s="1" t="s">
        <v>161</v>
      </c>
      <c r="AB37" s="27" t="s">
        <v>228</v>
      </c>
    </row>
    <row r="38" spans="1:28" x14ac:dyDescent="0.3">
      <c r="A38" s="1" t="s">
        <v>46</v>
      </c>
      <c r="B38" s="1" t="s">
        <v>157</v>
      </c>
      <c r="C38" s="26" t="s">
        <v>285</v>
      </c>
      <c r="D38" s="36">
        <v>24</v>
      </c>
      <c r="E38" s="90"/>
      <c r="F38" s="26">
        <v>8</v>
      </c>
      <c r="G38" s="26">
        <v>21</v>
      </c>
      <c r="H38" s="26"/>
      <c r="I38" s="26"/>
      <c r="J38" s="37">
        <v>4</v>
      </c>
      <c r="K38" s="26">
        <v>4</v>
      </c>
      <c r="L38" s="90"/>
      <c r="M38" s="26"/>
      <c r="N38" s="26">
        <f t="shared" si="8"/>
        <v>0</v>
      </c>
      <c r="O38" s="100"/>
      <c r="P38" s="37">
        <v>3</v>
      </c>
      <c r="Q38" s="100"/>
      <c r="R38" s="100"/>
      <c r="S38" s="100"/>
      <c r="T38" s="37">
        <f t="shared" si="9"/>
        <v>20</v>
      </c>
      <c r="U38" s="38" t="str">
        <f t="shared" si="10"/>
        <v/>
      </c>
      <c r="V38" s="22">
        <v>125</v>
      </c>
      <c r="W38" s="22" t="s">
        <v>71</v>
      </c>
      <c r="X38" s="22" t="s">
        <v>76</v>
      </c>
      <c r="Y38" s="77">
        <v>1443</v>
      </c>
      <c r="Z38" s="40"/>
      <c r="AA38" s="1" t="s">
        <v>161</v>
      </c>
      <c r="AB38" s="27" t="s">
        <v>228</v>
      </c>
    </row>
    <row r="39" spans="1:28" x14ac:dyDescent="0.3">
      <c r="A39" s="1" t="s">
        <v>46</v>
      </c>
      <c r="B39" s="1" t="s">
        <v>157</v>
      </c>
      <c r="C39" s="26" t="s">
        <v>286</v>
      </c>
      <c r="D39" s="36">
        <v>3</v>
      </c>
      <c r="E39" s="90"/>
      <c r="F39" s="26">
        <v>0</v>
      </c>
      <c r="G39" s="26">
        <v>0</v>
      </c>
      <c r="H39" s="26"/>
      <c r="I39" s="26"/>
      <c r="J39" s="37"/>
      <c r="K39" s="26"/>
      <c r="L39" s="90"/>
      <c r="M39" s="26"/>
      <c r="N39" s="26">
        <f t="shared" si="8"/>
        <v>0</v>
      </c>
      <c r="O39" s="100"/>
      <c r="P39" s="37">
        <v>0</v>
      </c>
      <c r="Q39" s="100"/>
      <c r="R39" s="100"/>
      <c r="S39" s="100"/>
      <c r="T39" s="37">
        <f t="shared" si="9"/>
        <v>0</v>
      </c>
      <c r="U39" s="38" t="str">
        <f t="shared" si="10"/>
        <v/>
      </c>
      <c r="V39" s="22">
        <v>125</v>
      </c>
      <c r="W39" s="22" t="s">
        <v>71</v>
      </c>
      <c r="X39" s="22" t="s">
        <v>76</v>
      </c>
      <c r="Y39" s="77">
        <v>1443</v>
      </c>
      <c r="Z39" s="40"/>
      <c r="AA39" s="1" t="s">
        <v>161</v>
      </c>
      <c r="AB39" s="27" t="s">
        <v>228</v>
      </c>
    </row>
    <row r="40" spans="1:28" x14ac:dyDescent="0.3">
      <c r="A40" s="1" t="s">
        <v>46</v>
      </c>
      <c r="B40" s="1" t="s">
        <v>157</v>
      </c>
      <c r="C40" s="26" t="s">
        <v>287</v>
      </c>
      <c r="D40" s="36">
        <v>20</v>
      </c>
      <c r="E40" s="90"/>
      <c r="F40" s="26">
        <v>0</v>
      </c>
      <c r="G40" s="26">
        <v>6</v>
      </c>
      <c r="H40" s="26"/>
      <c r="I40" s="26"/>
      <c r="J40" s="37">
        <v>0</v>
      </c>
      <c r="K40" s="26">
        <v>0</v>
      </c>
      <c r="L40" s="90"/>
      <c r="M40" s="26"/>
      <c r="N40" s="26">
        <f t="shared" si="8"/>
        <v>0</v>
      </c>
      <c r="O40" s="100"/>
      <c r="P40" s="37">
        <v>4</v>
      </c>
      <c r="Q40" s="100"/>
      <c r="R40" s="100"/>
      <c r="S40" s="100"/>
      <c r="T40" s="37">
        <f t="shared" si="9"/>
        <v>0</v>
      </c>
      <c r="U40" s="38" t="str">
        <f t="shared" si="10"/>
        <v/>
      </c>
      <c r="V40" s="22">
        <v>125</v>
      </c>
      <c r="W40" s="22" t="s">
        <v>71</v>
      </c>
      <c r="X40" s="22" t="s">
        <v>76</v>
      </c>
      <c r="Y40" s="77">
        <v>1443</v>
      </c>
      <c r="Z40" s="40"/>
      <c r="AA40" s="1" t="s">
        <v>161</v>
      </c>
      <c r="AB40" s="27" t="s">
        <v>228</v>
      </c>
    </row>
    <row r="41" spans="1:28" x14ac:dyDescent="0.3">
      <c r="A41" s="1" t="s">
        <v>46</v>
      </c>
      <c r="B41" s="1" t="s">
        <v>157</v>
      </c>
      <c r="C41" s="26" t="s">
        <v>288</v>
      </c>
      <c r="D41" s="36">
        <v>21</v>
      </c>
      <c r="E41" s="90"/>
      <c r="F41" s="26">
        <v>0</v>
      </c>
      <c r="G41" s="26">
        <v>1</v>
      </c>
      <c r="H41" s="26"/>
      <c r="I41" s="26"/>
      <c r="J41" s="37">
        <v>2</v>
      </c>
      <c r="K41" s="26">
        <v>2</v>
      </c>
      <c r="L41" s="90"/>
      <c r="M41" s="26"/>
      <c r="N41" s="26">
        <f t="shared" si="8"/>
        <v>0</v>
      </c>
      <c r="O41" s="100"/>
      <c r="P41" s="37">
        <v>0</v>
      </c>
      <c r="Q41" s="100"/>
      <c r="R41" s="100"/>
      <c r="S41" s="100"/>
      <c r="T41" s="37">
        <f t="shared" si="9"/>
        <v>2</v>
      </c>
      <c r="U41" s="38" t="str">
        <f t="shared" si="10"/>
        <v/>
      </c>
      <c r="V41" s="22">
        <v>125</v>
      </c>
      <c r="W41" s="22" t="s">
        <v>71</v>
      </c>
      <c r="X41" s="22" t="s">
        <v>76</v>
      </c>
      <c r="Y41" s="77">
        <v>1443</v>
      </c>
      <c r="Z41" s="40"/>
      <c r="AA41" s="1" t="s">
        <v>161</v>
      </c>
      <c r="AB41" s="27" t="s">
        <v>228</v>
      </c>
    </row>
    <row r="42" spans="1:28" x14ac:dyDescent="0.3">
      <c r="A42" s="1" t="s">
        <v>46</v>
      </c>
      <c r="B42" s="1" t="s">
        <v>157</v>
      </c>
      <c r="C42" s="26" t="s">
        <v>289</v>
      </c>
      <c r="D42" s="36">
        <v>14</v>
      </c>
      <c r="E42" s="90" t="s">
        <v>470</v>
      </c>
      <c r="F42" s="26"/>
      <c r="G42" s="26"/>
      <c r="H42" s="26"/>
      <c r="I42" s="26"/>
      <c r="J42" s="37"/>
      <c r="K42" s="26"/>
      <c r="L42" s="90"/>
      <c r="M42" s="26"/>
      <c r="N42" s="26"/>
      <c r="O42" s="100"/>
      <c r="P42" s="37"/>
      <c r="Q42" s="100"/>
      <c r="R42" s="100"/>
      <c r="S42" s="100"/>
      <c r="T42" s="37"/>
      <c r="U42" s="38"/>
      <c r="V42" s="22">
        <v>125</v>
      </c>
      <c r="W42" s="22" t="s">
        <v>71</v>
      </c>
      <c r="X42" s="22" t="s">
        <v>76</v>
      </c>
      <c r="Y42" s="77">
        <v>1443</v>
      </c>
      <c r="Z42" s="40"/>
      <c r="AA42" s="1" t="s">
        <v>161</v>
      </c>
      <c r="AB42" s="27" t="s">
        <v>228</v>
      </c>
    </row>
    <row r="43" spans="1:28" x14ac:dyDescent="0.3">
      <c r="A43" s="1" t="s">
        <v>46</v>
      </c>
      <c r="B43" s="1" t="s">
        <v>157</v>
      </c>
      <c r="C43" s="26" t="s">
        <v>290</v>
      </c>
      <c r="D43" s="36">
        <v>23</v>
      </c>
      <c r="E43" s="90"/>
      <c r="F43" s="26">
        <v>5</v>
      </c>
      <c r="G43" s="26">
        <v>22</v>
      </c>
      <c r="H43" s="26"/>
      <c r="I43" s="26"/>
      <c r="J43" s="37">
        <v>1</v>
      </c>
      <c r="K43" s="26">
        <v>3</v>
      </c>
      <c r="L43" s="90"/>
      <c r="M43" s="26"/>
      <c r="N43" s="26">
        <f>SUM(L43:M43)</f>
        <v>0</v>
      </c>
      <c r="O43" s="100"/>
      <c r="P43" s="37">
        <v>4</v>
      </c>
      <c r="Q43" s="100"/>
      <c r="R43" s="100"/>
      <c r="S43" s="100"/>
      <c r="T43" s="37">
        <f>(H43*3)+((F43-H43)*2)+J43</f>
        <v>11</v>
      </c>
      <c r="U43" s="38" t="str">
        <f t="shared" si="10"/>
        <v/>
      </c>
      <c r="V43" s="22">
        <v>125</v>
      </c>
      <c r="W43" s="22" t="s">
        <v>71</v>
      </c>
      <c r="X43" s="22" t="s">
        <v>76</v>
      </c>
      <c r="Y43" s="77">
        <v>1443</v>
      </c>
      <c r="Z43" s="40"/>
      <c r="AA43" s="1" t="s">
        <v>161</v>
      </c>
      <c r="AB43" s="27" t="s">
        <v>228</v>
      </c>
    </row>
    <row r="44" spans="1:28" x14ac:dyDescent="0.3">
      <c r="A44" s="1" t="s">
        <v>46</v>
      </c>
      <c r="B44" s="1" t="s">
        <v>157</v>
      </c>
      <c r="C44" s="26" t="s">
        <v>291</v>
      </c>
      <c r="D44" s="36">
        <v>5</v>
      </c>
      <c r="E44" s="90"/>
      <c r="F44" s="26">
        <v>14</v>
      </c>
      <c r="G44" s="26">
        <v>23</v>
      </c>
      <c r="H44" s="26"/>
      <c r="I44" s="26"/>
      <c r="J44" s="37">
        <v>3</v>
      </c>
      <c r="K44" s="26">
        <v>4</v>
      </c>
      <c r="L44" s="90"/>
      <c r="M44" s="26"/>
      <c r="N44" s="26">
        <f>SUM(L44:M44)</f>
        <v>0</v>
      </c>
      <c r="O44" s="100"/>
      <c r="P44" s="37">
        <v>1</v>
      </c>
      <c r="Q44" s="100"/>
      <c r="R44" s="100"/>
      <c r="S44" s="100"/>
      <c r="T44" s="37">
        <f>(H44*3)+((F44-H44)*2)+J44</f>
        <v>31</v>
      </c>
      <c r="U44" s="38" t="str">
        <f t="shared" si="10"/>
        <v/>
      </c>
      <c r="V44" s="22">
        <v>125</v>
      </c>
      <c r="W44" s="22" t="s">
        <v>71</v>
      </c>
      <c r="X44" s="22" t="s">
        <v>76</v>
      </c>
      <c r="Y44" s="77">
        <v>1443</v>
      </c>
      <c r="Z44" s="40"/>
      <c r="AA44" s="1" t="s">
        <v>161</v>
      </c>
      <c r="AB44" s="27" t="s">
        <v>228</v>
      </c>
    </row>
    <row r="45" spans="1:28" x14ac:dyDescent="0.3">
      <c r="A45" s="1" t="s">
        <v>46</v>
      </c>
      <c r="B45" s="1" t="s">
        <v>157</v>
      </c>
      <c r="C45" s="61" t="s">
        <v>39</v>
      </c>
      <c r="D45" s="34"/>
      <c r="E45" s="61">
        <v>240</v>
      </c>
      <c r="F45" s="61"/>
      <c r="G45" s="61"/>
      <c r="H45" s="61"/>
      <c r="I45" s="61"/>
      <c r="J45" s="61"/>
      <c r="K45" s="61"/>
      <c r="L45" s="61"/>
      <c r="M45" s="61">
        <v>44</v>
      </c>
      <c r="N45" s="61">
        <v>44</v>
      </c>
      <c r="O45" s="42"/>
      <c r="P45" s="42"/>
      <c r="Q45" s="42"/>
      <c r="R45" s="42"/>
      <c r="S45" s="42"/>
      <c r="T45" s="42"/>
      <c r="U45" s="38" t="str">
        <f t="shared" ref="U45" si="11">_xlfn.IFNA("",((T45+Q45+N45-R45)+(O45*2))/E45)</f>
        <v/>
      </c>
      <c r="V45" s="22">
        <v>125</v>
      </c>
      <c r="W45" s="22" t="s">
        <v>71</v>
      </c>
      <c r="X45" s="22" t="s">
        <v>76</v>
      </c>
      <c r="Y45" s="77">
        <v>1443</v>
      </c>
      <c r="Z45" s="40"/>
      <c r="AA45" s="1" t="s">
        <v>161</v>
      </c>
      <c r="AB45" s="27" t="s">
        <v>228</v>
      </c>
    </row>
    <row r="46" spans="1:28" x14ac:dyDescent="0.3">
      <c r="A46" s="47" t="s">
        <v>46</v>
      </c>
      <c r="B46" s="47" t="s">
        <v>157</v>
      </c>
      <c r="C46" s="43" t="s">
        <v>40</v>
      </c>
      <c r="D46" s="47"/>
      <c r="E46" s="43">
        <f t="shared" ref="E46:T46" si="12">SUM(E35:E45)</f>
        <v>240</v>
      </c>
      <c r="F46" s="43">
        <f t="shared" si="12"/>
        <v>36</v>
      </c>
      <c r="G46" s="43">
        <f t="shared" si="12"/>
        <v>107</v>
      </c>
      <c r="H46" s="43">
        <f t="shared" si="12"/>
        <v>0</v>
      </c>
      <c r="I46" s="43">
        <f t="shared" si="12"/>
        <v>0</v>
      </c>
      <c r="J46" s="43">
        <f t="shared" si="12"/>
        <v>12</v>
      </c>
      <c r="K46" s="43">
        <f t="shared" si="12"/>
        <v>17</v>
      </c>
      <c r="L46" s="43">
        <f t="shared" si="12"/>
        <v>0</v>
      </c>
      <c r="M46" s="43">
        <f t="shared" si="12"/>
        <v>59</v>
      </c>
      <c r="N46" s="43">
        <f t="shared" si="12"/>
        <v>59</v>
      </c>
      <c r="O46" s="43">
        <f t="shared" si="12"/>
        <v>0</v>
      </c>
      <c r="P46" s="43">
        <f t="shared" si="12"/>
        <v>24</v>
      </c>
      <c r="Q46" s="43">
        <f t="shared" si="12"/>
        <v>0</v>
      </c>
      <c r="R46" s="43">
        <f t="shared" si="12"/>
        <v>0</v>
      </c>
      <c r="S46" s="43">
        <f t="shared" si="12"/>
        <v>0</v>
      </c>
      <c r="T46" s="43">
        <f t="shared" si="12"/>
        <v>84</v>
      </c>
      <c r="U46" s="44">
        <f>((T46+Q46+N46-R46)+(O46*2))/E46</f>
        <v>0.59583333333333333</v>
      </c>
      <c r="V46" s="45">
        <v>125</v>
      </c>
      <c r="W46" s="45" t="s">
        <v>71</v>
      </c>
      <c r="X46" s="45" t="s">
        <v>76</v>
      </c>
      <c r="Y46" s="78">
        <v>1443</v>
      </c>
      <c r="Z46" s="46"/>
      <c r="AA46" s="47" t="s">
        <v>161</v>
      </c>
      <c r="AB46" s="87" t="s">
        <v>228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0.3364485981308411</v>
      </c>
      <c r="H47" s="48"/>
      <c r="I47" s="27"/>
      <c r="J47" s="48" t="s">
        <v>42</v>
      </c>
      <c r="K47" s="76">
        <f>J46/K46</f>
        <v>0.70588235294117652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AB49" s="86"/>
    </row>
    <row r="50" spans="2:28" x14ac:dyDescent="0.3">
      <c r="AB50" s="86"/>
    </row>
    <row r="51" spans="2:28" x14ac:dyDescent="0.3">
      <c r="AB51" s="86"/>
    </row>
    <row r="52" spans="2:28" x14ac:dyDescent="0.3">
      <c r="AB52" s="86"/>
    </row>
    <row r="53" spans="2:28" x14ac:dyDescent="0.3">
      <c r="AB53" s="86"/>
    </row>
    <row r="54" spans="2:28" x14ac:dyDescent="0.3">
      <c r="AB54" s="86"/>
    </row>
    <row r="55" spans="2:28" x14ac:dyDescent="0.3">
      <c r="AB55" s="86"/>
    </row>
  </sheetData>
  <pageMargins left="0.25" right="0.25" top="0.75" bottom="0.75" header="0.3" footer="0.3"/>
  <pageSetup scale="6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1965-29D3-4712-A93B-3AC30916A760}">
  <sheetPr>
    <tabColor rgb="FFFF0000"/>
    <pageSetUpPr fitToPage="1"/>
  </sheetPr>
  <dimension ref="A1:AB49"/>
  <sheetViews>
    <sheetView workbookViewId="0">
      <selection activeCell="AB27" sqref="AB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229</v>
      </c>
      <c r="K4" s="16" t="s">
        <v>45</v>
      </c>
      <c r="L4" s="17"/>
      <c r="M4" s="18"/>
      <c r="N4" s="19">
        <v>23</v>
      </c>
      <c r="O4" s="19">
        <v>27</v>
      </c>
      <c r="P4" s="19">
        <v>23</v>
      </c>
      <c r="Q4" s="19">
        <v>26</v>
      </c>
      <c r="R4" s="20"/>
      <c r="S4" s="21">
        <f>SUM(N4:R4)</f>
        <v>99</v>
      </c>
      <c r="T4" s="22">
        <v>129</v>
      </c>
    </row>
    <row r="5" spans="1:28" x14ac:dyDescent="0.3">
      <c r="B5" s="1"/>
      <c r="C5" s="6" t="s">
        <v>156</v>
      </c>
      <c r="D5" s="7" t="s">
        <v>6</v>
      </c>
      <c r="E5" s="1"/>
      <c r="F5" s="1"/>
      <c r="G5" s="1"/>
      <c r="J5" s="15" t="s">
        <v>230</v>
      </c>
      <c r="K5" s="16" t="s">
        <v>158</v>
      </c>
      <c r="L5" s="17"/>
      <c r="M5" s="18"/>
      <c r="N5" s="19">
        <v>20</v>
      </c>
      <c r="O5" s="19">
        <v>15</v>
      </c>
      <c r="P5" s="19">
        <v>20</v>
      </c>
      <c r="Q5" s="19">
        <v>23</v>
      </c>
      <c r="R5" s="20"/>
      <c r="S5" s="21">
        <f>SUM(N5:R5)</f>
        <v>78</v>
      </c>
      <c r="T5" s="22">
        <v>129</v>
      </c>
      <c r="U5" s="1"/>
      <c r="V5" s="1"/>
      <c r="W5" s="1"/>
    </row>
    <row r="6" spans="1:28" x14ac:dyDescent="0.3">
      <c r="C6" s="23">
        <v>1381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295</v>
      </c>
      <c r="D7" s="7" t="s">
        <v>8</v>
      </c>
      <c r="G7" s="1"/>
      <c r="S7" s="1"/>
      <c r="T7" s="25" t="s">
        <v>9</v>
      </c>
      <c r="U7" s="1"/>
      <c r="V7" s="53">
        <v>129</v>
      </c>
      <c r="W7" s="1"/>
    </row>
    <row r="8" spans="1:28" x14ac:dyDescent="0.3">
      <c r="B8" s="1"/>
      <c r="C8" s="24" t="s">
        <v>296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33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157</v>
      </c>
      <c r="B13" s="1" t="s">
        <v>46</v>
      </c>
      <c r="C13" s="26" t="s">
        <v>47</v>
      </c>
      <c r="D13" s="36">
        <v>30</v>
      </c>
      <c r="E13" s="90"/>
      <c r="F13" s="26">
        <v>10</v>
      </c>
      <c r="G13" s="90"/>
      <c r="H13" s="90"/>
      <c r="I13" s="90"/>
      <c r="J13" s="48">
        <v>2</v>
      </c>
      <c r="K13" s="26">
        <v>3</v>
      </c>
      <c r="L13" s="90"/>
      <c r="M13" s="90"/>
      <c r="N13" s="26">
        <f t="shared" ref="N13:N24" si="0">SUM(L13:M13)</f>
        <v>0</v>
      </c>
      <c r="O13" s="90"/>
      <c r="P13" s="100"/>
      <c r="Q13" s="90"/>
      <c r="R13" s="90"/>
      <c r="S13" s="90"/>
      <c r="T13" s="26">
        <f t="shared" ref="T13:T24" si="1">+(F13*2)+J13</f>
        <v>22</v>
      </c>
      <c r="U13" s="38" t="str">
        <f t="shared" ref="U13:U24" si="2">IFERROR(((T13+Q13+N13-R13)+(O13*2))/E13,"")</f>
        <v/>
      </c>
      <c r="V13" s="22">
        <v>129</v>
      </c>
      <c r="W13" s="22" t="s">
        <v>71</v>
      </c>
      <c r="X13" s="22" t="s">
        <v>72</v>
      </c>
      <c r="Y13" s="77">
        <v>1381</v>
      </c>
      <c r="Z13" s="40"/>
      <c r="AA13" s="1" t="s">
        <v>87</v>
      </c>
      <c r="AB13" s="27" t="s">
        <v>493</v>
      </c>
    </row>
    <row r="14" spans="1:28" x14ac:dyDescent="0.3">
      <c r="A14" s="1" t="s">
        <v>157</v>
      </c>
      <c r="B14" s="1" t="s">
        <v>46</v>
      </c>
      <c r="C14" s="26" t="s">
        <v>292</v>
      </c>
      <c r="D14" s="36">
        <v>24</v>
      </c>
      <c r="E14" s="90"/>
      <c r="F14" s="26">
        <v>0</v>
      </c>
      <c r="G14" s="90"/>
      <c r="H14" s="90"/>
      <c r="I14" s="90"/>
      <c r="J14" s="48">
        <v>0</v>
      </c>
      <c r="K14" s="26">
        <v>0</v>
      </c>
      <c r="L14" s="90"/>
      <c r="M14" s="90"/>
      <c r="N14" s="26">
        <f t="shared" ref="N14" si="3">SUM(L14:M14)</f>
        <v>0</v>
      </c>
      <c r="O14" s="90"/>
      <c r="P14" s="100"/>
      <c r="Q14" s="90"/>
      <c r="R14" s="90"/>
      <c r="S14" s="90"/>
      <c r="T14" s="26">
        <f t="shared" ref="T14" si="4">+(F14*2)+J14</f>
        <v>0</v>
      </c>
      <c r="U14" s="38" t="str">
        <f t="shared" ref="U14" si="5">IFERROR(((T14+Q14+N14-R14)+(O14*2))/E14,"")</f>
        <v/>
      </c>
      <c r="V14" s="22">
        <v>129</v>
      </c>
      <c r="W14" s="22" t="s">
        <v>71</v>
      </c>
      <c r="X14" s="22" t="s">
        <v>72</v>
      </c>
      <c r="Y14" s="77">
        <v>1381</v>
      </c>
      <c r="Z14" s="40"/>
      <c r="AA14" s="1" t="s">
        <v>87</v>
      </c>
      <c r="AB14" s="27" t="s">
        <v>493</v>
      </c>
    </row>
    <row r="15" spans="1:28" x14ac:dyDescent="0.3">
      <c r="A15" s="1" t="s">
        <v>157</v>
      </c>
      <c r="B15" s="1" t="s">
        <v>46</v>
      </c>
      <c r="C15" s="26" t="s">
        <v>48</v>
      </c>
      <c r="D15" s="36">
        <v>50</v>
      </c>
      <c r="E15" s="90"/>
      <c r="F15" s="26">
        <v>4</v>
      </c>
      <c r="G15" s="90"/>
      <c r="H15" s="90"/>
      <c r="I15" s="90"/>
      <c r="J15" s="48">
        <v>3</v>
      </c>
      <c r="K15" s="26">
        <v>4</v>
      </c>
      <c r="L15" s="90"/>
      <c r="M15" s="26">
        <v>12</v>
      </c>
      <c r="N15" s="26">
        <f t="shared" si="0"/>
        <v>12</v>
      </c>
      <c r="O15" s="90"/>
      <c r="P15" s="100"/>
      <c r="Q15" s="90"/>
      <c r="R15" s="90"/>
      <c r="S15" s="90"/>
      <c r="T15" s="26">
        <f t="shared" si="1"/>
        <v>11</v>
      </c>
      <c r="U15" s="38" t="str">
        <f t="shared" si="2"/>
        <v/>
      </c>
      <c r="V15" s="22">
        <v>129</v>
      </c>
      <c r="W15" s="22" t="s">
        <v>71</v>
      </c>
      <c r="X15" s="22" t="s">
        <v>72</v>
      </c>
      <c r="Y15" s="77">
        <v>1381</v>
      </c>
      <c r="Z15" s="40"/>
      <c r="AA15" s="1" t="s">
        <v>87</v>
      </c>
      <c r="AB15" s="27" t="s">
        <v>493</v>
      </c>
    </row>
    <row r="16" spans="1:28" x14ac:dyDescent="0.3">
      <c r="A16" s="1" t="s">
        <v>157</v>
      </c>
      <c r="B16" s="1" t="s">
        <v>46</v>
      </c>
      <c r="C16" s="26" t="s">
        <v>49</v>
      </c>
      <c r="D16" s="36">
        <v>12</v>
      </c>
      <c r="E16" s="90"/>
      <c r="F16" s="26">
        <v>3</v>
      </c>
      <c r="G16" s="90"/>
      <c r="H16" s="90"/>
      <c r="I16" s="90"/>
      <c r="J16" s="48">
        <v>0</v>
      </c>
      <c r="K16" s="26">
        <v>0</v>
      </c>
      <c r="L16" s="90"/>
      <c r="M16" s="90"/>
      <c r="N16" s="26">
        <f t="shared" si="0"/>
        <v>0</v>
      </c>
      <c r="O16" s="90"/>
      <c r="P16" s="100"/>
      <c r="Q16" s="90"/>
      <c r="R16" s="90"/>
      <c r="S16" s="90"/>
      <c r="T16" s="26">
        <f t="shared" si="1"/>
        <v>6</v>
      </c>
      <c r="U16" s="38" t="str">
        <f t="shared" si="2"/>
        <v/>
      </c>
      <c r="V16" s="22">
        <v>129</v>
      </c>
      <c r="W16" s="22" t="s">
        <v>71</v>
      </c>
      <c r="X16" s="22" t="s">
        <v>72</v>
      </c>
      <c r="Y16" s="77">
        <v>1381</v>
      </c>
      <c r="Z16" s="40"/>
      <c r="AA16" s="1" t="s">
        <v>87</v>
      </c>
      <c r="AB16" s="27" t="s">
        <v>493</v>
      </c>
    </row>
    <row r="17" spans="1:28" x14ac:dyDescent="0.3">
      <c r="A17" s="1" t="s">
        <v>157</v>
      </c>
      <c r="B17" s="1" t="s">
        <v>46</v>
      </c>
      <c r="C17" s="26" t="s">
        <v>50</v>
      </c>
      <c r="D17" s="36">
        <v>44</v>
      </c>
      <c r="E17" s="90"/>
      <c r="F17" s="26">
        <v>4</v>
      </c>
      <c r="G17" s="90"/>
      <c r="H17" s="90"/>
      <c r="I17" s="90"/>
      <c r="J17" s="48">
        <v>5</v>
      </c>
      <c r="K17" s="26">
        <v>7</v>
      </c>
      <c r="L17" s="90"/>
      <c r="M17" s="26">
        <v>14</v>
      </c>
      <c r="N17" s="26">
        <f t="shared" si="0"/>
        <v>14</v>
      </c>
      <c r="O17" s="90"/>
      <c r="P17" s="100"/>
      <c r="Q17" s="90"/>
      <c r="R17" s="90"/>
      <c r="S17" s="90"/>
      <c r="T17" s="26">
        <f t="shared" si="1"/>
        <v>13</v>
      </c>
      <c r="U17" s="38" t="str">
        <f t="shared" si="2"/>
        <v/>
      </c>
      <c r="V17" s="22">
        <v>129</v>
      </c>
      <c r="W17" s="22" t="s">
        <v>71</v>
      </c>
      <c r="X17" s="22" t="s">
        <v>72</v>
      </c>
      <c r="Y17" s="77">
        <v>1381</v>
      </c>
      <c r="Z17" s="40"/>
      <c r="AA17" s="1" t="s">
        <v>87</v>
      </c>
      <c r="AB17" s="27" t="s">
        <v>493</v>
      </c>
    </row>
    <row r="18" spans="1:28" x14ac:dyDescent="0.3">
      <c r="A18" s="1" t="s">
        <v>157</v>
      </c>
      <c r="B18" s="1" t="s">
        <v>46</v>
      </c>
      <c r="C18" s="26" t="s">
        <v>51</v>
      </c>
      <c r="D18" s="36">
        <v>32</v>
      </c>
      <c r="E18" s="90"/>
      <c r="F18" s="26">
        <v>3</v>
      </c>
      <c r="G18" s="90"/>
      <c r="H18" s="90"/>
      <c r="I18" s="90"/>
      <c r="J18" s="48">
        <v>0</v>
      </c>
      <c r="K18" s="26">
        <v>0</v>
      </c>
      <c r="L18" s="90"/>
      <c r="M18" s="90"/>
      <c r="N18" s="26">
        <f t="shared" si="0"/>
        <v>0</v>
      </c>
      <c r="O18" s="90"/>
      <c r="P18" s="100"/>
      <c r="Q18" s="90"/>
      <c r="R18" s="90"/>
      <c r="S18" s="90"/>
      <c r="T18" s="26">
        <f t="shared" si="1"/>
        <v>6</v>
      </c>
      <c r="U18" s="38" t="str">
        <f t="shared" si="2"/>
        <v/>
      </c>
      <c r="V18" s="22">
        <v>129</v>
      </c>
      <c r="W18" s="22" t="s">
        <v>71</v>
      </c>
      <c r="X18" s="22" t="s">
        <v>72</v>
      </c>
      <c r="Y18" s="77">
        <v>1381</v>
      </c>
      <c r="Z18" s="40"/>
      <c r="AA18" s="1" t="s">
        <v>87</v>
      </c>
      <c r="AB18" s="27" t="s">
        <v>493</v>
      </c>
    </row>
    <row r="19" spans="1:28" x14ac:dyDescent="0.3">
      <c r="A19" s="1" t="s">
        <v>157</v>
      </c>
      <c r="B19" s="1" t="s">
        <v>46</v>
      </c>
      <c r="C19" s="26" t="s">
        <v>52</v>
      </c>
      <c r="D19" s="36">
        <v>34</v>
      </c>
      <c r="E19" s="90"/>
      <c r="F19" s="26">
        <v>2</v>
      </c>
      <c r="G19" s="90"/>
      <c r="H19" s="90"/>
      <c r="I19" s="90"/>
      <c r="J19" s="48">
        <v>0</v>
      </c>
      <c r="K19" s="26">
        <v>0</v>
      </c>
      <c r="L19" s="90"/>
      <c r="M19" s="90"/>
      <c r="N19" s="26">
        <f t="shared" si="0"/>
        <v>0</v>
      </c>
      <c r="O19" s="90"/>
      <c r="P19" s="100"/>
      <c r="Q19" s="90"/>
      <c r="R19" s="90"/>
      <c r="S19" s="90"/>
      <c r="T19" s="26">
        <f t="shared" si="1"/>
        <v>4</v>
      </c>
      <c r="U19" s="38" t="str">
        <f t="shared" si="2"/>
        <v/>
      </c>
      <c r="V19" s="22">
        <v>129</v>
      </c>
      <c r="W19" s="22" t="s">
        <v>71</v>
      </c>
      <c r="X19" s="22" t="s">
        <v>72</v>
      </c>
      <c r="Y19" s="77">
        <v>1381</v>
      </c>
      <c r="Z19" s="40"/>
      <c r="AA19" s="1" t="s">
        <v>87</v>
      </c>
      <c r="AB19" s="27" t="s">
        <v>493</v>
      </c>
    </row>
    <row r="20" spans="1:28" x14ac:dyDescent="0.3">
      <c r="A20" s="1" t="s">
        <v>157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48"/>
      <c r="K20" s="26"/>
      <c r="L20" s="90"/>
      <c r="M20" s="90"/>
      <c r="N20" s="26"/>
      <c r="O20" s="90"/>
      <c r="P20" s="100"/>
      <c r="Q20" s="90"/>
      <c r="R20" s="90"/>
      <c r="S20" s="90"/>
      <c r="T20" s="26"/>
      <c r="U20" s="38"/>
      <c r="V20" s="22">
        <v>129</v>
      </c>
      <c r="W20" s="22" t="s">
        <v>71</v>
      </c>
      <c r="X20" s="22" t="s">
        <v>72</v>
      </c>
      <c r="Y20" s="77">
        <v>1381</v>
      </c>
      <c r="Z20" s="40"/>
      <c r="AA20" s="1" t="s">
        <v>87</v>
      </c>
      <c r="AB20" s="27" t="s">
        <v>493</v>
      </c>
    </row>
    <row r="21" spans="1:28" x14ac:dyDescent="0.3">
      <c r="A21" s="1" t="s">
        <v>157</v>
      </c>
      <c r="B21" s="1" t="s">
        <v>46</v>
      </c>
      <c r="C21" s="26" t="s">
        <v>53</v>
      </c>
      <c r="D21" s="36">
        <v>20</v>
      </c>
      <c r="E21" s="90"/>
      <c r="F21" s="26">
        <v>4</v>
      </c>
      <c r="G21" s="90"/>
      <c r="H21" s="90"/>
      <c r="I21" s="90"/>
      <c r="J21" s="48">
        <v>1</v>
      </c>
      <c r="K21" s="26">
        <v>1</v>
      </c>
      <c r="L21" s="90"/>
      <c r="M21" s="90"/>
      <c r="N21" s="26">
        <f t="shared" si="0"/>
        <v>0</v>
      </c>
      <c r="O21" s="90"/>
      <c r="P21" s="100"/>
      <c r="Q21" s="90"/>
      <c r="R21" s="90"/>
      <c r="S21" s="90"/>
      <c r="T21" s="26">
        <f t="shared" si="1"/>
        <v>9</v>
      </c>
      <c r="U21" s="38" t="str">
        <f t="shared" si="2"/>
        <v/>
      </c>
      <c r="V21" s="22">
        <v>129</v>
      </c>
      <c r="W21" s="22" t="s">
        <v>71</v>
      </c>
      <c r="X21" s="22" t="s">
        <v>72</v>
      </c>
      <c r="Y21" s="77">
        <v>1381</v>
      </c>
      <c r="Z21" s="40"/>
      <c r="AA21" s="1" t="s">
        <v>87</v>
      </c>
      <c r="AB21" s="27" t="s">
        <v>493</v>
      </c>
    </row>
    <row r="22" spans="1:28" x14ac:dyDescent="0.3">
      <c r="A22" s="1" t="s">
        <v>157</v>
      </c>
      <c r="B22" s="1" t="s">
        <v>46</v>
      </c>
      <c r="C22" s="26" t="s">
        <v>54</v>
      </c>
      <c r="D22" s="36">
        <v>40</v>
      </c>
      <c r="E22" s="90"/>
      <c r="F22" s="26">
        <v>6</v>
      </c>
      <c r="G22" s="90"/>
      <c r="H22" s="90"/>
      <c r="I22" s="90"/>
      <c r="J22" s="48">
        <v>1</v>
      </c>
      <c r="K22" s="26">
        <v>1</v>
      </c>
      <c r="L22" s="90"/>
      <c r="M22" s="90"/>
      <c r="N22" s="26">
        <f t="shared" si="0"/>
        <v>0</v>
      </c>
      <c r="O22" s="90"/>
      <c r="P22" s="100"/>
      <c r="Q22" s="90"/>
      <c r="R22" s="90"/>
      <c r="S22" s="90"/>
      <c r="T22" s="26">
        <f t="shared" si="1"/>
        <v>13</v>
      </c>
      <c r="U22" s="38" t="str">
        <f t="shared" si="2"/>
        <v/>
      </c>
      <c r="V22" s="22">
        <v>129</v>
      </c>
      <c r="W22" s="22" t="s">
        <v>71</v>
      </c>
      <c r="X22" s="22" t="s">
        <v>72</v>
      </c>
      <c r="Y22" s="77">
        <v>1381</v>
      </c>
      <c r="Z22" s="40"/>
      <c r="AA22" s="1" t="s">
        <v>87</v>
      </c>
      <c r="AB22" s="27" t="s">
        <v>493</v>
      </c>
    </row>
    <row r="23" spans="1:28" x14ac:dyDescent="0.3">
      <c r="A23" s="1" t="s">
        <v>157</v>
      </c>
      <c r="B23" s="1" t="s">
        <v>46</v>
      </c>
      <c r="C23" s="26" t="s">
        <v>55</v>
      </c>
      <c r="D23" s="36">
        <v>10</v>
      </c>
      <c r="E23" s="90"/>
      <c r="F23" s="26">
        <v>1</v>
      </c>
      <c r="G23" s="90"/>
      <c r="H23" s="90"/>
      <c r="I23" s="90"/>
      <c r="J23" s="48">
        <v>1</v>
      </c>
      <c r="K23" s="26">
        <v>3</v>
      </c>
      <c r="L23" s="90"/>
      <c r="M23" s="90"/>
      <c r="N23" s="26">
        <f t="shared" si="0"/>
        <v>0</v>
      </c>
      <c r="O23" s="90"/>
      <c r="P23" s="100"/>
      <c r="Q23" s="90"/>
      <c r="R23" s="90"/>
      <c r="S23" s="90"/>
      <c r="T23" s="26">
        <f t="shared" si="1"/>
        <v>3</v>
      </c>
      <c r="U23" s="38" t="str">
        <f t="shared" si="2"/>
        <v/>
      </c>
      <c r="V23" s="22">
        <v>129</v>
      </c>
      <c r="W23" s="22" t="s">
        <v>71</v>
      </c>
      <c r="X23" s="22" t="s">
        <v>72</v>
      </c>
      <c r="Y23" s="77">
        <v>1381</v>
      </c>
      <c r="Z23" s="40"/>
      <c r="AA23" s="1" t="s">
        <v>87</v>
      </c>
      <c r="AB23" s="27" t="s">
        <v>493</v>
      </c>
    </row>
    <row r="24" spans="1:28" x14ac:dyDescent="0.3">
      <c r="A24" s="1" t="s">
        <v>157</v>
      </c>
      <c r="B24" s="1" t="s">
        <v>46</v>
      </c>
      <c r="C24" s="26" t="s">
        <v>56</v>
      </c>
      <c r="D24" s="36">
        <v>22</v>
      </c>
      <c r="E24" s="90"/>
      <c r="F24" s="26">
        <v>4</v>
      </c>
      <c r="G24" s="90"/>
      <c r="H24" s="90"/>
      <c r="I24" s="90"/>
      <c r="J24" s="48">
        <v>4</v>
      </c>
      <c r="K24" s="26">
        <v>5</v>
      </c>
      <c r="L24" s="90"/>
      <c r="M24" s="90"/>
      <c r="N24" s="26">
        <f t="shared" si="0"/>
        <v>0</v>
      </c>
      <c r="O24" s="90"/>
      <c r="P24" s="100"/>
      <c r="Q24" s="90"/>
      <c r="R24" s="90"/>
      <c r="S24" s="90"/>
      <c r="T24" s="26">
        <f t="shared" si="1"/>
        <v>12</v>
      </c>
      <c r="U24" s="38" t="str">
        <f t="shared" si="2"/>
        <v/>
      </c>
      <c r="V24" s="22">
        <v>129</v>
      </c>
      <c r="W24" s="22" t="s">
        <v>71</v>
      </c>
      <c r="X24" s="22" t="s">
        <v>72</v>
      </c>
      <c r="Y24" s="77">
        <v>1381</v>
      </c>
      <c r="Z24" s="40"/>
      <c r="AA24" s="1" t="s">
        <v>87</v>
      </c>
      <c r="AB24" s="27" t="s">
        <v>493</v>
      </c>
    </row>
    <row r="25" spans="1:28" x14ac:dyDescent="0.3">
      <c r="A25" s="1" t="s">
        <v>157</v>
      </c>
      <c r="B25" s="1" t="s">
        <v>46</v>
      </c>
      <c r="C25" s="61" t="s">
        <v>39</v>
      </c>
      <c r="D25" s="34"/>
      <c r="E25" s="61">
        <v>240</v>
      </c>
      <c r="F25" s="61"/>
      <c r="G25" s="61"/>
      <c r="H25" s="61"/>
      <c r="I25" s="61"/>
      <c r="J25" s="61"/>
      <c r="K25" s="61"/>
      <c r="L25" s="61"/>
      <c r="M25" s="61"/>
      <c r="N25" s="5"/>
      <c r="O25" s="61"/>
      <c r="P25" s="61">
        <v>23</v>
      </c>
      <c r="Q25" s="61"/>
      <c r="R25" s="42"/>
      <c r="S25" s="42"/>
      <c r="T25" s="26"/>
      <c r="U25" s="38" t="str">
        <f t="shared" ref="U25" si="6">_xlfn.IFNA("",((T25+Q25+N25-R25)+(O25*2))/E25)</f>
        <v/>
      </c>
      <c r="V25" s="22">
        <v>129</v>
      </c>
      <c r="W25" s="22" t="s">
        <v>71</v>
      </c>
      <c r="X25" s="22" t="s">
        <v>72</v>
      </c>
      <c r="Y25" s="77">
        <v>1381</v>
      </c>
      <c r="Z25" s="40"/>
      <c r="AA25" s="1" t="s">
        <v>87</v>
      </c>
      <c r="AB25" s="27" t="s">
        <v>493</v>
      </c>
    </row>
    <row r="26" spans="1:28" x14ac:dyDescent="0.3">
      <c r="A26" s="47" t="s">
        <v>157</v>
      </c>
      <c r="B26" s="47" t="s">
        <v>46</v>
      </c>
      <c r="C26" s="43" t="s">
        <v>40</v>
      </c>
      <c r="D26" s="47"/>
      <c r="E26" s="43">
        <f t="shared" ref="E26:T26" si="7">SUM(E13:E25)</f>
        <v>240</v>
      </c>
      <c r="F26" s="43">
        <f t="shared" si="7"/>
        <v>41</v>
      </c>
      <c r="G26" s="43">
        <f t="shared" si="7"/>
        <v>0</v>
      </c>
      <c r="H26" s="43">
        <f t="shared" si="7"/>
        <v>0</v>
      </c>
      <c r="I26" s="43">
        <f t="shared" si="7"/>
        <v>0</v>
      </c>
      <c r="J26" s="43">
        <f t="shared" si="7"/>
        <v>17</v>
      </c>
      <c r="K26" s="43">
        <f t="shared" si="7"/>
        <v>24</v>
      </c>
      <c r="L26" s="43">
        <f t="shared" si="7"/>
        <v>0</v>
      </c>
      <c r="M26" s="43">
        <f t="shared" si="7"/>
        <v>26</v>
      </c>
      <c r="N26" s="43">
        <f t="shared" si="7"/>
        <v>26</v>
      </c>
      <c r="O26" s="43">
        <f t="shared" si="7"/>
        <v>0</v>
      </c>
      <c r="P26" s="43">
        <f t="shared" si="7"/>
        <v>23</v>
      </c>
      <c r="Q26" s="43">
        <f t="shared" si="7"/>
        <v>0</v>
      </c>
      <c r="R26" s="43">
        <f t="shared" si="7"/>
        <v>0</v>
      </c>
      <c r="S26" s="43">
        <f t="shared" si="7"/>
        <v>0</v>
      </c>
      <c r="T26" s="43">
        <f t="shared" si="7"/>
        <v>99</v>
      </c>
      <c r="U26" s="44">
        <f>((T26+Q26+N26-R26)+(O26*2))/E26</f>
        <v>0.52083333333333337</v>
      </c>
      <c r="V26" s="45">
        <v>129</v>
      </c>
      <c r="W26" s="45" t="s">
        <v>71</v>
      </c>
      <c r="X26" s="45" t="s">
        <v>72</v>
      </c>
      <c r="Y26" s="78">
        <v>1381</v>
      </c>
      <c r="Z26" s="46"/>
      <c r="AA26" s="47" t="s">
        <v>87</v>
      </c>
      <c r="AB26" s="87" t="s">
        <v>493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>
        <f>J26/K26</f>
        <v>0.70833333333333337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41"/>
      <c r="Z33" s="40"/>
      <c r="AA33" s="1"/>
      <c r="AB33" s="27"/>
    </row>
    <row r="34" spans="1:28" x14ac:dyDescent="0.3">
      <c r="B34" s="1"/>
      <c r="C34" s="56" t="s">
        <v>158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7" t="s">
        <v>11</v>
      </c>
      <c r="U34" s="1"/>
      <c r="V34" s="52">
        <v>32</v>
      </c>
      <c r="W34" s="1"/>
      <c r="X34" s="1"/>
      <c r="Y34" s="30"/>
      <c r="Z34" s="40"/>
      <c r="AA34" s="1"/>
      <c r="AB34" s="27"/>
    </row>
    <row r="35" spans="1:28" x14ac:dyDescent="0.3">
      <c r="A35" s="34" t="s">
        <v>12</v>
      </c>
      <c r="B35" s="35" t="s">
        <v>13</v>
      </c>
      <c r="C35" s="36" t="s">
        <v>14</v>
      </c>
      <c r="D35" s="36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4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157</v>
      </c>
      <c r="C36" s="26" t="s">
        <v>281</v>
      </c>
      <c r="D36" s="36">
        <v>40</v>
      </c>
      <c r="E36" s="90"/>
      <c r="F36" s="26">
        <v>3</v>
      </c>
      <c r="G36" s="90"/>
      <c r="H36" s="26"/>
      <c r="I36" s="26"/>
      <c r="J36" s="48">
        <v>3</v>
      </c>
      <c r="K36" s="26">
        <v>6</v>
      </c>
      <c r="L36" s="90"/>
      <c r="M36" s="90"/>
      <c r="N36" s="26">
        <f>SUM(L36:M36)</f>
        <v>0</v>
      </c>
      <c r="O36" s="90"/>
      <c r="P36" s="61">
        <v>6</v>
      </c>
      <c r="Q36" s="90"/>
      <c r="R36" s="90"/>
      <c r="S36" s="90"/>
      <c r="T36" s="37">
        <v>9</v>
      </c>
      <c r="U36" s="38" t="str">
        <f>IFERROR(((T36+Q36+N36-R36)+(O36*2))/E36,"")</f>
        <v/>
      </c>
      <c r="V36" s="22">
        <v>129</v>
      </c>
      <c r="W36" s="22" t="s">
        <v>75</v>
      </c>
      <c r="X36" s="22" t="s">
        <v>115</v>
      </c>
      <c r="Y36" s="77">
        <v>1381</v>
      </c>
      <c r="Z36" s="40"/>
      <c r="AA36" s="1" t="s">
        <v>161</v>
      </c>
      <c r="AB36" s="27" t="s">
        <v>231</v>
      </c>
    </row>
    <row r="37" spans="1:28" x14ac:dyDescent="0.3">
      <c r="A37" s="1" t="s">
        <v>46</v>
      </c>
      <c r="B37" s="1" t="s">
        <v>157</v>
      </c>
      <c r="C37" s="26" t="s">
        <v>282</v>
      </c>
      <c r="D37" s="36">
        <v>10</v>
      </c>
      <c r="E37" s="90"/>
      <c r="F37" s="26">
        <v>4</v>
      </c>
      <c r="G37" s="90"/>
      <c r="H37" s="26"/>
      <c r="I37" s="26"/>
      <c r="J37" s="48">
        <v>0</v>
      </c>
      <c r="K37" s="26">
        <v>0</v>
      </c>
      <c r="L37" s="90"/>
      <c r="M37" s="90"/>
      <c r="N37" s="26">
        <f t="shared" ref="N37:N42" si="8">SUM(L37:M37)</f>
        <v>0</v>
      </c>
      <c r="O37" s="100"/>
      <c r="P37" s="100"/>
      <c r="Q37" s="100"/>
      <c r="R37" s="100"/>
      <c r="S37" s="100"/>
      <c r="T37" s="37">
        <v>8</v>
      </c>
      <c r="U37" s="38" t="str">
        <f t="shared" ref="U37:U45" si="9">IFERROR(((T37+Q37+N37-R37)+(O37*2))/E37,"")</f>
        <v/>
      </c>
      <c r="V37" s="22">
        <v>129</v>
      </c>
      <c r="W37" s="22" t="s">
        <v>75</v>
      </c>
      <c r="X37" s="22" t="s">
        <v>115</v>
      </c>
      <c r="Y37" s="77">
        <v>1381</v>
      </c>
      <c r="Z37" s="40"/>
      <c r="AA37" s="1" t="s">
        <v>161</v>
      </c>
      <c r="AB37" s="27" t="s">
        <v>231</v>
      </c>
    </row>
    <row r="38" spans="1:28" x14ac:dyDescent="0.3">
      <c r="A38" s="1" t="s">
        <v>46</v>
      </c>
      <c r="B38" s="1" t="s">
        <v>157</v>
      </c>
      <c r="C38" s="26" t="s">
        <v>284</v>
      </c>
      <c r="D38" s="36">
        <v>25</v>
      </c>
      <c r="E38" s="90" t="s">
        <v>470</v>
      </c>
      <c r="F38" s="26"/>
      <c r="G38" s="90"/>
      <c r="H38" s="26"/>
      <c r="I38" s="26"/>
      <c r="J38" s="48"/>
      <c r="K38" s="26"/>
      <c r="L38" s="90"/>
      <c r="M38" s="90"/>
      <c r="N38" s="26"/>
      <c r="O38" s="100"/>
      <c r="P38" s="100"/>
      <c r="Q38" s="100"/>
      <c r="R38" s="100"/>
      <c r="S38" s="100"/>
      <c r="T38" s="37"/>
      <c r="U38" s="38"/>
      <c r="V38" s="22">
        <v>129</v>
      </c>
      <c r="W38" s="22" t="s">
        <v>75</v>
      </c>
      <c r="X38" s="22" t="s">
        <v>115</v>
      </c>
      <c r="Y38" s="77">
        <v>1381</v>
      </c>
      <c r="Z38" s="40"/>
      <c r="AA38" s="1" t="s">
        <v>161</v>
      </c>
      <c r="AB38" s="27" t="s">
        <v>231</v>
      </c>
    </row>
    <row r="39" spans="1:28" x14ac:dyDescent="0.3">
      <c r="A39" s="1" t="s">
        <v>46</v>
      </c>
      <c r="B39" s="1" t="s">
        <v>157</v>
      </c>
      <c r="C39" s="26" t="s">
        <v>285</v>
      </c>
      <c r="D39" s="36">
        <v>24</v>
      </c>
      <c r="E39" s="90"/>
      <c r="F39" s="26">
        <v>10</v>
      </c>
      <c r="G39" s="90"/>
      <c r="H39" s="26"/>
      <c r="I39" s="26"/>
      <c r="J39" s="48">
        <v>3</v>
      </c>
      <c r="K39" s="26">
        <v>3</v>
      </c>
      <c r="L39" s="90"/>
      <c r="M39" s="90"/>
      <c r="N39" s="26">
        <f t="shared" si="8"/>
        <v>0</v>
      </c>
      <c r="O39" s="100"/>
      <c r="P39" s="100"/>
      <c r="Q39" s="100"/>
      <c r="R39" s="100"/>
      <c r="S39" s="100"/>
      <c r="T39" s="37">
        <v>23</v>
      </c>
      <c r="U39" s="38" t="str">
        <f t="shared" si="9"/>
        <v/>
      </c>
      <c r="V39" s="22">
        <v>129</v>
      </c>
      <c r="W39" s="22" t="s">
        <v>75</v>
      </c>
      <c r="X39" s="22" t="s">
        <v>115</v>
      </c>
      <c r="Y39" s="77">
        <v>1381</v>
      </c>
      <c r="Z39" s="40"/>
      <c r="AA39" s="1" t="s">
        <v>161</v>
      </c>
      <c r="AB39" s="27" t="s">
        <v>231</v>
      </c>
    </row>
    <row r="40" spans="1:28" x14ac:dyDescent="0.3">
      <c r="A40" s="1" t="s">
        <v>46</v>
      </c>
      <c r="B40" s="1" t="s">
        <v>157</v>
      </c>
      <c r="C40" s="26" t="s">
        <v>286</v>
      </c>
      <c r="D40" s="36">
        <v>3</v>
      </c>
      <c r="E40" s="90"/>
      <c r="F40" s="26">
        <v>1</v>
      </c>
      <c r="G40" s="90"/>
      <c r="H40" s="26"/>
      <c r="I40" s="26"/>
      <c r="J40" s="48">
        <v>0</v>
      </c>
      <c r="K40" s="26">
        <v>0</v>
      </c>
      <c r="L40" s="90"/>
      <c r="M40" s="90"/>
      <c r="N40" s="26">
        <f t="shared" si="8"/>
        <v>0</v>
      </c>
      <c r="O40" s="100"/>
      <c r="P40" s="100"/>
      <c r="Q40" s="100"/>
      <c r="R40" s="100"/>
      <c r="S40" s="100"/>
      <c r="T40" s="37">
        <v>2</v>
      </c>
      <c r="U40" s="38" t="str">
        <f t="shared" si="9"/>
        <v/>
      </c>
      <c r="V40" s="22">
        <v>129</v>
      </c>
      <c r="W40" s="22" t="s">
        <v>75</v>
      </c>
      <c r="X40" s="22" t="s">
        <v>115</v>
      </c>
      <c r="Y40" s="77">
        <v>1381</v>
      </c>
      <c r="Z40" s="40"/>
      <c r="AA40" s="1" t="s">
        <v>161</v>
      </c>
      <c r="AB40" s="27" t="s">
        <v>231</v>
      </c>
    </row>
    <row r="41" spans="1:28" x14ac:dyDescent="0.3">
      <c r="A41" s="1" t="s">
        <v>46</v>
      </c>
      <c r="B41" s="1" t="s">
        <v>157</v>
      </c>
      <c r="C41" s="26" t="s">
        <v>287</v>
      </c>
      <c r="D41" s="36">
        <v>20</v>
      </c>
      <c r="E41" s="90"/>
      <c r="F41" s="26">
        <v>2</v>
      </c>
      <c r="G41" s="26">
        <v>12</v>
      </c>
      <c r="H41" s="26"/>
      <c r="I41" s="26"/>
      <c r="J41" s="48">
        <v>1</v>
      </c>
      <c r="K41" s="26">
        <v>3</v>
      </c>
      <c r="L41" s="90"/>
      <c r="M41" s="90"/>
      <c r="N41" s="26">
        <f t="shared" si="8"/>
        <v>0</v>
      </c>
      <c r="O41" s="100"/>
      <c r="P41" s="100"/>
      <c r="Q41" s="100"/>
      <c r="R41" s="100"/>
      <c r="S41" s="100"/>
      <c r="T41" s="37">
        <f>(H41*3)+((F41-H41)*2)+J41</f>
        <v>5</v>
      </c>
      <c r="U41" s="38" t="str">
        <f t="shared" si="9"/>
        <v/>
      </c>
      <c r="V41" s="22">
        <v>129</v>
      </c>
      <c r="W41" s="22" t="s">
        <v>75</v>
      </c>
      <c r="X41" s="22" t="s">
        <v>115</v>
      </c>
      <c r="Y41" s="77">
        <v>1381</v>
      </c>
      <c r="Z41" s="40"/>
      <c r="AA41" s="1" t="s">
        <v>161</v>
      </c>
      <c r="AB41" s="27" t="s">
        <v>231</v>
      </c>
    </row>
    <row r="42" spans="1:28" x14ac:dyDescent="0.3">
      <c r="A42" s="1" t="s">
        <v>46</v>
      </c>
      <c r="B42" s="1" t="s">
        <v>157</v>
      </c>
      <c r="C42" s="26" t="s">
        <v>288</v>
      </c>
      <c r="D42" s="36">
        <v>21</v>
      </c>
      <c r="E42" s="90"/>
      <c r="F42" s="26">
        <v>0</v>
      </c>
      <c r="G42" s="90"/>
      <c r="H42" s="26"/>
      <c r="I42" s="26"/>
      <c r="J42" s="48">
        <v>0</v>
      </c>
      <c r="K42" s="26">
        <v>0</v>
      </c>
      <c r="L42" s="90"/>
      <c r="M42" s="90"/>
      <c r="N42" s="26">
        <f t="shared" si="8"/>
        <v>0</v>
      </c>
      <c r="O42" s="100"/>
      <c r="P42" s="100"/>
      <c r="Q42" s="100"/>
      <c r="R42" s="100"/>
      <c r="S42" s="100"/>
      <c r="T42" s="37">
        <f>(H42*3)+((F42-H42)*2)+J42</f>
        <v>0</v>
      </c>
      <c r="U42" s="38" t="str">
        <f t="shared" si="9"/>
        <v/>
      </c>
      <c r="V42" s="22">
        <v>129</v>
      </c>
      <c r="W42" s="22" t="s">
        <v>75</v>
      </c>
      <c r="X42" s="22" t="s">
        <v>115</v>
      </c>
      <c r="Y42" s="77">
        <v>1381</v>
      </c>
      <c r="Z42" s="40"/>
      <c r="AA42" s="1" t="s">
        <v>161</v>
      </c>
      <c r="AB42" s="27" t="s">
        <v>231</v>
      </c>
    </row>
    <row r="43" spans="1:28" x14ac:dyDescent="0.3">
      <c r="A43" s="1" t="s">
        <v>46</v>
      </c>
      <c r="B43" s="1" t="s">
        <v>157</v>
      </c>
      <c r="C43" s="26" t="s">
        <v>289</v>
      </c>
      <c r="D43" s="36">
        <v>14</v>
      </c>
      <c r="E43" s="90" t="s">
        <v>470</v>
      </c>
      <c r="F43" s="26"/>
      <c r="G43" s="90"/>
      <c r="H43" s="26"/>
      <c r="I43" s="26"/>
      <c r="J43" s="48"/>
      <c r="K43" s="26"/>
      <c r="L43" s="90"/>
      <c r="M43" s="90"/>
      <c r="N43" s="26"/>
      <c r="O43" s="100"/>
      <c r="P43" s="100"/>
      <c r="Q43" s="100"/>
      <c r="R43" s="100"/>
      <c r="S43" s="100"/>
      <c r="T43" s="37"/>
      <c r="U43" s="38"/>
      <c r="V43" s="22">
        <v>129</v>
      </c>
      <c r="W43" s="22" t="s">
        <v>75</v>
      </c>
      <c r="X43" s="22" t="s">
        <v>115</v>
      </c>
      <c r="Y43" s="77">
        <v>1381</v>
      </c>
      <c r="Z43" s="40"/>
      <c r="AA43" s="1" t="s">
        <v>161</v>
      </c>
      <c r="AB43" s="27" t="s">
        <v>231</v>
      </c>
    </row>
    <row r="44" spans="1:28" x14ac:dyDescent="0.3">
      <c r="A44" s="1" t="s">
        <v>46</v>
      </c>
      <c r="B44" s="1" t="s">
        <v>157</v>
      </c>
      <c r="C44" s="26" t="s">
        <v>290</v>
      </c>
      <c r="D44" s="36">
        <v>23</v>
      </c>
      <c r="E44" s="90"/>
      <c r="F44" s="26">
        <v>13</v>
      </c>
      <c r="G44" s="90"/>
      <c r="H44" s="26"/>
      <c r="I44" s="26"/>
      <c r="J44" s="48">
        <v>5</v>
      </c>
      <c r="K44" s="26">
        <v>10</v>
      </c>
      <c r="L44" s="90"/>
      <c r="M44" s="90"/>
      <c r="N44" s="26">
        <f>SUM(L44:M44)</f>
        <v>0</v>
      </c>
      <c r="O44" s="100"/>
      <c r="P44" s="100"/>
      <c r="Q44" s="100"/>
      <c r="R44" s="100"/>
      <c r="S44" s="100"/>
      <c r="T44" s="37">
        <v>31</v>
      </c>
      <c r="U44" s="38" t="str">
        <f t="shared" si="9"/>
        <v/>
      </c>
      <c r="V44" s="22">
        <v>129</v>
      </c>
      <c r="W44" s="22" t="s">
        <v>75</v>
      </c>
      <c r="X44" s="22" t="s">
        <v>115</v>
      </c>
      <c r="Y44" s="77">
        <v>1381</v>
      </c>
      <c r="Z44" s="40"/>
      <c r="AA44" s="1" t="s">
        <v>161</v>
      </c>
      <c r="AB44" s="27" t="s">
        <v>231</v>
      </c>
    </row>
    <row r="45" spans="1:28" x14ac:dyDescent="0.3">
      <c r="A45" s="1" t="s">
        <v>46</v>
      </c>
      <c r="B45" s="1" t="s">
        <v>157</v>
      </c>
      <c r="C45" s="26" t="s">
        <v>291</v>
      </c>
      <c r="D45" s="36">
        <v>5</v>
      </c>
      <c r="E45" s="90" t="s">
        <v>470</v>
      </c>
      <c r="F45" s="26"/>
      <c r="G45" s="90"/>
      <c r="H45" s="26"/>
      <c r="I45" s="26"/>
      <c r="J45" s="48"/>
      <c r="K45" s="26"/>
      <c r="L45" s="90"/>
      <c r="M45" s="90"/>
      <c r="N45" s="26"/>
      <c r="O45" s="100"/>
      <c r="P45" s="100"/>
      <c r="Q45" s="100"/>
      <c r="R45" s="100"/>
      <c r="S45" s="100"/>
      <c r="T45" s="37"/>
      <c r="U45" s="38" t="str">
        <f t="shared" si="9"/>
        <v/>
      </c>
      <c r="V45" s="22">
        <v>129</v>
      </c>
      <c r="W45" s="22" t="s">
        <v>75</v>
      </c>
      <c r="X45" s="22" t="s">
        <v>115</v>
      </c>
      <c r="Y45" s="77">
        <v>1381</v>
      </c>
      <c r="Z45" s="40"/>
      <c r="AA45" s="1" t="s">
        <v>161</v>
      </c>
      <c r="AB45" s="27" t="s">
        <v>231</v>
      </c>
    </row>
    <row r="46" spans="1:28" x14ac:dyDescent="0.3">
      <c r="A46" s="1" t="s">
        <v>46</v>
      </c>
      <c r="B46" s="1" t="s">
        <v>157</v>
      </c>
      <c r="C46" s="61" t="s">
        <v>39</v>
      </c>
      <c r="D46" s="34"/>
      <c r="E46" s="61">
        <v>240</v>
      </c>
      <c r="F46" s="61"/>
      <c r="G46" s="61">
        <v>76</v>
      </c>
      <c r="H46" s="61"/>
      <c r="I46" s="61"/>
      <c r="J46" s="61"/>
      <c r="K46" s="61"/>
      <c r="L46" s="61"/>
      <c r="M46" s="61"/>
      <c r="N46" s="61"/>
      <c r="O46" s="61"/>
      <c r="P46" s="61">
        <v>21</v>
      </c>
      <c r="Q46" s="42"/>
      <c r="R46" s="42"/>
      <c r="S46" s="42"/>
      <c r="T46" s="42"/>
      <c r="U46" s="38" t="str">
        <f t="shared" ref="U46" si="10">_xlfn.IFNA("",((T46+Q46+N46-R46)+(O46*2))/E46)</f>
        <v/>
      </c>
      <c r="V46" s="22">
        <v>129</v>
      </c>
      <c r="W46" s="22" t="s">
        <v>75</v>
      </c>
      <c r="X46" s="22" t="s">
        <v>115</v>
      </c>
      <c r="Y46" s="77">
        <v>1381</v>
      </c>
      <c r="Z46" s="40"/>
      <c r="AA46" s="1" t="s">
        <v>161</v>
      </c>
      <c r="AB46" s="27" t="s">
        <v>231</v>
      </c>
    </row>
    <row r="47" spans="1:28" x14ac:dyDescent="0.3">
      <c r="A47" s="47" t="s">
        <v>46</v>
      </c>
      <c r="B47" s="47" t="s">
        <v>157</v>
      </c>
      <c r="C47" s="43" t="s">
        <v>40</v>
      </c>
      <c r="D47" s="47"/>
      <c r="E47" s="43">
        <f t="shared" ref="E47:T47" si="11">SUM(E36:E46)</f>
        <v>240</v>
      </c>
      <c r="F47" s="43">
        <f t="shared" si="11"/>
        <v>33</v>
      </c>
      <c r="G47" s="43">
        <f t="shared" si="11"/>
        <v>88</v>
      </c>
      <c r="H47" s="43">
        <f t="shared" si="11"/>
        <v>0</v>
      </c>
      <c r="I47" s="43">
        <f t="shared" si="11"/>
        <v>0</v>
      </c>
      <c r="J47" s="43">
        <f t="shared" si="11"/>
        <v>12</v>
      </c>
      <c r="K47" s="43">
        <f t="shared" si="11"/>
        <v>22</v>
      </c>
      <c r="L47" s="43">
        <f t="shared" si="11"/>
        <v>0</v>
      </c>
      <c r="M47" s="43">
        <f t="shared" si="11"/>
        <v>0</v>
      </c>
      <c r="N47" s="43">
        <f t="shared" si="11"/>
        <v>0</v>
      </c>
      <c r="O47" s="43">
        <f t="shared" si="11"/>
        <v>0</v>
      </c>
      <c r="P47" s="43">
        <f t="shared" si="11"/>
        <v>27</v>
      </c>
      <c r="Q47" s="43">
        <f t="shared" si="11"/>
        <v>0</v>
      </c>
      <c r="R47" s="43">
        <f t="shared" si="11"/>
        <v>0</v>
      </c>
      <c r="S47" s="43">
        <f t="shared" si="11"/>
        <v>0</v>
      </c>
      <c r="T47" s="43">
        <f t="shared" si="11"/>
        <v>78</v>
      </c>
      <c r="U47" s="44">
        <f>((T47+Q47+N47-R47)+(O47*2))/E47</f>
        <v>0.32500000000000001</v>
      </c>
      <c r="V47" s="45">
        <v>129</v>
      </c>
      <c r="W47" s="45" t="s">
        <v>75</v>
      </c>
      <c r="X47" s="45" t="s">
        <v>76</v>
      </c>
      <c r="Y47" s="78">
        <v>1381</v>
      </c>
      <c r="Z47" s="46"/>
      <c r="AA47" s="47" t="s">
        <v>161</v>
      </c>
      <c r="AB47" s="87" t="s">
        <v>231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0.375</v>
      </c>
      <c r="H48" s="26"/>
      <c r="I48" s="1"/>
      <c r="J48" s="48" t="s">
        <v>42</v>
      </c>
      <c r="K48" s="50">
        <f>J47/K47</f>
        <v>0.54545454545454541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</sheetData>
  <pageMargins left="0.25" right="0.25" top="0.75" bottom="0.75" header="0.3" footer="0.3"/>
  <pageSetup scale="6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BC67-6FAA-4D9A-87B2-27D4B9F79EBD}">
  <sheetPr>
    <tabColor theme="9" tint="0.39997558519241921"/>
    <pageSetUpPr fitToPage="1"/>
  </sheetPr>
  <dimension ref="A1:AB47"/>
  <sheetViews>
    <sheetView workbookViewId="0">
      <selection activeCell="AA14" sqref="AA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85</v>
      </c>
      <c r="K4" s="16" t="s">
        <v>45</v>
      </c>
      <c r="L4" s="17"/>
      <c r="M4" s="18"/>
      <c r="N4" s="19">
        <v>22</v>
      </c>
      <c r="O4" s="19">
        <v>19</v>
      </c>
      <c r="P4" s="19">
        <v>26</v>
      </c>
      <c r="Q4" s="19">
        <v>29</v>
      </c>
      <c r="R4" s="20"/>
      <c r="S4" s="21">
        <f>SUM(N4:R4)</f>
        <v>96</v>
      </c>
      <c r="T4" s="22">
        <v>131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86</v>
      </c>
      <c r="K5" s="16" t="s">
        <v>57</v>
      </c>
      <c r="L5" s="17"/>
      <c r="M5" s="18"/>
      <c r="N5" s="19">
        <v>31</v>
      </c>
      <c r="O5" s="19">
        <v>20</v>
      </c>
      <c r="P5" s="19">
        <v>26</v>
      </c>
      <c r="Q5" s="19">
        <v>21</v>
      </c>
      <c r="R5" s="20"/>
      <c r="S5" s="21">
        <f>SUM(N5:R5)</f>
        <v>98</v>
      </c>
      <c r="T5" s="22">
        <v>131</v>
      </c>
      <c r="U5" s="1"/>
      <c r="V5" s="1"/>
      <c r="W5" s="1"/>
    </row>
    <row r="6" spans="1:28" x14ac:dyDescent="0.3">
      <c r="C6" s="23">
        <v>4316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243</v>
      </c>
      <c r="D7" s="7" t="s">
        <v>8</v>
      </c>
      <c r="G7" s="1"/>
      <c r="S7" s="1"/>
      <c r="T7" s="25" t="s">
        <v>9</v>
      </c>
      <c r="U7" s="1"/>
      <c r="V7" s="53">
        <v>131</v>
      </c>
      <c r="W7" s="1"/>
    </row>
    <row r="8" spans="1:28" x14ac:dyDescent="0.3">
      <c r="B8" s="1"/>
      <c r="C8" s="24" t="s">
        <v>81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26">
        <v>30</v>
      </c>
      <c r="F13" s="26">
        <v>3</v>
      </c>
      <c r="G13" s="26">
        <v>18</v>
      </c>
      <c r="H13" s="26"/>
      <c r="I13" s="26"/>
      <c r="J13" s="26">
        <v>4</v>
      </c>
      <c r="K13" s="26">
        <v>7</v>
      </c>
      <c r="L13" s="26">
        <v>0</v>
      </c>
      <c r="M13" s="26">
        <v>2</v>
      </c>
      <c r="N13" s="26">
        <f>SUM(L13:M13)</f>
        <v>2</v>
      </c>
      <c r="O13" s="26">
        <v>1</v>
      </c>
      <c r="P13" s="37">
        <v>2</v>
      </c>
      <c r="Q13" s="26">
        <v>5</v>
      </c>
      <c r="R13" s="26">
        <v>5</v>
      </c>
      <c r="S13" s="26">
        <v>0</v>
      </c>
      <c r="T13" s="26">
        <f>+(F13*2)+J13</f>
        <v>10</v>
      </c>
      <c r="U13" s="38">
        <f>IFERROR(((T13+Q13+N13-R13)+(O13*2))/E13,"")</f>
        <v>0.46666666666666667</v>
      </c>
      <c r="V13" s="22">
        <v>131</v>
      </c>
      <c r="W13" s="22" t="s">
        <v>71</v>
      </c>
      <c r="X13" s="22" t="s">
        <v>76</v>
      </c>
      <c r="Y13" s="77">
        <v>4316</v>
      </c>
      <c r="Z13" s="40"/>
      <c r="AA13" s="1" t="s">
        <v>87</v>
      </c>
      <c r="AB13" s="27" t="s">
        <v>494</v>
      </c>
    </row>
    <row r="14" spans="1:28" x14ac:dyDescent="0.3">
      <c r="A14" s="1" t="s">
        <v>58</v>
      </c>
      <c r="B14" s="1" t="s">
        <v>46</v>
      </c>
      <c r="C14" s="26" t="s">
        <v>292</v>
      </c>
      <c r="D14" s="36">
        <v>24</v>
      </c>
      <c r="E14" s="26" t="s">
        <v>466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/>
      <c r="V14" s="22">
        <v>131</v>
      </c>
      <c r="W14" s="22" t="s">
        <v>71</v>
      </c>
      <c r="X14" s="22" t="s">
        <v>76</v>
      </c>
      <c r="Y14" s="77">
        <v>4316</v>
      </c>
      <c r="Z14" s="40"/>
      <c r="AA14" s="1" t="s">
        <v>87</v>
      </c>
      <c r="AB14" s="27" t="s">
        <v>494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28</v>
      </c>
      <c r="F15" s="26">
        <v>0</v>
      </c>
      <c r="G15" s="26">
        <v>8</v>
      </c>
      <c r="H15" s="26"/>
      <c r="I15" s="26"/>
      <c r="J15" s="26">
        <v>0</v>
      </c>
      <c r="K15" s="26">
        <v>0</v>
      </c>
      <c r="L15" s="26">
        <v>2</v>
      </c>
      <c r="M15" s="26">
        <v>7</v>
      </c>
      <c r="N15" s="26">
        <f t="shared" ref="N15:N24" si="0">SUM(L15:M15)</f>
        <v>9</v>
      </c>
      <c r="O15" s="26">
        <v>0</v>
      </c>
      <c r="P15" s="37">
        <v>4</v>
      </c>
      <c r="Q15" s="26">
        <v>1</v>
      </c>
      <c r="R15" s="26">
        <v>1</v>
      </c>
      <c r="S15" s="26">
        <v>1</v>
      </c>
      <c r="T15" s="26">
        <f t="shared" ref="T15:T24" si="1">+(F15*2)+J15</f>
        <v>0</v>
      </c>
      <c r="U15" s="38">
        <f t="shared" ref="U15:U24" si="2">IFERROR(((T15+Q15+N15-R15)+(O15*2))/E15,"")</f>
        <v>0.32142857142857145</v>
      </c>
      <c r="V15" s="22">
        <v>131</v>
      </c>
      <c r="W15" s="22" t="s">
        <v>71</v>
      </c>
      <c r="X15" s="22" t="s">
        <v>76</v>
      </c>
      <c r="Y15" s="77">
        <v>4316</v>
      </c>
      <c r="Z15" s="40"/>
      <c r="AA15" s="1" t="s">
        <v>87</v>
      </c>
      <c r="AB15" s="27" t="s">
        <v>494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8</v>
      </c>
      <c r="F16" s="26">
        <v>0</v>
      </c>
      <c r="G16" s="26">
        <v>4</v>
      </c>
      <c r="H16" s="26"/>
      <c r="I16" s="26"/>
      <c r="J16" s="26">
        <v>0</v>
      </c>
      <c r="K16" s="26">
        <v>0</v>
      </c>
      <c r="L16" s="26">
        <v>0</v>
      </c>
      <c r="M16" s="26">
        <v>0</v>
      </c>
      <c r="N16" s="26">
        <f t="shared" si="0"/>
        <v>0</v>
      </c>
      <c r="O16" s="26">
        <v>1</v>
      </c>
      <c r="P16" s="37">
        <v>2</v>
      </c>
      <c r="Q16" s="26">
        <v>0</v>
      </c>
      <c r="R16" s="26">
        <v>3</v>
      </c>
      <c r="S16" s="26">
        <v>0</v>
      </c>
      <c r="T16" s="26">
        <f t="shared" si="1"/>
        <v>0</v>
      </c>
      <c r="U16" s="101">
        <f t="shared" si="2"/>
        <v>-0.125</v>
      </c>
      <c r="V16" s="22">
        <v>131</v>
      </c>
      <c r="W16" s="22" t="s">
        <v>71</v>
      </c>
      <c r="X16" s="22" t="s">
        <v>76</v>
      </c>
      <c r="Y16" s="77">
        <v>4316</v>
      </c>
      <c r="Z16" s="40"/>
      <c r="AA16" s="1" t="s">
        <v>87</v>
      </c>
      <c r="AB16" s="27" t="s">
        <v>494</v>
      </c>
    </row>
    <row r="17" spans="1:28" x14ac:dyDescent="0.3">
      <c r="A17" s="1" t="s">
        <v>58</v>
      </c>
      <c r="B17" s="1" t="s">
        <v>46</v>
      </c>
      <c r="C17" s="26" t="s">
        <v>50</v>
      </c>
      <c r="D17" s="36">
        <v>44</v>
      </c>
      <c r="E17" s="26">
        <v>37</v>
      </c>
      <c r="F17" s="26">
        <v>5</v>
      </c>
      <c r="G17" s="26">
        <v>10</v>
      </c>
      <c r="H17" s="26"/>
      <c r="I17" s="26"/>
      <c r="J17" s="26">
        <v>8</v>
      </c>
      <c r="K17" s="26">
        <v>13</v>
      </c>
      <c r="L17" s="26">
        <v>6</v>
      </c>
      <c r="M17" s="26">
        <v>6</v>
      </c>
      <c r="N17" s="26">
        <f t="shared" si="0"/>
        <v>12</v>
      </c>
      <c r="O17" s="26">
        <v>1</v>
      </c>
      <c r="P17" s="37">
        <v>5</v>
      </c>
      <c r="Q17" s="26">
        <v>1</v>
      </c>
      <c r="R17" s="26">
        <v>0</v>
      </c>
      <c r="S17" s="26">
        <v>0</v>
      </c>
      <c r="T17" s="26">
        <f t="shared" si="1"/>
        <v>18</v>
      </c>
      <c r="U17" s="38">
        <f t="shared" si="2"/>
        <v>0.89189189189189189</v>
      </c>
      <c r="V17" s="22">
        <v>131</v>
      </c>
      <c r="W17" s="22" t="s">
        <v>71</v>
      </c>
      <c r="X17" s="22" t="s">
        <v>76</v>
      </c>
      <c r="Y17" s="77">
        <v>4316</v>
      </c>
      <c r="Z17" s="40"/>
      <c r="AA17" s="1" t="s">
        <v>87</v>
      </c>
      <c r="AB17" s="27" t="s">
        <v>494</v>
      </c>
    </row>
    <row r="18" spans="1:28" x14ac:dyDescent="0.3">
      <c r="A18" s="1" t="s">
        <v>58</v>
      </c>
      <c r="B18" s="1" t="s">
        <v>46</v>
      </c>
      <c r="C18" s="26" t="s">
        <v>51</v>
      </c>
      <c r="D18" s="36">
        <v>32</v>
      </c>
      <c r="E18" s="26">
        <v>3</v>
      </c>
      <c r="F18" s="26">
        <v>0</v>
      </c>
      <c r="G18" s="26">
        <v>1</v>
      </c>
      <c r="H18" s="26"/>
      <c r="I18" s="26"/>
      <c r="J18" s="26">
        <v>0</v>
      </c>
      <c r="K18" s="26">
        <v>0</v>
      </c>
      <c r="L18" s="26">
        <v>0</v>
      </c>
      <c r="M18" s="26">
        <v>0</v>
      </c>
      <c r="N18" s="26">
        <f t="shared" si="0"/>
        <v>0</v>
      </c>
      <c r="O18" s="26">
        <v>0</v>
      </c>
      <c r="P18" s="37">
        <v>0</v>
      </c>
      <c r="Q18" s="26">
        <v>0</v>
      </c>
      <c r="R18" s="26">
        <v>0</v>
      </c>
      <c r="S18" s="26">
        <v>0</v>
      </c>
      <c r="T18" s="26">
        <f t="shared" si="1"/>
        <v>0</v>
      </c>
      <c r="U18" s="38">
        <f t="shared" si="2"/>
        <v>0</v>
      </c>
      <c r="V18" s="22">
        <v>131</v>
      </c>
      <c r="W18" s="22" t="s">
        <v>71</v>
      </c>
      <c r="X18" s="22" t="s">
        <v>76</v>
      </c>
      <c r="Y18" s="77">
        <v>4316</v>
      </c>
      <c r="Z18" s="40"/>
      <c r="AA18" s="1" t="s">
        <v>87</v>
      </c>
      <c r="AB18" s="27" t="s">
        <v>494</v>
      </c>
    </row>
    <row r="19" spans="1:28" x14ac:dyDescent="0.3">
      <c r="A19" s="1" t="s">
        <v>58</v>
      </c>
      <c r="B19" s="1" t="s">
        <v>46</v>
      </c>
      <c r="C19" s="26" t="s">
        <v>52</v>
      </c>
      <c r="D19" s="36">
        <v>34</v>
      </c>
      <c r="E19" s="26">
        <v>4</v>
      </c>
      <c r="F19" s="26">
        <v>1</v>
      </c>
      <c r="G19" s="26">
        <v>1</v>
      </c>
      <c r="H19" s="26"/>
      <c r="I19" s="26"/>
      <c r="J19" s="26">
        <v>1</v>
      </c>
      <c r="K19" s="26">
        <v>1</v>
      </c>
      <c r="L19" s="26">
        <v>1</v>
      </c>
      <c r="M19" s="26">
        <v>2</v>
      </c>
      <c r="N19" s="26">
        <f t="shared" si="0"/>
        <v>3</v>
      </c>
      <c r="O19" s="26">
        <v>0</v>
      </c>
      <c r="P19" s="37">
        <v>0</v>
      </c>
      <c r="Q19" s="26">
        <v>1</v>
      </c>
      <c r="R19" s="26">
        <v>1</v>
      </c>
      <c r="S19" s="26">
        <v>0</v>
      </c>
      <c r="T19" s="26">
        <f t="shared" si="1"/>
        <v>3</v>
      </c>
      <c r="U19" s="38">
        <f t="shared" si="2"/>
        <v>1.5</v>
      </c>
      <c r="V19" s="22">
        <v>131</v>
      </c>
      <c r="W19" s="22" t="s">
        <v>71</v>
      </c>
      <c r="X19" s="22" t="s">
        <v>76</v>
      </c>
      <c r="Y19" s="77">
        <v>4316</v>
      </c>
      <c r="Z19" s="40"/>
      <c r="AA19" s="1" t="s">
        <v>87</v>
      </c>
      <c r="AB19" s="27" t="s">
        <v>494</v>
      </c>
    </row>
    <row r="20" spans="1:28" x14ac:dyDescent="0.3">
      <c r="A20" s="1" t="s">
        <v>58</v>
      </c>
      <c r="B20" s="1" t="s">
        <v>46</v>
      </c>
      <c r="C20" s="26" t="s">
        <v>293</v>
      </c>
      <c r="D20" s="36">
        <v>54</v>
      </c>
      <c r="E20" s="26" t="s">
        <v>466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 t="str">
        <f t="shared" si="2"/>
        <v/>
      </c>
      <c r="V20" s="22">
        <v>131</v>
      </c>
      <c r="W20" s="22" t="s">
        <v>71</v>
      </c>
      <c r="X20" s="22" t="s">
        <v>76</v>
      </c>
      <c r="Y20" s="77">
        <v>4316</v>
      </c>
      <c r="Z20" s="40"/>
      <c r="AA20" s="1" t="s">
        <v>87</v>
      </c>
      <c r="AB20" s="27" t="s">
        <v>494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32</v>
      </c>
      <c r="F21" s="26">
        <v>8</v>
      </c>
      <c r="G21" s="26">
        <v>14</v>
      </c>
      <c r="H21" s="26"/>
      <c r="I21" s="26"/>
      <c r="J21" s="26">
        <v>3</v>
      </c>
      <c r="K21" s="26">
        <v>3</v>
      </c>
      <c r="L21" s="26">
        <v>2</v>
      </c>
      <c r="M21" s="26">
        <v>2</v>
      </c>
      <c r="N21" s="26">
        <f t="shared" si="0"/>
        <v>4</v>
      </c>
      <c r="O21" s="26">
        <v>2</v>
      </c>
      <c r="P21" s="37">
        <v>5</v>
      </c>
      <c r="Q21" s="26">
        <v>1</v>
      </c>
      <c r="R21" s="26">
        <v>3</v>
      </c>
      <c r="S21" s="26">
        <v>0</v>
      </c>
      <c r="T21" s="26">
        <f t="shared" si="1"/>
        <v>19</v>
      </c>
      <c r="U21" s="38">
        <f t="shared" si="2"/>
        <v>0.78125</v>
      </c>
      <c r="V21" s="22">
        <v>131</v>
      </c>
      <c r="W21" s="22" t="s">
        <v>71</v>
      </c>
      <c r="X21" s="22" t="s">
        <v>76</v>
      </c>
      <c r="Y21" s="77">
        <v>4316</v>
      </c>
      <c r="Z21" s="40"/>
      <c r="AA21" s="1" t="s">
        <v>87</v>
      </c>
      <c r="AB21" s="27" t="s">
        <v>494</v>
      </c>
    </row>
    <row r="22" spans="1:28" x14ac:dyDescent="0.3">
      <c r="A22" s="1" t="s">
        <v>58</v>
      </c>
      <c r="B22" s="1" t="s">
        <v>46</v>
      </c>
      <c r="C22" s="26" t="s">
        <v>54</v>
      </c>
      <c r="D22" s="36">
        <v>40</v>
      </c>
      <c r="E22" s="26">
        <v>30</v>
      </c>
      <c r="F22" s="26">
        <v>8</v>
      </c>
      <c r="G22" s="26">
        <v>18</v>
      </c>
      <c r="H22" s="26"/>
      <c r="I22" s="26"/>
      <c r="J22" s="26">
        <v>1</v>
      </c>
      <c r="K22" s="26">
        <v>2</v>
      </c>
      <c r="L22" s="26">
        <v>3</v>
      </c>
      <c r="M22" s="26">
        <v>3</v>
      </c>
      <c r="N22" s="26">
        <f t="shared" si="0"/>
        <v>6</v>
      </c>
      <c r="O22" s="26">
        <v>3</v>
      </c>
      <c r="P22" s="61">
        <v>6</v>
      </c>
      <c r="Q22" s="26">
        <v>1</v>
      </c>
      <c r="R22" s="26">
        <v>1</v>
      </c>
      <c r="S22" s="26">
        <v>0</v>
      </c>
      <c r="T22" s="26">
        <f t="shared" si="1"/>
        <v>17</v>
      </c>
      <c r="U22" s="38">
        <f t="shared" si="2"/>
        <v>0.96666666666666667</v>
      </c>
      <c r="V22" s="22">
        <v>131</v>
      </c>
      <c r="W22" s="22" t="s">
        <v>71</v>
      </c>
      <c r="X22" s="22" t="s">
        <v>76</v>
      </c>
      <c r="Y22" s="77">
        <v>4316</v>
      </c>
      <c r="Z22" s="40"/>
      <c r="AA22" s="1" t="s">
        <v>87</v>
      </c>
      <c r="AB22" s="27" t="s">
        <v>494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40</v>
      </c>
      <c r="F23" s="26">
        <v>6</v>
      </c>
      <c r="G23" s="26">
        <v>10</v>
      </c>
      <c r="H23" s="26"/>
      <c r="I23" s="26"/>
      <c r="J23" s="26">
        <v>0</v>
      </c>
      <c r="K23" s="26">
        <v>0</v>
      </c>
      <c r="L23" s="26">
        <v>0</v>
      </c>
      <c r="M23" s="26">
        <v>0</v>
      </c>
      <c r="N23" s="26">
        <f t="shared" si="0"/>
        <v>0</v>
      </c>
      <c r="O23" s="26">
        <v>8</v>
      </c>
      <c r="P23" s="37">
        <v>4</v>
      </c>
      <c r="Q23" s="26">
        <v>3</v>
      </c>
      <c r="R23" s="26">
        <v>6</v>
      </c>
      <c r="S23" s="26">
        <v>0</v>
      </c>
      <c r="T23" s="26">
        <f t="shared" si="1"/>
        <v>12</v>
      </c>
      <c r="U23" s="38">
        <f t="shared" si="2"/>
        <v>0.625</v>
      </c>
      <c r="V23" s="22">
        <v>131</v>
      </c>
      <c r="W23" s="22" t="s">
        <v>71</v>
      </c>
      <c r="X23" s="22" t="s">
        <v>76</v>
      </c>
      <c r="Y23" s="77">
        <v>4316</v>
      </c>
      <c r="Z23" s="40"/>
      <c r="AA23" s="1" t="s">
        <v>87</v>
      </c>
      <c r="AB23" s="27" t="s">
        <v>494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28</v>
      </c>
      <c r="F24" s="26">
        <v>8</v>
      </c>
      <c r="G24" s="26">
        <v>14</v>
      </c>
      <c r="H24" s="26"/>
      <c r="I24" s="26"/>
      <c r="J24" s="26">
        <v>1</v>
      </c>
      <c r="K24" s="26">
        <v>2</v>
      </c>
      <c r="L24" s="26">
        <v>3</v>
      </c>
      <c r="M24" s="26">
        <v>4</v>
      </c>
      <c r="N24" s="26">
        <f t="shared" si="0"/>
        <v>7</v>
      </c>
      <c r="O24" s="26">
        <v>1</v>
      </c>
      <c r="P24" s="37">
        <v>4</v>
      </c>
      <c r="Q24" s="26">
        <v>1</v>
      </c>
      <c r="R24" s="26">
        <v>1</v>
      </c>
      <c r="S24" s="26">
        <v>0</v>
      </c>
      <c r="T24" s="26">
        <f t="shared" si="1"/>
        <v>17</v>
      </c>
      <c r="U24" s="38">
        <f t="shared" si="2"/>
        <v>0.9285714285714286</v>
      </c>
      <c r="V24" s="22">
        <v>131</v>
      </c>
      <c r="W24" s="22" t="s">
        <v>71</v>
      </c>
      <c r="X24" s="22" t="s">
        <v>76</v>
      </c>
      <c r="Y24" s="77">
        <v>4316</v>
      </c>
      <c r="Z24" s="40"/>
      <c r="AA24" s="1" t="s">
        <v>87</v>
      </c>
      <c r="AB24" s="27" t="s">
        <v>494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39</v>
      </c>
      <c r="G25" s="43">
        <f t="shared" si="3"/>
        <v>98</v>
      </c>
      <c r="H25" s="43">
        <f t="shared" si="3"/>
        <v>0</v>
      </c>
      <c r="I25" s="43">
        <f t="shared" si="3"/>
        <v>0</v>
      </c>
      <c r="J25" s="43">
        <f t="shared" si="3"/>
        <v>18</v>
      </c>
      <c r="K25" s="43">
        <f t="shared" si="3"/>
        <v>28</v>
      </c>
      <c r="L25" s="43">
        <f t="shared" si="3"/>
        <v>17</v>
      </c>
      <c r="M25" s="43">
        <f t="shared" si="3"/>
        <v>26</v>
      </c>
      <c r="N25" s="43">
        <f t="shared" si="3"/>
        <v>43</v>
      </c>
      <c r="O25" s="43">
        <f t="shared" si="3"/>
        <v>17</v>
      </c>
      <c r="P25" s="43">
        <f t="shared" si="3"/>
        <v>32</v>
      </c>
      <c r="Q25" s="43">
        <f t="shared" si="3"/>
        <v>14</v>
      </c>
      <c r="R25" s="43">
        <f t="shared" si="3"/>
        <v>21</v>
      </c>
      <c r="S25" s="43">
        <f t="shared" si="3"/>
        <v>1</v>
      </c>
      <c r="T25" s="43">
        <f t="shared" si="3"/>
        <v>96</v>
      </c>
      <c r="U25" s="44">
        <f>((T25+Q25+N25-R25)+(O25*2))/E25</f>
        <v>0.69166666666666665</v>
      </c>
      <c r="V25" s="45">
        <v>131</v>
      </c>
      <c r="W25" s="45" t="s">
        <v>71</v>
      </c>
      <c r="X25" s="45" t="s">
        <v>76</v>
      </c>
      <c r="Y25" s="78">
        <v>4316</v>
      </c>
      <c r="Z25" s="46"/>
      <c r="AA25" s="47" t="s">
        <v>87</v>
      </c>
      <c r="AB25" s="87" t="s">
        <v>494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0.39795918367346939</v>
      </c>
      <c r="H26" s="48"/>
      <c r="I26" s="27"/>
      <c r="J26" s="48" t="s">
        <v>42</v>
      </c>
      <c r="K26" s="76">
        <f>J25/K25</f>
        <v>0.6428571428571429</v>
      </c>
      <c r="L26" s="1"/>
      <c r="M26" s="37" t="s">
        <v>43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33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241</v>
      </c>
      <c r="D35" s="36">
        <v>30</v>
      </c>
      <c r="E35" s="26">
        <v>17</v>
      </c>
      <c r="F35" s="26">
        <v>0</v>
      </c>
      <c r="G35" s="26">
        <v>6</v>
      </c>
      <c r="H35" s="26"/>
      <c r="I35" s="26"/>
      <c r="J35" s="26">
        <v>2</v>
      </c>
      <c r="K35" s="26">
        <v>2</v>
      </c>
      <c r="L35" s="26">
        <v>2</v>
      </c>
      <c r="M35" s="26">
        <v>6</v>
      </c>
      <c r="N35" s="26">
        <f>SUM(L35:M35)</f>
        <v>8</v>
      </c>
      <c r="O35" s="26">
        <v>1</v>
      </c>
      <c r="P35" s="37">
        <v>2</v>
      </c>
      <c r="Q35" s="26">
        <v>1</v>
      </c>
      <c r="R35" s="26">
        <v>0</v>
      </c>
      <c r="S35" s="26">
        <v>0</v>
      </c>
      <c r="T35" s="26">
        <f>(H35*3)+((F35-H35)*2)+J35</f>
        <v>2</v>
      </c>
      <c r="U35" s="38">
        <f>IFERROR(((T35+Q35+N35-R35)+(O35*2))/E35,"")</f>
        <v>0.76470588235294112</v>
      </c>
      <c r="V35" s="22">
        <v>131</v>
      </c>
      <c r="W35" s="22" t="s">
        <v>75</v>
      </c>
      <c r="X35" s="22" t="s">
        <v>72</v>
      </c>
      <c r="Y35" s="77">
        <v>4316</v>
      </c>
      <c r="Z35" s="40"/>
      <c r="AA35" s="1" t="s">
        <v>77</v>
      </c>
      <c r="AB35" s="27" t="s">
        <v>88</v>
      </c>
    </row>
    <row r="36" spans="1:28" x14ac:dyDescent="0.3">
      <c r="A36" s="1" t="s">
        <v>46</v>
      </c>
      <c r="B36" s="1" t="s">
        <v>58</v>
      </c>
      <c r="C36" s="26" t="s">
        <v>59</v>
      </c>
      <c r="D36" s="36">
        <v>21</v>
      </c>
      <c r="E36" s="26">
        <v>35</v>
      </c>
      <c r="F36" s="26">
        <v>3</v>
      </c>
      <c r="G36" s="26">
        <v>5</v>
      </c>
      <c r="H36" s="26"/>
      <c r="I36" s="26"/>
      <c r="J36" s="26">
        <v>2</v>
      </c>
      <c r="K36" s="26">
        <v>4</v>
      </c>
      <c r="L36" s="26">
        <v>4</v>
      </c>
      <c r="M36" s="26">
        <v>5</v>
      </c>
      <c r="N36" s="26">
        <f t="shared" ref="N36:N41" si="4">SUM(L36:M36)</f>
        <v>9</v>
      </c>
      <c r="O36" s="37">
        <v>1</v>
      </c>
      <c r="P36" s="37">
        <v>5</v>
      </c>
      <c r="Q36" s="37">
        <v>1</v>
      </c>
      <c r="R36" s="37">
        <v>1</v>
      </c>
      <c r="S36" s="37">
        <v>3</v>
      </c>
      <c r="T36" s="37">
        <f t="shared" ref="T36:T41" si="5">(H36*3)+((F36-H36)*2)+J36</f>
        <v>8</v>
      </c>
      <c r="U36" s="38">
        <f t="shared" ref="U36:U44" si="6">IFERROR(((T36+Q36+N36-R36)+(O36*2))/E36,"")</f>
        <v>0.54285714285714282</v>
      </c>
      <c r="V36" s="22">
        <v>131</v>
      </c>
      <c r="W36" s="22" t="s">
        <v>75</v>
      </c>
      <c r="X36" s="22" t="s">
        <v>72</v>
      </c>
      <c r="Y36" s="77">
        <v>4316</v>
      </c>
      <c r="Z36" s="40"/>
      <c r="AA36" s="1" t="s">
        <v>77</v>
      </c>
      <c r="AB36" s="27" t="s">
        <v>88</v>
      </c>
    </row>
    <row r="37" spans="1:28" x14ac:dyDescent="0.3">
      <c r="A37" s="1" t="s">
        <v>46</v>
      </c>
      <c r="B37" s="1" t="s">
        <v>58</v>
      </c>
      <c r="C37" s="26" t="s">
        <v>60</v>
      </c>
      <c r="D37" s="36">
        <v>44</v>
      </c>
      <c r="E37" s="26">
        <v>4</v>
      </c>
      <c r="F37" s="26">
        <v>0</v>
      </c>
      <c r="G37" s="26">
        <v>3</v>
      </c>
      <c r="H37" s="26"/>
      <c r="I37" s="26"/>
      <c r="J37" s="26">
        <v>0</v>
      </c>
      <c r="K37" s="26">
        <v>0</v>
      </c>
      <c r="L37" s="26">
        <v>0</v>
      </c>
      <c r="M37" s="26">
        <v>0</v>
      </c>
      <c r="N37" s="26">
        <f t="shared" si="4"/>
        <v>0</v>
      </c>
      <c r="O37" s="37">
        <v>0</v>
      </c>
      <c r="P37" s="37">
        <v>2</v>
      </c>
      <c r="Q37" s="37">
        <v>0</v>
      </c>
      <c r="R37" s="37">
        <v>1</v>
      </c>
      <c r="S37" s="37">
        <v>0</v>
      </c>
      <c r="T37" s="37">
        <f t="shared" si="5"/>
        <v>0</v>
      </c>
      <c r="U37" s="38">
        <f t="shared" si="6"/>
        <v>-0.25</v>
      </c>
      <c r="V37" s="22">
        <v>131</v>
      </c>
      <c r="W37" s="22" t="s">
        <v>75</v>
      </c>
      <c r="X37" s="22" t="s">
        <v>72</v>
      </c>
      <c r="Y37" s="77">
        <v>4316</v>
      </c>
      <c r="Z37" s="40"/>
      <c r="AA37" s="1" t="s">
        <v>77</v>
      </c>
      <c r="AB37" s="27" t="s">
        <v>88</v>
      </c>
    </row>
    <row r="38" spans="1:28" x14ac:dyDescent="0.3">
      <c r="A38" s="1" t="s">
        <v>46</v>
      </c>
      <c r="B38" s="1" t="s">
        <v>58</v>
      </c>
      <c r="C38" s="26" t="s">
        <v>61</v>
      </c>
      <c r="D38" s="36">
        <v>15</v>
      </c>
      <c r="E38" s="26">
        <v>43</v>
      </c>
      <c r="F38" s="26">
        <v>7</v>
      </c>
      <c r="G38" s="26">
        <v>17</v>
      </c>
      <c r="H38" s="26"/>
      <c r="I38" s="26"/>
      <c r="J38" s="26">
        <v>8</v>
      </c>
      <c r="K38" s="26">
        <v>10</v>
      </c>
      <c r="L38" s="26">
        <v>0</v>
      </c>
      <c r="M38" s="26">
        <v>3</v>
      </c>
      <c r="N38" s="26">
        <f t="shared" si="4"/>
        <v>3</v>
      </c>
      <c r="O38" s="37">
        <v>9</v>
      </c>
      <c r="P38" s="37">
        <v>2</v>
      </c>
      <c r="Q38" s="37">
        <v>2</v>
      </c>
      <c r="R38" s="37">
        <v>8</v>
      </c>
      <c r="S38" s="37">
        <v>0</v>
      </c>
      <c r="T38" s="37">
        <f t="shared" si="5"/>
        <v>22</v>
      </c>
      <c r="U38" s="38">
        <f t="shared" si="6"/>
        <v>0.86046511627906974</v>
      </c>
      <c r="V38" s="22">
        <v>131</v>
      </c>
      <c r="W38" s="22" t="s">
        <v>75</v>
      </c>
      <c r="X38" s="22" t="s">
        <v>72</v>
      </c>
      <c r="Y38" s="77">
        <v>4316</v>
      </c>
      <c r="Z38" s="40"/>
      <c r="AA38" s="1" t="s">
        <v>77</v>
      </c>
      <c r="AB38" s="27" t="s">
        <v>88</v>
      </c>
    </row>
    <row r="39" spans="1:28" x14ac:dyDescent="0.3">
      <c r="A39" s="1" t="s">
        <v>46</v>
      </c>
      <c r="B39" s="1" t="s">
        <v>58</v>
      </c>
      <c r="C39" s="26" t="s">
        <v>62</v>
      </c>
      <c r="D39" s="36">
        <v>10</v>
      </c>
      <c r="E39" s="26">
        <v>41</v>
      </c>
      <c r="F39" s="26">
        <v>6</v>
      </c>
      <c r="G39" s="26">
        <v>16</v>
      </c>
      <c r="H39" s="26"/>
      <c r="I39" s="26"/>
      <c r="J39" s="26">
        <v>3</v>
      </c>
      <c r="K39" s="26">
        <v>6</v>
      </c>
      <c r="L39" s="26">
        <v>2</v>
      </c>
      <c r="M39" s="26">
        <v>7</v>
      </c>
      <c r="N39" s="26">
        <f t="shared" si="4"/>
        <v>9</v>
      </c>
      <c r="O39" s="37">
        <v>4</v>
      </c>
      <c r="P39" s="37">
        <v>4</v>
      </c>
      <c r="Q39" s="37">
        <v>2</v>
      </c>
      <c r="R39" s="37">
        <v>5</v>
      </c>
      <c r="S39" s="37">
        <v>0</v>
      </c>
      <c r="T39" s="37">
        <f t="shared" si="5"/>
        <v>15</v>
      </c>
      <c r="U39" s="38">
        <f t="shared" si="6"/>
        <v>0.70731707317073167</v>
      </c>
      <c r="V39" s="22">
        <v>131</v>
      </c>
      <c r="W39" s="22" t="s">
        <v>75</v>
      </c>
      <c r="X39" s="22" t="s">
        <v>72</v>
      </c>
      <c r="Y39" s="77">
        <v>4316</v>
      </c>
      <c r="Z39" s="40"/>
      <c r="AA39" s="1" t="s">
        <v>77</v>
      </c>
      <c r="AB39" s="27" t="s">
        <v>88</v>
      </c>
    </row>
    <row r="40" spans="1:28" x14ac:dyDescent="0.3">
      <c r="A40" s="1" t="s">
        <v>46</v>
      </c>
      <c r="B40" s="1" t="s">
        <v>58</v>
      </c>
      <c r="C40" s="26" t="s">
        <v>63</v>
      </c>
      <c r="D40" s="36">
        <v>31</v>
      </c>
      <c r="E40" s="26">
        <v>42</v>
      </c>
      <c r="F40" s="26">
        <v>8</v>
      </c>
      <c r="G40" s="26">
        <v>17</v>
      </c>
      <c r="H40" s="26"/>
      <c r="I40" s="26"/>
      <c r="J40" s="26">
        <v>6</v>
      </c>
      <c r="K40" s="26">
        <v>7</v>
      </c>
      <c r="L40" s="26">
        <v>3</v>
      </c>
      <c r="M40" s="26">
        <v>11</v>
      </c>
      <c r="N40" s="26">
        <f t="shared" si="4"/>
        <v>14</v>
      </c>
      <c r="O40" s="37">
        <v>6</v>
      </c>
      <c r="P40" s="37">
        <v>3</v>
      </c>
      <c r="Q40" s="37">
        <v>3</v>
      </c>
      <c r="R40" s="37">
        <v>2</v>
      </c>
      <c r="S40" s="37">
        <v>1</v>
      </c>
      <c r="T40" s="37">
        <f t="shared" si="5"/>
        <v>22</v>
      </c>
      <c r="U40" s="38">
        <f t="shared" si="6"/>
        <v>1.1666666666666667</v>
      </c>
      <c r="V40" s="22">
        <v>131</v>
      </c>
      <c r="W40" s="22" t="s">
        <v>75</v>
      </c>
      <c r="X40" s="22" t="s">
        <v>72</v>
      </c>
      <c r="Y40" s="77">
        <v>4316</v>
      </c>
      <c r="Z40" s="40"/>
      <c r="AA40" s="1" t="s">
        <v>77</v>
      </c>
      <c r="AB40" s="27" t="s">
        <v>88</v>
      </c>
    </row>
    <row r="41" spans="1:28" x14ac:dyDescent="0.3">
      <c r="A41" s="1" t="s">
        <v>46</v>
      </c>
      <c r="B41" s="1" t="s">
        <v>58</v>
      </c>
      <c r="C41" s="26" t="s">
        <v>235</v>
      </c>
      <c r="D41" s="36">
        <v>32</v>
      </c>
      <c r="E41" s="26">
        <v>16</v>
      </c>
      <c r="F41" s="26">
        <v>0</v>
      </c>
      <c r="G41" s="26">
        <v>0</v>
      </c>
      <c r="H41" s="26"/>
      <c r="I41" s="26"/>
      <c r="J41" s="26">
        <v>1</v>
      </c>
      <c r="K41" s="26">
        <v>5</v>
      </c>
      <c r="L41" s="26">
        <v>1</v>
      </c>
      <c r="M41" s="26">
        <v>3</v>
      </c>
      <c r="N41" s="26">
        <f t="shared" si="4"/>
        <v>4</v>
      </c>
      <c r="O41" s="37">
        <v>1</v>
      </c>
      <c r="P41" s="37">
        <v>2</v>
      </c>
      <c r="Q41" s="37">
        <v>1</v>
      </c>
      <c r="R41" s="37">
        <v>0</v>
      </c>
      <c r="S41" s="37">
        <v>0</v>
      </c>
      <c r="T41" s="37">
        <f t="shared" si="5"/>
        <v>1</v>
      </c>
      <c r="U41" s="38">
        <f t="shared" si="6"/>
        <v>0.5</v>
      </c>
      <c r="V41" s="22">
        <v>131</v>
      </c>
      <c r="W41" s="22" t="s">
        <v>75</v>
      </c>
      <c r="X41" s="22" t="s">
        <v>72</v>
      </c>
      <c r="Y41" s="77">
        <v>4316</v>
      </c>
      <c r="Z41" s="40"/>
      <c r="AA41" s="1" t="s">
        <v>77</v>
      </c>
      <c r="AB41" s="27" t="s">
        <v>88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/>
      <c r="V42" s="22">
        <v>131</v>
      </c>
      <c r="W42" s="22" t="s">
        <v>75</v>
      </c>
      <c r="X42" s="22" t="s">
        <v>72</v>
      </c>
      <c r="Y42" s="77">
        <v>4316</v>
      </c>
      <c r="Z42" s="40"/>
      <c r="AA42" s="1" t="s">
        <v>77</v>
      </c>
      <c r="AB42" s="27" t="s">
        <v>88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37"/>
      <c r="P43" s="37"/>
      <c r="Q43" s="37"/>
      <c r="R43" s="37"/>
      <c r="S43" s="37"/>
      <c r="T43" s="37"/>
      <c r="U43" s="38"/>
      <c r="V43" s="22">
        <v>131</v>
      </c>
      <c r="W43" s="22" t="s">
        <v>75</v>
      </c>
      <c r="X43" s="22" t="s">
        <v>72</v>
      </c>
      <c r="Y43" s="77">
        <v>4316</v>
      </c>
      <c r="Z43" s="40"/>
      <c r="AA43" s="1" t="s">
        <v>77</v>
      </c>
      <c r="AB43" s="27" t="s">
        <v>88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26">
        <v>42</v>
      </c>
      <c r="F44" s="26">
        <v>11</v>
      </c>
      <c r="G44" s="26">
        <v>25</v>
      </c>
      <c r="H44" s="26"/>
      <c r="I44" s="26"/>
      <c r="J44" s="26">
        <v>6</v>
      </c>
      <c r="K44" s="26">
        <v>7</v>
      </c>
      <c r="L44" s="26">
        <v>5</v>
      </c>
      <c r="M44" s="26">
        <v>5</v>
      </c>
      <c r="N44" s="26">
        <f>SUM(L44:M44)</f>
        <v>10</v>
      </c>
      <c r="O44" s="37">
        <v>1</v>
      </c>
      <c r="P44" s="61">
        <v>6</v>
      </c>
      <c r="Q44" s="37">
        <v>0</v>
      </c>
      <c r="R44" s="37">
        <v>4</v>
      </c>
      <c r="S44" s="37">
        <v>0</v>
      </c>
      <c r="T44" s="37">
        <f>(H44*3)+((F44-H44)*2)+J44</f>
        <v>28</v>
      </c>
      <c r="U44" s="38">
        <f t="shared" si="6"/>
        <v>0.8571428571428571</v>
      </c>
      <c r="V44" s="22">
        <v>131</v>
      </c>
      <c r="W44" s="22" t="s">
        <v>75</v>
      </c>
      <c r="X44" s="22" t="s">
        <v>72</v>
      </c>
      <c r="Y44" s="77">
        <v>4316</v>
      </c>
      <c r="Z44" s="40"/>
      <c r="AA44" s="1" t="s">
        <v>77</v>
      </c>
      <c r="AB44" s="27" t="s">
        <v>88</v>
      </c>
    </row>
    <row r="45" spans="1:28" x14ac:dyDescent="0.3">
      <c r="A45" s="47" t="s">
        <v>46</v>
      </c>
      <c r="B45" s="47" t="s">
        <v>58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35</v>
      </c>
      <c r="G45" s="43">
        <f t="shared" si="7"/>
        <v>89</v>
      </c>
      <c r="H45" s="43">
        <f t="shared" si="7"/>
        <v>0</v>
      </c>
      <c r="I45" s="43">
        <f t="shared" si="7"/>
        <v>0</v>
      </c>
      <c r="J45" s="43">
        <f t="shared" si="7"/>
        <v>28</v>
      </c>
      <c r="K45" s="43">
        <f t="shared" si="7"/>
        <v>41</v>
      </c>
      <c r="L45" s="43">
        <f t="shared" si="7"/>
        <v>17</v>
      </c>
      <c r="M45" s="43">
        <f t="shared" si="7"/>
        <v>40</v>
      </c>
      <c r="N45" s="43">
        <f t="shared" si="7"/>
        <v>57</v>
      </c>
      <c r="O45" s="43">
        <f t="shared" si="7"/>
        <v>23</v>
      </c>
      <c r="P45" s="43">
        <f t="shared" si="7"/>
        <v>26</v>
      </c>
      <c r="Q45" s="43">
        <f t="shared" si="7"/>
        <v>10</v>
      </c>
      <c r="R45" s="43">
        <f t="shared" si="7"/>
        <v>21</v>
      </c>
      <c r="S45" s="43">
        <f t="shared" si="7"/>
        <v>4</v>
      </c>
      <c r="T45" s="43">
        <f t="shared" si="7"/>
        <v>98</v>
      </c>
      <c r="U45" s="44">
        <f>((T45+Q45+N45-R45)+(O45*2))/E45</f>
        <v>0.79166666666666663</v>
      </c>
      <c r="V45" s="45">
        <v>131</v>
      </c>
      <c r="W45" s="45" t="s">
        <v>75</v>
      </c>
      <c r="X45" s="45" t="s">
        <v>72</v>
      </c>
      <c r="Y45" s="78">
        <v>4316</v>
      </c>
      <c r="Z45" s="46"/>
      <c r="AA45" s="47" t="s">
        <v>77</v>
      </c>
      <c r="AB45" s="87" t="s">
        <v>88</v>
      </c>
    </row>
    <row r="46" spans="1:28" x14ac:dyDescent="0.3">
      <c r="A46" s="1"/>
      <c r="B46" s="1"/>
      <c r="C46" s="1"/>
      <c r="D46" s="1"/>
      <c r="F46" s="48" t="s">
        <v>41</v>
      </c>
      <c r="G46" s="76">
        <f>F45/G45</f>
        <v>0.39325842696629215</v>
      </c>
      <c r="H46" s="48"/>
      <c r="I46" s="27"/>
      <c r="J46" s="48" t="s">
        <v>42</v>
      </c>
      <c r="K46" s="76">
        <f>J45/K45</f>
        <v>0.68292682926829273</v>
      </c>
      <c r="L46" s="1"/>
      <c r="M46" s="37" t="s">
        <v>43</v>
      </c>
      <c r="N46" s="51">
        <v>4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pageMargins left="0.25" right="0.25" top="0.75" bottom="0.75" header="0.3" footer="0.3"/>
  <pageSetup scale="6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8B56-D0AB-44AF-A279-0211571A61B8}">
  <sheetPr>
    <tabColor rgb="FF92D050"/>
  </sheetPr>
  <dimension ref="A1:AB48"/>
  <sheetViews>
    <sheetView workbookViewId="0">
      <selection activeCell="C9" sqref="C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74" t="s">
        <v>453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100</v>
      </c>
      <c r="K4" s="16" t="str">
        <f>+C11</f>
        <v>Iowa Cornets</v>
      </c>
      <c r="L4" s="17"/>
      <c r="M4" s="18"/>
      <c r="N4" s="19">
        <v>20</v>
      </c>
      <c r="O4" s="19">
        <v>29</v>
      </c>
      <c r="P4" s="19">
        <v>27</v>
      </c>
      <c r="Q4" s="19">
        <v>22</v>
      </c>
      <c r="R4" s="19">
        <v>9</v>
      </c>
      <c r="S4" s="21">
        <f>SUM(N4:R4)</f>
        <v>107</v>
      </c>
      <c r="T4" s="22" t="s">
        <v>418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101</v>
      </c>
      <c r="K5" s="16" t="str">
        <f>+C32</f>
        <v>Chicago Hustle</v>
      </c>
      <c r="L5" s="17"/>
      <c r="M5" s="18"/>
      <c r="N5" s="19">
        <v>25</v>
      </c>
      <c r="O5" s="19">
        <v>26</v>
      </c>
      <c r="P5" s="19">
        <v>28</v>
      </c>
      <c r="Q5" s="19">
        <v>19</v>
      </c>
      <c r="R5" s="19">
        <v>14</v>
      </c>
      <c r="S5" s="21">
        <f>SUM(N5:R5)</f>
        <v>112</v>
      </c>
      <c r="T5" s="22" t="s">
        <v>418</v>
      </c>
      <c r="U5" s="1"/>
      <c r="V5" s="1"/>
      <c r="W5" s="1"/>
    </row>
    <row r="6" spans="1:28" x14ac:dyDescent="0.3">
      <c r="C6" s="67">
        <v>2101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24" t="s">
        <v>451</v>
      </c>
      <c r="D7" s="7" t="s">
        <v>8</v>
      </c>
      <c r="G7" s="1"/>
      <c r="S7" s="1"/>
      <c r="T7" s="25" t="s">
        <v>376</v>
      </c>
      <c r="U7" s="1"/>
      <c r="V7" s="69" t="s">
        <v>418</v>
      </c>
      <c r="W7" s="1"/>
    </row>
    <row r="8" spans="1:28" x14ac:dyDescent="0.3">
      <c r="B8" s="1"/>
      <c r="C8" s="24" t="s">
        <v>452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26">
        <v>41</v>
      </c>
      <c r="F13" s="26">
        <v>12</v>
      </c>
      <c r="G13" s="26">
        <v>26</v>
      </c>
      <c r="H13" s="26"/>
      <c r="I13" s="26"/>
      <c r="J13" s="26">
        <v>6</v>
      </c>
      <c r="K13" s="26">
        <v>8</v>
      </c>
      <c r="L13" s="26">
        <v>3</v>
      </c>
      <c r="M13" s="26">
        <v>2</v>
      </c>
      <c r="N13" s="26">
        <f>SUM(L13:M13)</f>
        <v>5</v>
      </c>
      <c r="O13" s="26">
        <v>2</v>
      </c>
      <c r="P13" s="26">
        <v>5</v>
      </c>
      <c r="Q13" s="26">
        <v>1</v>
      </c>
      <c r="R13" s="26">
        <v>5</v>
      </c>
      <c r="S13" s="26"/>
      <c r="T13" s="26">
        <f>+(F13*2)+J13</f>
        <v>30</v>
      </c>
      <c r="U13" s="38">
        <f>IFERROR(((T13+Q13+N13-R13)+(O13*2))/E13,"")</f>
        <v>0.85365853658536583</v>
      </c>
      <c r="V13" s="22" t="s">
        <v>418</v>
      </c>
      <c r="W13" s="22" t="s">
        <v>71</v>
      </c>
      <c r="X13" s="22" t="s">
        <v>76</v>
      </c>
      <c r="Y13" s="77">
        <v>2101</v>
      </c>
      <c r="Z13" s="64" t="s">
        <v>2</v>
      </c>
      <c r="AA13" s="1" t="s">
        <v>87</v>
      </c>
      <c r="AB13" s="27" t="s">
        <v>97</v>
      </c>
    </row>
    <row r="14" spans="1:28" x14ac:dyDescent="0.3">
      <c r="A14" s="1" t="s">
        <v>58</v>
      </c>
      <c r="B14" s="1" t="s">
        <v>46</v>
      </c>
      <c r="C14" s="26" t="s">
        <v>292</v>
      </c>
      <c r="D14" s="36">
        <v>24</v>
      </c>
      <c r="E14" s="26" t="s">
        <v>378</v>
      </c>
      <c r="F14" s="26"/>
      <c r="G14" s="26"/>
      <c r="H14" s="26"/>
      <c r="I14" s="26"/>
      <c r="J14" s="26"/>
      <c r="K14" s="26"/>
      <c r="L14" s="26"/>
      <c r="M14" s="26"/>
      <c r="N14" s="26">
        <f t="shared" ref="N14:N19" si="0">SUM(L14:M14)</f>
        <v>0</v>
      </c>
      <c r="O14" s="26"/>
      <c r="P14" s="26"/>
      <c r="Q14" s="26"/>
      <c r="R14" s="26"/>
      <c r="S14" s="26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 t="s">
        <v>418</v>
      </c>
      <c r="W14" s="22" t="s">
        <v>71</v>
      </c>
      <c r="X14" s="22" t="s">
        <v>76</v>
      </c>
      <c r="Y14" s="77">
        <v>2101</v>
      </c>
      <c r="Z14" s="64" t="s">
        <v>2</v>
      </c>
      <c r="AA14" s="1" t="s">
        <v>87</v>
      </c>
      <c r="AB14" s="27" t="s">
        <v>97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28</v>
      </c>
      <c r="F15" s="26">
        <v>5</v>
      </c>
      <c r="G15" s="26">
        <v>12</v>
      </c>
      <c r="H15" s="26"/>
      <c r="I15" s="26"/>
      <c r="J15" s="26">
        <v>5</v>
      </c>
      <c r="K15" s="26">
        <v>5</v>
      </c>
      <c r="L15" s="26">
        <v>8</v>
      </c>
      <c r="M15" s="26">
        <v>10</v>
      </c>
      <c r="N15" s="26">
        <f t="shared" si="0"/>
        <v>18</v>
      </c>
      <c r="O15" s="26">
        <v>0</v>
      </c>
      <c r="P15" s="26">
        <v>2</v>
      </c>
      <c r="Q15" s="26">
        <v>0</v>
      </c>
      <c r="R15" s="26">
        <v>3</v>
      </c>
      <c r="S15" s="26"/>
      <c r="T15" s="26">
        <f t="shared" si="1"/>
        <v>15</v>
      </c>
      <c r="U15" s="38">
        <f t="shared" si="2"/>
        <v>1.0714285714285714</v>
      </c>
      <c r="V15" s="22" t="s">
        <v>418</v>
      </c>
      <c r="W15" s="22" t="s">
        <v>71</v>
      </c>
      <c r="X15" s="22" t="s">
        <v>76</v>
      </c>
      <c r="Y15" s="77">
        <v>2101</v>
      </c>
      <c r="Z15" s="64" t="s">
        <v>2</v>
      </c>
      <c r="AA15" s="1" t="s">
        <v>87</v>
      </c>
      <c r="AB15" s="27" t="s">
        <v>97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 t="s">
        <v>381</v>
      </c>
      <c r="F16" s="26"/>
      <c r="G16" s="37"/>
      <c r="H16" s="26"/>
      <c r="I16" s="26"/>
      <c r="J16" s="26"/>
      <c r="K16" s="26"/>
      <c r="L16" s="26"/>
      <c r="M16" s="26"/>
      <c r="N16" s="26">
        <f t="shared" si="0"/>
        <v>0</v>
      </c>
      <c r="O16" s="26"/>
      <c r="P16" s="26"/>
      <c r="Q16" s="26"/>
      <c r="R16" s="26"/>
      <c r="S16" s="26"/>
      <c r="T16" s="26">
        <f t="shared" si="1"/>
        <v>0</v>
      </c>
      <c r="U16" s="38" t="str">
        <f t="shared" si="2"/>
        <v/>
      </c>
      <c r="V16" s="22" t="s">
        <v>418</v>
      </c>
      <c r="W16" s="22" t="s">
        <v>71</v>
      </c>
      <c r="X16" s="22" t="s">
        <v>76</v>
      </c>
      <c r="Y16" s="77">
        <v>2101</v>
      </c>
      <c r="Z16" s="64" t="s">
        <v>2</v>
      </c>
      <c r="AA16" s="1" t="s">
        <v>87</v>
      </c>
      <c r="AB16" s="27" t="s">
        <v>97</v>
      </c>
    </row>
    <row r="17" spans="1:28" x14ac:dyDescent="0.3">
      <c r="A17" s="1" t="s">
        <v>58</v>
      </c>
      <c r="B17" s="1" t="s">
        <v>46</v>
      </c>
      <c r="C17" s="26" t="s">
        <v>50</v>
      </c>
      <c r="D17" s="36">
        <v>44</v>
      </c>
      <c r="E17" s="26">
        <v>21</v>
      </c>
      <c r="F17" s="26">
        <v>5</v>
      </c>
      <c r="G17" s="26">
        <v>11</v>
      </c>
      <c r="H17" s="26"/>
      <c r="I17" s="26"/>
      <c r="J17" s="26">
        <v>2</v>
      </c>
      <c r="K17" s="26">
        <v>2</v>
      </c>
      <c r="L17" s="26">
        <v>3</v>
      </c>
      <c r="M17" s="26">
        <v>8</v>
      </c>
      <c r="N17" s="26">
        <f t="shared" si="0"/>
        <v>11</v>
      </c>
      <c r="O17" s="26">
        <v>2</v>
      </c>
      <c r="P17" s="26">
        <v>3</v>
      </c>
      <c r="Q17" s="26">
        <v>0</v>
      </c>
      <c r="R17" s="26">
        <v>6</v>
      </c>
      <c r="S17" s="26"/>
      <c r="T17" s="26">
        <f t="shared" si="1"/>
        <v>12</v>
      </c>
      <c r="U17" s="38">
        <f t="shared" si="2"/>
        <v>1</v>
      </c>
      <c r="V17" s="22" t="s">
        <v>418</v>
      </c>
      <c r="W17" s="22" t="s">
        <v>71</v>
      </c>
      <c r="X17" s="22" t="s">
        <v>76</v>
      </c>
      <c r="Y17" s="77">
        <v>2101</v>
      </c>
      <c r="Z17" s="64" t="s">
        <v>2</v>
      </c>
      <c r="AA17" s="1" t="s">
        <v>87</v>
      </c>
      <c r="AB17" s="27" t="s">
        <v>97</v>
      </c>
    </row>
    <row r="18" spans="1:28" x14ac:dyDescent="0.3">
      <c r="A18" s="1" t="s">
        <v>58</v>
      </c>
      <c r="B18" s="1" t="s">
        <v>46</v>
      </c>
      <c r="C18" s="26" t="s">
        <v>51</v>
      </c>
      <c r="D18" s="36">
        <v>32</v>
      </c>
      <c r="E18" s="26">
        <v>22</v>
      </c>
      <c r="F18" s="26">
        <v>4</v>
      </c>
      <c r="G18" s="26">
        <v>9</v>
      </c>
      <c r="H18" s="26"/>
      <c r="I18" s="26"/>
      <c r="J18" s="26">
        <v>3</v>
      </c>
      <c r="K18" s="26">
        <v>4</v>
      </c>
      <c r="L18" s="26">
        <v>2</v>
      </c>
      <c r="M18" s="26">
        <v>3</v>
      </c>
      <c r="N18" s="26">
        <f t="shared" si="0"/>
        <v>5</v>
      </c>
      <c r="O18" s="26">
        <v>2</v>
      </c>
      <c r="P18" s="37">
        <v>1</v>
      </c>
      <c r="Q18" s="26">
        <v>3</v>
      </c>
      <c r="R18" s="26">
        <v>1</v>
      </c>
      <c r="S18" s="26"/>
      <c r="T18" s="26">
        <f t="shared" si="1"/>
        <v>11</v>
      </c>
      <c r="U18" s="38">
        <f t="shared" si="2"/>
        <v>1</v>
      </c>
      <c r="V18" s="22" t="s">
        <v>418</v>
      </c>
      <c r="W18" s="22" t="s">
        <v>71</v>
      </c>
      <c r="X18" s="22" t="s">
        <v>76</v>
      </c>
      <c r="Y18" s="77">
        <v>2101</v>
      </c>
      <c r="Z18" s="64" t="s">
        <v>2</v>
      </c>
      <c r="AA18" s="1" t="s">
        <v>87</v>
      </c>
      <c r="AB18" s="27" t="s">
        <v>97</v>
      </c>
    </row>
    <row r="19" spans="1:28" x14ac:dyDescent="0.3">
      <c r="A19" s="1" t="s">
        <v>58</v>
      </c>
      <c r="B19" s="1" t="s">
        <v>46</v>
      </c>
      <c r="C19" s="26" t="s">
        <v>52</v>
      </c>
      <c r="D19" s="36">
        <v>34</v>
      </c>
      <c r="E19" s="26">
        <v>28</v>
      </c>
      <c r="F19" s="26">
        <v>4</v>
      </c>
      <c r="G19" s="26">
        <v>4</v>
      </c>
      <c r="H19" s="26"/>
      <c r="I19" s="26"/>
      <c r="J19" s="26">
        <v>0</v>
      </c>
      <c r="K19" s="26">
        <v>0</v>
      </c>
      <c r="L19" s="26">
        <v>2</v>
      </c>
      <c r="M19" s="26">
        <v>3</v>
      </c>
      <c r="N19" s="26">
        <f t="shared" si="0"/>
        <v>5</v>
      </c>
      <c r="O19" s="26">
        <v>3</v>
      </c>
      <c r="P19" s="26">
        <v>2</v>
      </c>
      <c r="Q19" s="26">
        <v>0</v>
      </c>
      <c r="R19" s="26">
        <v>2</v>
      </c>
      <c r="S19" s="26"/>
      <c r="T19" s="26">
        <f t="shared" si="1"/>
        <v>8</v>
      </c>
      <c r="U19" s="38">
        <f t="shared" si="2"/>
        <v>0.6071428571428571</v>
      </c>
      <c r="V19" s="22" t="s">
        <v>418</v>
      </c>
      <c r="W19" s="22" t="s">
        <v>71</v>
      </c>
      <c r="X19" s="22" t="s">
        <v>76</v>
      </c>
      <c r="Y19" s="77">
        <v>2101</v>
      </c>
      <c r="Z19" s="64" t="s">
        <v>2</v>
      </c>
      <c r="AA19" s="1" t="s">
        <v>87</v>
      </c>
      <c r="AB19" s="27" t="s">
        <v>97</v>
      </c>
    </row>
    <row r="20" spans="1:28" x14ac:dyDescent="0.3">
      <c r="A20" s="1" t="s">
        <v>58</v>
      </c>
      <c r="B20" s="1" t="s">
        <v>46</v>
      </c>
      <c r="C20" s="26" t="s">
        <v>293</v>
      </c>
      <c r="D20" s="36">
        <v>54</v>
      </c>
      <c r="E20" s="26" t="s">
        <v>378</v>
      </c>
      <c r="F20" s="26"/>
      <c r="G20" s="26"/>
      <c r="H20" s="26"/>
      <c r="I20" s="26"/>
      <c r="J20" s="26"/>
      <c r="K20" s="26"/>
      <c r="L20" s="26"/>
      <c r="M20" s="26"/>
      <c r="N20" s="26">
        <f>SUM(L20:M20)</f>
        <v>0</v>
      </c>
      <c r="O20" s="26"/>
      <c r="P20" s="26"/>
      <c r="Q20" s="26"/>
      <c r="R20" s="26"/>
      <c r="S20" s="26"/>
      <c r="T20" s="26">
        <f t="shared" si="1"/>
        <v>0</v>
      </c>
      <c r="U20" s="38" t="str">
        <f t="shared" si="2"/>
        <v/>
      </c>
      <c r="V20" s="22" t="s">
        <v>418</v>
      </c>
      <c r="W20" s="22" t="s">
        <v>71</v>
      </c>
      <c r="X20" s="22" t="s">
        <v>76</v>
      </c>
      <c r="Y20" s="77">
        <v>2101</v>
      </c>
      <c r="Z20" s="64" t="s">
        <v>2</v>
      </c>
      <c r="AA20" s="1" t="s">
        <v>87</v>
      </c>
      <c r="AB20" s="27" t="s">
        <v>97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38</v>
      </c>
      <c r="F21" s="26">
        <v>5</v>
      </c>
      <c r="G21" s="26">
        <v>18</v>
      </c>
      <c r="H21" s="26"/>
      <c r="I21" s="26"/>
      <c r="J21" s="26">
        <v>0</v>
      </c>
      <c r="K21" s="26">
        <v>0</v>
      </c>
      <c r="L21" s="26">
        <v>1</v>
      </c>
      <c r="M21" s="26">
        <v>6</v>
      </c>
      <c r="N21" s="26">
        <f>SUM(L21:M21)</f>
        <v>7</v>
      </c>
      <c r="O21" s="26">
        <v>2</v>
      </c>
      <c r="P21" s="26">
        <v>5</v>
      </c>
      <c r="Q21" s="26">
        <v>2</v>
      </c>
      <c r="R21" s="26">
        <v>2</v>
      </c>
      <c r="S21" s="26">
        <v>1</v>
      </c>
      <c r="T21" s="26">
        <f t="shared" si="1"/>
        <v>10</v>
      </c>
      <c r="U21" s="38">
        <f t="shared" si="2"/>
        <v>0.55263157894736847</v>
      </c>
      <c r="V21" s="22" t="s">
        <v>418</v>
      </c>
      <c r="W21" s="22" t="s">
        <v>71</v>
      </c>
      <c r="X21" s="22" t="s">
        <v>76</v>
      </c>
      <c r="Y21" s="77">
        <v>2101</v>
      </c>
      <c r="Z21" s="64" t="s">
        <v>2</v>
      </c>
      <c r="AA21" s="1" t="s">
        <v>87</v>
      </c>
      <c r="AB21" s="27" t="s">
        <v>97</v>
      </c>
    </row>
    <row r="22" spans="1:28" x14ac:dyDescent="0.3">
      <c r="A22" s="1" t="s">
        <v>58</v>
      </c>
      <c r="B22" s="1" t="s">
        <v>46</v>
      </c>
      <c r="C22" s="26" t="s">
        <v>341</v>
      </c>
      <c r="D22" s="36">
        <v>40</v>
      </c>
      <c r="E22" s="26">
        <v>12</v>
      </c>
      <c r="F22" s="26">
        <v>1</v>
      </c>
      <c r="G22" s="26">
        <v>5</v>
      </c>
      <c r="H22" s="26"/>
      <c r="I22" s="26"/>
      <c r="J22" s="26">
        <v>0</v>
      </c>
      <c r="K22" s="26">
        <v>0</v>
      </c>
      <c r="L22" s="26">
        <v>0</v>
      </c>
      <c r="M22" s="26">
        <v>1</v>
      </c>
      <c r="N22" s="26">
        <f>SUM(L22:M22)</f>
        <v>1</v>
      </c>
      <c r="O22" s="26">
        <v>0</v>
      </c>
      <c r="P22" s="26">
        <v>1</v>
      </c>
      <c r="Q22" s="26">
        <v>1</v>
      </c>
      <c r="R22" s="26">
        <v>1</v>
      </c>
      <c r="S22" s="26"/>
      <c r="T22" s="26">
        <f t="shared" si="1"/>
        <v>2</v>
      </c>
      <c r="U22" s="38">
        <f t="shared" si="2"/>
        <v>0.25</v>
      </c>
      <c r="V22" s="22" t="s">
        <v>418</v>
      </c>
      <c r="W22" s="22" t="s">
        <v>71</v>
      </c>
      <c r="X22" s="22" t="s">
        <v>76</v>
      </c>
      <c r="Y22" s="77">
        <v>2101</v>
      </c>
      <c r="Z22" s="64" t="s">
        <v>2</v>
      </c>
      <c r="AA22" s="1" t="s">
        <v>87</v>
      </c>
      <c r="AB22" s="27" t="s">
        <v>97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48</v>
      </c>
      <c r="F23" s="26">
        <v>6</v>
      </c>
      <c r="G23" s="26">
        <v>12</v>
      </c>
      <c r="H23" s="26"/>
      <c r="I23" s="26"/>
      <c r="J23" s="26">
        <v>5</v>
      </c>
      <c r="K23" s="26">
        <v>6</v>
      </c>
      <c r="L23" s="26">
        <v>0</v>
      </c>
      <c r="M23" s="26">
        <v>1</v>
      </c>
      <c r="N23" s="26">
        <f>SUM(L23:M23)</f>
        <v>1</v>
      </c>
      <c r="O23" s="26">
        <v>5</v>
      </c>
      <c r="P23" s="37">
        <v>3</v>
      </c>
      <c r="Q23" s="26">
        <v>0</v>
      </c>
      <c r="R23" s="26">
        <v>8</v>
      </c>
      <c r="S23" s="26"/>
      <c r="T23" s="26">
        <f t="shared" si="1"/>
        <v>17</v>
      </c>
      <c r="U23" s="38">
        <f>IFERROR(((T23+Q23+N23-R23)+(O23*2))/E23,"")</f>
        <v>0.41666666666666669</v>
      </c>
      <c r="V23" s="22" t="s">
        <v>418</v>
      </c>
      <c r="W23" s="22" t="s">
        <v>71</v>
      </c>
      <c r="X23" s="22" t="s">
        <v>76</v>
      </c>
      <c r="Y23" s="77">
        <v>2101</v>
      </c>
      <c r="Z23" s="64" t="s">
        <v>2</v>
      </c>
      <c r="AA23" s="1" t="s">
        <v>87</v>
      </c>
      <c r="AB23" s="27" t="s">
        <v>97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27</v>
      </c>
      <c r="F24" s="26">
        <v>1</v>
      </c>
      <c r="G24" s="26">
        <v>10</v>
      </c>
      <c r="H24" s="26"/>
      <c r="I24" s="26"/>
      <c r="J24" s="26">
        <v>0</v>
      </c>
      <c r="K24" s="26">
        <v>0</v>
      </c>
      <c r="L24" s="26">
        <v>2</v>
      </c>
      <c r="M24" s="26">
        <v>5</v>
      </c>
      <c r="N24" s="26">
        <f>SUM(L24:M24)</f>
        <v>7</v>
      </c>
      <c r="O24" s="26">
        <v>0</v>
      </c>
      <c r="P24" s="26">
        <v>4</v>
      </c>
      <c r="Q24" s="26">
        <v>1</v>
      </c>
      <c r="R24" s="26">
        <v>2</v>
      </c>
      <c r="S24" s="26">
        <v>1</v>
      </c>
      <c r="T24" s="26">
        <f t="shared" si="1"/>
        <v>2</v>
      </c>
      <c r="U24" s="38">
        <f>IFERROR(((T24+Q24+N24-R24)+(O24*2))/E24,"")</f>
        <v>0.29629629629629628</v>
      </c>
      <c r="V24" s="22" t="s">
        <v>418</v>
      </c>
      <c r="W24" s="22" t="s">
        <v>71</v>
      </c>
      <c r="X24" s="22" t="s">
        <v>76</v>
      </c>
      <c r="Y24" s="77">
        <v>2101</v>
      </c>
      <c r="Z24" s="64" t="s">
        <v>2</v>
      </c>
      <c r="AA24" s="1" t="s">
        <v>87</v>
      </c>
      <c r="AB24" s="27" t="s">
        <v>97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265</v>
      </c>
      <c r="F25" s="43">
        <f t="shared" si="3"/>
        <v>43</v>
      </c>
      <c r="G25" s="43">
        <f t="shared" si="3"/>
        <v>107</v>
      </c>
      <c r="H25" s="43">
        <f t="shared" si="3"/>
        <v>0</v>
      </c>
      <c r="I25" s="43">
        <f t="shared" si="3"/>
        <v>0</v>
      </c>
      <c r="J25" s="43">
        <f t="shared" si="3"/>
        <v>21</v>
      </c>
      <c r="K25" s="43">
        <f t="shared" si="3"/>
        <v>25</v>
      </c>
      <c r="L25" s="43">
        <f t="shared" si="3"/>
        <v>21</v>
      </c>
      <c r="M25" s="43">
        <f t="shared" si="3"/>
        <v>39</v>
      </c>
      <c r="N25" s="43">
        <f t="shared" si="3"/>
        <v>60</v>
      </c>
      <c r="O25" s="43">
        <f t="shared" si="3"/>
        <v>16</v>
      </c>
      <c r="P25" s="43">
        <f t="shared" si="3"/>
        <v>26</v>
      </c>
      <c r="Q25" s="43">
        <f t="shared" si="3"/>
        <v>8</v>
      </c>
      <c r="R25" s="43">
        <f t="shared" si="3"/>
        <v>30</v>
      </c>
      <c r="S25" s="43">
        <f t="shared" si="3"/>
        <v>2</v>
      </c>
      <c r="T25" s="43">
        <f t="shared" si="3"/>
        <v>107</v>
      </c>
      <c r="U25" s="44">
        <f>((T25+Q25+N25-R25)+(O25*2))/E25</f>
        <v>0.66792452830188676</v>
      </c>
      <c r="V25" s="45" t="s">
        <v>418</v>
      </c>
      <c r="W25" s="45" t="s">
        <v>71</v>
      </c>
      <c r="X25" s="45" t="s">
        <v>76</v>
      </c>
      <c r="Y25" s="78">
        <v>2101</v>
      </c>
      <c r="Z25" s="65" t="s">
        <v>2</v>
      </c>
      <c r="AA25" s="47" t="s">
        <v>87</v>
      </c>
      <c r="AB25" s="87" t="s">
        <v>97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0.40186915887850466</v>
      </c>
      <c r="H26" s="48"/>
      <c r="I26" s="27"/>
      <c r="J26" s="48" t="s">
        <v>42</v>
      </c>
      <c r="K26" s="76">
        <f>J25/K25</f>
        <v>0.84</v>
      </c>
      <c r="L26" s="1"/>
      <c r="M26" s="37" t="s">
        <v>43</v>
      </c>
      <c r="N26" s="51">
        <v>5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 t="s">
        <v>44</v>
      </c>
      <c r="P27" s="71"/>
      <c r="V27" s="22"/>
      <c r="W27" s="22"/>
      <c r="X27" s="22"/>
      <c r="Y27" s="41"/>
      <c r="Z27" s="40"/>
      <c r="AA27" s="1"/>
      <c r="AB27" s="1"/>
    </row>
    <row r="32" spans="1:28" x14ac:dyDescent="0.3">
      <c r="B32" s="1"/>
      <c r="C32" s="56" t="s">
        <v>57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52">
        <v>1</v>
      </c>
      <c r="W32" s="1"/>
      <c r="X32" s="1"/>
      <c r="Y32" s="30"/>
      <c r="Z32" s="40"/>
      <c r="AA32" s="1"/>
      <c r="AB32" s="1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374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58</v>
      </c>
      <c r="C34" s="26" t="s">
        <v>241</v>
      </c>
      <c r="D34" s="36">
        <v>30</v>
      </c>
      <c r="E34" s="26">
        <v>11</v>
      </c>
      <c r="F34" s="26">
        <v>1</v>
      </c>
      <c r="G34" s="26">
        <v>3</v>
      </c>
      <c r="H34" s="26"/>
      <c r="I34" s="26"/>
      <c r="J34" s="26">
        <v>0</v>
      </c>
      <c r="K34" s="26">
        <v>0</v>
      </c>
      <c r="L34" s="26">
        <v>1</v>
      </c>
      <c r="M34" s="26">
        <v>2</v>
      </c>
      <c r="N34" s="26">
        <f>SUM(L34:M34)</f>
        <v>3</v>
      </c>
      <c r="O34" s="26"/>
      <c r="P34" s="26">
        <v>1</v>
      </c>
      <c r="Q34" s="26">
        <v>1</v>
      </c>
      <c r="R34" s="26">
        <v>0</v>
      </c>
      <c r="S34" s="26"/>
      <c r="T34" s="26">
        <f>+(F34*2)+J34</f>
        <v>2</v>
      </c>
      <c r="U34" s="38">
        <f>IFERROR(((T34+Q34+N34-R34)+(O34*2))/E34,"")</f>
        <v>0.54545454545454541</v>
      </c>
      <c r="V34" s="22" t="s">
        <v>418</v>
      </c>
      <c r="W34" s="22" t="s">
        <v>75</v>
      </c>
      <c r="X34" s="22" t="s">
        <v>72</v>
      </c>
      <c r="Y34" s="77">
        <v>2101</v>
      </c>
      <c r="Z34" s="64" t="s">
        <v>2</v>
      </c>
      <c r="AA34" s="1" t="s">
        <v>77</v>
      </c>
      <c r="AB34" s="27" t="s">
        <v>95</v>
      </c>
    </row>
    <row r="35" spans="1:28" x14ac:dyDescent="0.3">
      <c r="A35" s="1" t="s">
        <v>46</v>
      </c>
      <c r="B35" s="1" t="s">
        <v>58</v>
      </c>
      <c r="C35" s="26" t="s">
        <v>59</v>
      </c>
      <c r="D35" s="36">
        <v>21</v>
      </c>
      <c r="E35" s="26">
        <v>49</v>
      </c>
      <c r="F35" s="26">
        <v>6</v>
      </c>
      <c r="G35" s="26">
        <v>16</v>
      </c>
      <c r="H35" s="26"/>
      <c r="I35" s="26"/>
      <c r="J35" s="26">
        <v>2</v>
      </c>
      <c r="K35" s="26">
        <v>4</v>
      </c>
      <c r="L35" s="26">
        <v>3</v>
      </c>
      <c r="M35" s="26">
        <v>8</v>
      </c>
      <c r="N35" s="26">
        <f t="shared" ref="N35:N40" si="4">SUM(L35:M35)</f>
        <v>11</v>
      </c>
      <c r="O35" s="26"/>
      <c r="P35" s="26">
        <v>3</v>
      </c>
      <c r="Q35" s="26">
        <v>1</v>
      </c>
      <c r="R35" s="26">
        <v>4</v>
      </c>
      <c r="S35" s="26">
        <v>5</v>
      </c>
      <c r="T35" s="26">
        <f t="shared" ref="T35:T43" si="5">+(F35*2)+J35</f>
        <v>14</v>
      </c>
      <c r="U35" s="38">
        <f t="shared" ref="U35:U43" si="6">IFERROR(((T35+Q35+N35-R35)+(O35*2))/E35,"")</f>
        <v>0.44897959183673469</v>
      </c>
      <c r="V35" s="22" t="s">
        <v>418</v>
      </c>
      <c r="W35" s="22" t="s">
        <v>75</v>
      </c>
      <c r="X35" s="22" t="s">
        <v>72</v>
      </c>
      <c r="Y35" s="77">
        <v>2101</v>
      </c>
      <c r="Z35" s="64" t="s">
        <v>2</v>
      </c>
      <c r="AA35" s="1" t="s">
        <v>77</v>
      </c>
      <c r="AB35" s="27" t="s">
        <v>95</v>
      </c>
    </row>
    <row r="36" spans="1:28" x14ac:dyDescent="0.3">
      <c r="A36" s="1" t="s">
        <v>46</v>
      </c>
      <c r="B36" s="1" t="s">
        <v>58</v>
      </c>
      <c r="C36" s="26" t="s">
        <v>60</v>
      </c>
      <c r="D36" s="36">
        <v>44</v>
      </c>
      <c r="E36" s="26" t="s">
        <v>378</v>
      </c>
      <c r="F36" s="26"/>
      <c r="G36" s="26"/>
      <c r="H36" s="26"/>
      <c r="I36" s="26"/>
      <c r="J36" s="26"/>
      <c r="K36" s="26"/>
      <c r="L36" s="26"/>
      <c r="M36" s="26"/>
      <c r="N36" s="26">
        <f t="shared" si="4"/>
        <v>0</v>
      </c>
      <c r="O36" s="26"/>
      <c r="P36" s="26"/>
      <c r="Q36" s="26"/>
      <c r="R36" s="26"/>
      <c r="S36" s="26"/>
      <c r="T36" s="26">
        <f t="shared" si="5"/>
        <v>0</v>
      </c>
      <c r="U36" s="38" t="str">
        <f t="shared" si="6"/>
        <v/>
      </c>
      <c r="V36" s="22" t="s">
        <v>418</v>
      </c>
      <c r="W36" s="22" t="s">
        <v>75</v>
      </c>
      <c r="X36" s="22" t="s">
        <v>72</v>
      </c>
      <c r="Y36" s="77">
        <v>2101</v>
      </c>
      <c r="Z36" s="64" t="s">
        <v>2</v>
      </c>
      <c r="AA36" s="1" t="s">
        <v>77</v>
      </c>
      <c r="AB36" s="27" t="s">
        <v>95</v>
      </c>
    </row>
    <row r="37" spans="1:28" x14ac:dyDescent="0.3">
      <c r="A37" s="1" t="s">
        <v>46</v>
      </c>
      <c r="B37" s="1" t="s">
        <v>58</v>
      </c>
      <c r="C37" s="26" t="s">
        <v>61</v>
      </c>
      <c r="D37" s="36">
        <v>15</v>
      </c>
      <c r="E37" s="26">
        <v>45</v>
      </c>
      <c r="F37" s="26">
        <v>7</v>
      </c>
      <c r="G37" s="37">
        <v>18</v>
      </c>
      <c r="H37" s="26"/>
      <c r="I37" s="26"/>
      <c r="J37" s="26">
        <v>9</v>
      </c>
      <c r="K37" s="26">
        <v>12</v>
      </c>
      <c r="L37" s="26">
        <v>1</v>
      </c>
      <c r="M37" s="26">
        <v>6</v>
      </c>
      <c r="N37" s="26">
        <f t="shared" si="4"/>
        <v>7</v>
      </c>
      <c r="O37" s="26">
        <v>14</v>
      </c>
      <c r="P37" s="26">
        <v>3</v>
      </c>
      <c r="Q37" s="26">
        <v>2</v>
      </c>
      <c r="R37" s="26">
        <v>5</v>
      </c>
      <c r="S37" s="26"/>
      <c r="T37" s="26">
        <f t="shared" si="5"/>
        <v>23</v>
      </c>
      <c r="U37" s="38">
        <f t="shared" si="6"/>
        <v>1.2222222222222223</v>
      </c>
      <c r="V37" s="22" t="s">
        <v>418</v>
      </c>
      <c r="W37" s="22" t="s">
        <v>75</v>
      </c>
      <c r="X37" s="22" t="s">
        <v>72</v>
      </c>
      <c r="Y37" s="77">
        <v>2101</v>
      </c>
      <c r="Z37" s="64" t="s">
        <v>2</v>
      </c>
      <c r="AA37" s="1" t="s">
        <v>77</v>
      </c>
      <c r="AB37" s="27" t="s">
        <v>95</v>
      </c>
    </row>
    <row r="38" spans="1:28" x14ac:dyDescent="0.3">
      <c r="A38" s="1" t="s">
        <v>46</v>
      </c>
      <c r="B38" s="1" t="s">
        <v>58</v>
      </c>
      <c r="C38" s="26" t="s">
        <v>62</v>
      </c>
      <c r="D38" s="36">
        <v>10</v>
      </c>
      <c r="E38" s="26">
        <v>44</v>
      </c>
      <c r="F38" s="26">
        <v>9</v>
      </c>
      <c r="G38" s="26">
        <v>20</v>
      </c>
      <c r="H38" s="26"/>
      <c r="I38" s="26"/>
      <c r="J38" s="26">
        <v>3</v>
      </c>
      <c r="K38" s="26">
        <v>4</v>
      </c>
      <c r="L38" s="26">
        <v>3</v>
      </c>
      <c r="M38" s="26">
        <v>3</v>
      </c>
      <c r="N38" s="26">
        <f t="shared" si="4"/>
        <v>6</v>
      </c>
      <c r="O38" s="26"/>
      <c r="P38" s="26">
        <v>2</v>
      </c>
      <c r="Q38" s="26">
        <v>1</v>
      </c>
      <c r="R38" s="26">
        <v>4</v>
      </c>
      <c r="S38" s="26">
        <v>2</v>
      </c>
      <c r="T38" s="26">
        <f t="shared" si="5"/>
        <v>21</v>
      </c>
      <c r="U38" s="38">
        <f t="shared" si="6"/>
        <v>0.54545454545454541</v>
      </c>
      <c r="V38" s="22" t="s">
        <v>418</v>
      </c>
      <c r="W38" s="22" t="s">
        <v>75</v>
      </c>
      <c r="X38" s="22" t="s">
        <v>72</v>
      </c>
      <c r="Y38" s="77">
        <v>2101</v>
      </c>
      <c r="Z38" s="64" t="s">
        <v>2</v>
      </c>
      <c r="AA38" s="1" t="s">
        <v>77</v>
      </c>
      <c r="AB38" s="27" t="s">
        <v>95</v>
      </c>
    </row>
    <row r="39" spans="1:28" x14ac:dyDescent="0.3">
      <c r="A39" s="1" t="s">
        <v>46</v>
      </c>
      <c r="B39" s="1" t="s">
        <v>58</v>
      </c>
      <c r="C39" s="26" t="s">
        <v>63</v>
      </c>
      <c r="D39" s="36">
        <v>31</v>
      </c>
      <c r="E39" s="26">
        <v>44</v>
      </c>
      <c r="F39" s="26">
        <v>6</v>
      </c>
      <c r="G39" s="26">
        <v>15</v>
      </c>
      <c r="H39" s="26"/>
      <c r="I39" s="26"/>
      <c r="J39" s="26">
        <v>8</v>
      </c>
      <c r="K39" s="26">
        <v>9</v>
      </c>
      <c r="L39" s="26">
        <v>4</v>
      </c>
      <c r="M39" s="26">
        <v>4</v>
      </c>
      <c r="N39" s="26">
        <f t="shared" si="4"/>
        <v>8</v>
      </c>
      <c r="O39" s="26"/>
      <c r="P39" s="37">
        <v>5</v>
      </c>
      <c r="Q39" s="26">
        <v>5</v>
      </c>
      <c r="R39" s="26">
        <v>2</v>
      </c>
      <c r="S39" s="26"/>
      <c r="T39" s="26">
        <f t="shared" si="5"/>
        <v>20</v>
      </c>
      <c r="U39" s="38">
        <f t="shared" si="6"/>
        <v>0.70454545454545459</v>
      </c>
      <c r="V39" s="22" t="s">
        <v>418</v>
      </c>
      <c r="W39" s="22" t="s">
        <v>75</v>
      </c>
      <c r="X39" s="22" t="s">
        <v>72</v>
      </c>
      <c r="Y39" s="77">
        <v>2101</v>
      </c>
      <c r="Z39" s="64" t="s">
        <v>2</v>
      </c>
      <c r="AA39" s="1" t="s">
        <v>77</v>
      </c>
      <c r="AB39" s="27" t="s">
        <v>95</v>
      </c>
    </row>
    <row r="40" spans="1:28" x14ac:dyDescent="0.3">
      <c r="A40" s="1" t="s">
        <v>46</v>
      </c>
      <c r="B40" s="1" t="s">
        <v>58</v>
      </c>
      <c r="C40" s="26" t="s">
        <v>235</v>
      </c>
      <c r="D40" s="36">
        <v>32</v>
      </c>
      <c r="E40" s="26">
        <v>12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26">
        <v>0</v>
      </c>
      <c r="M40" s="26">
        <v>1</v>
      </c>
      <c r="N40" s="26">
        <f t="shared" si="4"/>
        <v>1</v>
      </c>
      <c r="O40" s="26"/>
      <c r="P40" s="26">
        <v>1</v>
      </c>
      <c r="Q40" s="26">
        <v>0</v>
      </c>
      <c r="R40" s="26">
        <v>1</v>
      </c>
      <c r="S40" s="26"/>
      <c r="T40" s="26">
        <f t="shared" si="5"/>
        <v>0</v>
      </c>
      <c r="U40" s="38">
        <f t="shared" si="6"/>
        <v>0</v>
      </c>
      <c r="V40" s="22" t="s">
        <v>418</v>
      </c>
      <c r="W40" s="22" t="s">
        <v>75</v>
      </c>
      <c r="X40" s="22" t="s">
        <v>72</v>
      </c>
      <c r="Y40" s="77">
        <v>2101</v>
      </c>
      <c r="Z40" s="64" t="s">
        <v>2</v>
      </c>
      <c r="AA40" s="1" t="s">
        <v>77</v>
      </c>
      <c r="AB40" s="27" t="s">
        <v>95</v>
      </c>
    </row>
    <row r="41" spans="1:28" x14ac:dyDescent="0.3">
      <c r="A41" s="1" t="s">
        <v>46</v>
      </c>
      <c r="B41" s="1" t="s">
        <v>58</v>
      </c>
      <c r="C41" s="26" t="s">
        <v>66</v>
      </c>
      <c r="D41" s="36">
        <v>23</v>
      </c>
      <c r="E41" s="26" t="s">
        <v>378</v>
      </c>
      <c r="F41" s="26"/>
      <c r="G41" s="26"/>
      <c r="H41" s="26"/>
      <c r="I41" s="26"/>
      <c r="J41" s="26"/>
      <c r="K41" s="26"/>
      <c r="L41" s="26"/>
      <c r="M41" s="26"/>
      <c r="N41" s="26">
        <f t="shared" ref="N41" si="7">SUM(L41:M41)</f>
        <v>0</v>
      </c>
      <c r="O41" s="26"/>
      <c r="P41" s="26"/>
      <c r="Q41" s="26"/>
      <c r="R41" s="26"/>
      <c r="S41" s="26"/>
      <c r="T41" s="26">
        <f t="shared" si="5"/>
        <v>0</v>
      </c>
      <c r="U41" s="38" t="str">
        <f t="shared" si="6"/>
        <v/>
      </c>
      <c r="V41" s="22" t="s">
        <v>418</v>
      </c>
      <c r="W41" s="22" t="s">
        <v>75</v>
      </c>
      <c r="X41" s="22" t="s">
        <v>72</v>
      </c>
      <c r="Y41" s="77">
        <v>2101</v>
      </c>
      <c r="Z41" s="64" t="s">
        <v>2</v>
      </c>
      <c r="AA41" s="1" t="s">
        <v>77</v>
      </c>
      <c r="AB41" s="27" t="s">
        <v>95</v>
      </c>
    </row>
    <row r="42" spans="1:28" x14ac:dyDescent="0.3">
      <c r="A42" s="1" t="s">
        <v>46</v>
      </c>
      <c r="B42" s="1" t="s">
        <v>58</v>
      </c>
      <c r="C42" s="26" t="s">
        <v>67</v>
      </c>
      <c r="D42" s="36">
        <v>14</v>
      </c>
      <c r="E42" s="37">
        <v>15</v>
      </c>
      <c r="F42" s="26">
        <v>4</v>
      </c>
      <c r="G42" s="26">
        <v>8</v>
      </c>
      <c r="H42" s="26"/>
      <c r="I42" s="26"/>
      <c r="J42" s="26">
        <v>3</v>
      </c>
      <c r="K42" s="26">
        <v>3</v>
      </c>
      <c r="L42" s="26">
        <v>1</v>
      </c>
      <c r="M42" s="26">
        <v>1</v>
      </c>
      <c r="N42" s="26">
        <f>SUM(L42:M42)</f>
        <v>2</v>
      </c>
      <c r="O42" s="26"/>
      <c r="P42" s="26">
        <v>0</v>
      </c>
      <c r="Q42" s="26">
        <v>0</v>
      </c>
      <c r="R42" s="26">
        <v>0</v>
      </c>
      <c r="S42" s="26"/>
      <c r="T42" s="26">
        <f t="shared" si="5"/>
        <v>11</v>
      </c>
      <c r="U42" s="38">
        <f t="shared" si="6"/>
        <v>0.8666666666666667</v>
      </c>
      <c r="V42" s="22" t="s">
        <v>418</v>
      </c>
      <c r="W42" s="22" t="s">
        <v>75</v>
      </c>
      <c r="X42" s="22" t="s">
        <v>72</v>
      </c>
      <c r="Y42" s="77">
        <v>2101</v>
      </c>
      <c r="Z42" s="64" t="s">
        <v>2</v>
      </c>
      <c r="AA42" s="1" t="s">
        <v>77</v>
      </c>
      <c r="AB42" s="27" t="s">
        <v>95</v>
      </c>
    </row>
    <row r="43" spans="1:28" x14ac:dyDescent="0.3">
      <c r="A43" s="1" t="s">
        <v>46</v>
      </c>
      <c r="B43" s="1" t="s">
        <v>58</v>
      </c>
      <c r="C43" s="26" t="s">
        <v>68</v>
      </c>
      <c r="D43" s="36">
        <v>25</v>
      </c>
      <c r="E43" s="26">
        <v>45</v>
      </c>
      <c r="F43" s="26">
        <v>8</v>
      </c>
      <c r="G43" s="26">
        <v>21</v>
      </c>
      <c r="H43" s="26"/>
      <c r="I43" s="26"/>
      <c r="J43" s="26">
        <v>5</v>
      </c>
      <c r="K43" s="26">
        <v>6</v>
      </c>
      <c r="L43" s="26">
        <v>3</v>
      </c>
      <c r="M43" s="26">
        <v>7</v>
      </c>
      <c r="N43" s="26">
        <f>SUM(L43:M43)</f>
        <v>10</v>
      </c>
      <c r="O43" s="26"/>
      <c r="P43" s="26">
        <v>2</v>
      </c>
      <c r="Q43" s="26">
        <v>0</v>
      </c>
      <c r="R43" s="26">
        <v>2</v>
      </c>
      <c r="S43" s="26"/>
      <c r="T43" s="26">
        <f t="shared" si="5"/>
        <v>21</v>
      </c>
      <c r="U43" s="38">
        <f t="shared" si="6"/>
        <v>0.64444444444444449</v>
      </c>
      <c r="V43" s="22" t="s">
        <v>418</v>
      </c>
      <c r="W43" s="22" t="s">
        <v>75</v>
      </c>
      <c r="X43" s="22" t="s">
        <v>72</v>
      </c>
      <c r="Y43" s="77">
        <v>2101</v>
      </c>
      <c r="Z43" s="64" t="s">
        <v>2</v>
      </c>
      <c r="AA43" s="1" t="s">
        <v>77</v>
      </c>
      <c r="AB43" s="27" t="s">
        <v>95</v>
      </c>
    </row>
    <row r="44" spans="1:28" x14ac:dyDescent="0.3">
      <c r="A44" s="47" t="s">
        <v>46</v>
      </c>
      <c r="B44" s="47" t="s">
        <v>58</v>
      </c>
      <c r="C44" s="43" t="s">
        <v>40</v>
      </c>
      <c r="D44" s="47"/>
      <c r="E44" s="43">
        <f t="shared" ref="E44:T44" si="8">SUM(E34:E43)</f>
        <v>265</v>
      </c>
      <c r="F44" s="43">
        <f t="shared" si="8"/>
        <v>41</v>
      </c>
      <c r="G44" s="43">
        <f t="shared" si="8"/>
        <v>101</v>
      </c>
      <c r="H44" s="43">
        <f t="shared" si="8"/>
        <v>0</v>
      </c>
      <c r="I44" s="43">
        <f t="shared" si="8"/>
        <v>0</v>
      </c>
      <c r="J44" s="43">
        <f t="shared" si="8"/>
        <v>30</v>
      </c>
      <c r="K44" s="43">
        <f t="shared" si="8"/>
        <v>38</v>
      </c>
      <c r="L44" s="43">
        <f t="shared" si="8"/>
        <v>16</v>
      </c>
      <c r="M44" s="43">
        <f t="shared" si="8"/>
        <v>32</v>
      </c>
      <c r="N44" s="43">
        <f t="shared" si="8"/>
        <v>48</v>
      </c>
      <c r="O44" s="43">
        <f t="shared" si="8"/>
        <v>14</v>
      </c>
      <c r="P44" s="43">
        <f t="shared" si="8"/>
        <v>17</v>
      </c>
      <c r="Q44" s="43">
        <f t="shared" si="8"/>
        <v>10</v>
      </c>
      <c r="R44" s="43">
        <f t="shared" si="8"/>
        <v>18</v>
      </c>
      <c r="S44" s="43">
        <f t="shared" si="8"/>
        <v>7</v>
      </c>
      <c r="T44" s="43">
        <f t="shared" si="8"/>
        <v>112</v>
      </c>
      <c r="U44" s="44">
        <f>((T44+Q44+N44-R44)+(O44*2))/E44</f>
        <v>0.67924528301886788</v>
      </c>
      <c r="V44" s="45" t="s">
        <v>418</v>
      </c>
      <c r="W44" s="45" t="s">
        <v>379</v>
      </c>
      <c r="X44" s="45" t="s">
        <v>380</v>
      </c>
      <c r="Y44" s="78">
        <v>2101</v>
      </c>
      <c r="Z44" s="65" t="s">
        <v>2</v>
      </c>
      <c r="AA44" s="47" t="s">
        <v>77</v>
      </c>
      <c r="AB44" s="87" t="s">
        <v>95</v>
      </c>
    </row>
    <row r="45" spans="1:28" x14ac:dyDescent="0.3">
      <c r="A45" s="1"/>
      <c r="B45" s="1"/>
      <c r="C45" s="1"/>
      <c r="D45" s="1"/>
      <c r="F45" s="48" t="s">
        <v>41</v>
      </c>
      <c r="G45" s="76">
        <f>F44/G44</f>
        <v>0.40594059405940597</v>
      </c>
      <c r="H45" s="48"/>
      <c r="I45" s="27"/>
      <c r="J45" s="48" t="s">
        <v>42</v>
      </c>
      <c r="K45" s="76">
        <f>J44/K44</f>
        <v>0.78947368421052633</v>
      </c>
      <c r="L45" s="1"/>
      <c r="M45" s="37" t="s">
        <v>43</v>
      </c>
      <c r="N45" s="51">
        <v>6</v>
      </c>
      <c r="P45" s="1"/>
      <c r="Q45" s="1"/>
      <c r="R45" s="1"/>
      <c r="S45" s="1"/>
      <c r="T45" s="1"/>
      <c r="U45" s="1"/>
      <c r="V45" s="22"/>
      <c r="W45" s="22"/>
      <c r="X45" s="22"/>
      <c r="Y45" s="41"/>
      <c r="Z45" s="40"/>
      <c r="AA45" s="1"/>
      <c r="AB45" s="1"/>
    </row>
    <row r="46" spans="1:28" x14ac:dyDescent="0.3">
      <c r="A46" s="1"/>
      <c r="B46" s="1"/>
      <c r="C46" s="5" t="s">
        <v>44</v>
      </c>
      <c r="V46" s="22"/>
      <c r="W46" s="22"/>
      <c r="X46" s="22"/>
      <c r="Y46" s="41"/>
      <c r="Z46" s="40"/>
      <c r="AA46" s="1"/>
      <c r="AB46" s="1"/>
    </row>
    <row r="47" spans="1:28" x14ac:dyDescent="0.3">
      <c r="A47" s="1"/>
      <c r="B47" s="1"/>
      <c r="C47" s="5"/>
      <c r="V47" s="22"/>
      <c r="W47" s="22"/>
      <c r="X47" s="22"/>
      <c r="Y47" s="41"/>
      <c r="Z47" s="40"/>
      <c r="AA47" s="1"/>
      <c r="AB47" s="1"/>
    </row>
    <row r="48" spans="1:28" x14ac:dyDescent="0.3">
      <c r="E48" s="71"/>
    </row>
  </sheetData>
  <sheetProtection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CCE0-C3E6-4ACC-914B-0EAC86535273}">
  <sheetPr>
    <tabColor rgb="FF92D050"/>
  </sheetPr>
  <dimension ref="A1:AB49"/>
  <sheetViews>
    <sheetView workbookViewId="0">
      <selection activeCell="Z24" sqref="Z2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74" t="s">
        <v>454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382</v>
      </c>
      <c r="K4" s="16" t="str">
        <f>+C11</f>
        <v>Iowa Cornets</v>
      </c>
      <c r="L4" s="17"/>
      <c r="M4" s="18"/>
      <c r="N4" s="19">
        <v>30</v>
      </c>
      <c r="O4" s="19">
        <v>26</v>
      </c>
      <c r="P4" s="19">
        <v>34</v>
      </c>
      <c r="Q4" s="19">
        <v>24</v>
      </c>
      <c r="R4" s="19"/>
      <c r="S4" s="21">
        <f>SUM(N4:R4)</f>
        <v>114</v>
      </c>
      <c r="T4" s="22" t="s">
        <v>419</v>
      </c>
    </row>
    <row r="5" spans="1:28" x14ac:dyDescent="0.3">
      <c r="B5" s="1"/>
      <c r="C5" s="6" t="s">
        <v>383</v>
      </c>
      <c r="D5" s="7" t="s">
        <v>6</v>
      </c>
      <c r="E5" s="1"/>
      <c r="F5" s="1"/>
      <c r="G5" s="1"/>
      <c r="J5" s="15" t="s">
        <v>382</v>
      </c>
      <c r="K5" s="16" t="str">
        <f>+C33</f>
        <v>Chicago Hustle</v>
      </c>
      <c r="L5" s="17"/>
      <c r="M5" s="18"/>
      <c r="N5" s="19">
        <v>25</v>
      </c>
      <c r="O5" s="19">
        <v>22</v>
      </c>
      <c r="P5" s="19">
        <v>27</v>
      </c>
      <c r="Q5" s="19">
        <v>27</v>
      </c>
      <c r="R5" s="19"/>
      <c r="S5" s="21">
        <f>SUM(N5:R5)</f>
        <v>101</v>
      </c>
      <c r="T5" s="22" t="s">
        <v>419</v>
      </c>
      <c r="U5" s="1"/>
      <c r="V5" s="1"/>
      <c r="W5" s="1"/>
    </row>
    <row r="6" spans="1:28" x14ac:dyDescent="0.3">
      <c r="C6" s="67">
        <v>1982</v>
      </c>
      <c r="D6" s="7" t="s">
        <v>7</v>
      </c>
      <c r="F6" s="1"/>
      <c r="N6" s="48"/>
      <c r="O6" s="48"/>
      <c r="P6" s="48"/>
      <c r="Q6" s="48"/>
      <c r="R6" s="37"/>
      <c r="T6" s="1"/>
      <c r="U6" s="1"/>
      <c r="V6" s="1"/>
      <c r="W6" s="1"/>
    </row>
    <row r="7" spans="1:28" x14ac:dyDescent="0.3">
      <c r="B7" s="1"/>
      <c r="C7" s="24" t="s">
        <v>455</v>
      </c>
      <c r="D7" s="7" t="s">
        <v>8</v>
      </c>
      <c r="G7" s="1"/>
      <c r="S7" s="1"/>
      <c r="T7" s="25" t="s">
        <v>376</v>
      </c>
      <c r="U7" s="1"/>
      <c r="V7" s="69" t="s">
        <v>419</v>
      </c>
      <c r="W7" s="1"/>
    </row>
    <row r="8" spans="1:28" x14ac:dyDescent="0.3">
      <c r="B8" s="1"/>
      <c r="C8" s="24" t="s">
        <v>456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Q11" s="33"/>
      <c r="R11" s="33"/>
      <c r="S11" s="33"/>
      <c r="T11" s="7" t="s">
        <v>11</v>
      </c>
      <c r="U11" s="1"/>
      <c r="V11" s="52">
        <v>2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26">
        <v>27</v>
      </c>
      <c r="F13" s="26">
        <v>6</v>
      </c>
      <c r="G13" s="26">
        <v>14</v>
      </c>
      <c r="H13" s="26"/>
      <c r="I13" s="26"/>
      <c r="J13" s="26">
        <v>2</v>
      </c>
      <c r="K13" s="26">
        <v>2</v>
      </c>
      <c r="L13" s="26">
        <v>0</v>
      </c>
      <c r="M13" s="26">
        <v>3</v>
      </c>
      <c r="N13" s="26">
        <f>SUM(L13:M13)</f>
        <v>3</v>
      </c>
      <c r="O13" s="26">
        <v>0</v>
      </c>
      <c r="P13" s="26">
        <v>2</v>
      </c>
      <c r="Q13" s="26">
        <v>1</v>
      </c>
      <c r="R13" s="26">
        <v>3</v>
      </c>
      <c r="S13" s="26">
        <v>0</v>
      </c>
      <c r="T13" s="26">
        <f>+(F13*2)+J13</f>
        <v>14</v>
      </c>
      <c r="U13" s="38">
        <f>IFERROR(((T13+Q13+N13-R13)+(O13*2))/E13,"")</f>
        <v>0.55555555555555558</v>
      </c>
      <c r="V13" s="22" t="s">
        <v>419</v>
      </c>
      <c r="W13" s="22" t="s">
        <v>75</v>
      </c>
      <c r="X13" s="22" t="s">
        <v>72</v>
      </c>
      <c r="Y13" s="77">
        <v>1982</v>
      </c>
      <c r="Z13" s="64"/>
      <c r="AA13" s="1" t="s">
        <v>87</v>
      </c>
      <c r="AB13" s="27" t="s">
        <v>165</v>
      </c>
    </row>
    <row r="14" spans="1:28" x14ac:dyDescent="0.3">
      <c r="A14" s="1" t="s">
        <v>58</v>
      </c>
      <c r="B14" s="1" t="s">
        <v>46</v>
      </c>
      <c r="C14" s="26" t="s">
        <v>292</v>
      </c>
      <c r="D14" s="36">
        <v>24</v>
      </c>
      <c r="E14" s="26">
        <v>1</v>
      </c>
      <c r="F14" s="26">
        <v>0</v>
      </c>
      <c r="G14" s="26">
        <v>1</v>
      </c>
      <c r="H14" s="26"/>
      <c r="I14" s="26"/>
      <c r="J14" s="26">
        <v>0</v>
      </c>
      <c r="K14" s="26">
        <v>0</v>
      </c>
      <c r="L14" s="26">
        <v>0</v>
      </c>
      <c r="M14" s="26">
        <v>0</v>
      </c>
      <c r="N14" s="26">
        <f t="shared" ref="N14:N19" si="0">SUM(L14:M14)</f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f t="shared" ref="T14:T24" si="1">+(F14*2)+J14</f>
        <v>0</v>
      </c>
      <c r="U14" s="38">
        <f t="shared" ref="U14:U22" si="2">IFERROR(((T14+Q14+N14-R14)+(O14*2))/E14,"")</f>
        <v>0</v>
      </c>
      <c r="V14" s="22" t="s">
        <v>419</v>
      </c>
      <c r="W14" s="22" t="s">
        <v>75</v>
      </c>
      <c r="X14" s="22" t="s">
        <v>72</v>
      </c>
      <c r="Y14" s="77">
        <v>1982</v>
      </c>
      <c r="Z14" s="64"/>
      <c r="AA14" s="1" t="s">
        <v>87</v>
      </c>
      <c r="AB14" s="27" t="s">
        <v>165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32</v>
      </c>
      <c r="F15" s="26">
        <v>9</v>
      </c>
      <c r="G15" s="26">
        <v>22</v>
      </c>
      <c r="H15" s="26"/>
      <c r="I15" s="26"/>
      <c r="J15" s="26">
        <v>4</v>
      </c>
      <c r="K15" s="26">
        <v>5</v>
      </c>
      <c r="L15" s="26">
        <v>9</v>
      </c>
      <c r="M15" s="26">
        <v>9</v>
      </c>
      <c r="N15" s="26">
        <f t="shared" si="0"/>
        <v>18</v>
      </c>
      <c r="O15" s="26">
        <v>0</v>
      </c>
      <c r="P15" s="26">
        <v>5</v>
      </c>
      <c r="Q15" s="26">
        <v>1</v>
      </c>
      <c r="R15" s="26">
        <v>0</v>
      </c>
      <c r="S15" s="26">
        <v>1</v>
      </c>
      <c r="T15" s="26">
        <f t="shared" si="1"/>
        <v>22</v>
      </c>
      <c r="U15" s="38">
        <f t="shared" si="2"/>
        <v>1.28125</v>
      </c>
      <c r="V15" s="22" t="s">
        <v>419</v>
      </c>
      <c r="W15" s="22" t="s">
        <v>75</v>
      </c>
      <c r="X15" s="22" t="s">
        <v>72</v>
      </c>
      <c r="Y15" s="77">
        <v>1982</v>
      </c>
      <c r="Z15" s="64"/>
      <c r="AA15" s="1" t="s">
        <v>87</v>
      </c>
      <c r="AB15" s="27" t="s">
        <v>165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1</v>
      </c>
      <c r="F16" s="26">
        <v>0</v>
      </c>
      <c r="G16" s="37">
        <v>1</v>
      </c>
      <c r="H16" s="26"/>
      <c r="I16" s="26"/>
      <c r="J16" s="26">
        <v>0</v>
      </c>
      <c r="K16" s="26">
        <v>0</v>
      </c>
      <c r="L16" s="26">
        <v>0</v>
      </c>
      <c r="M16" s="26">
        <v>0</v>
      </c>
      <c r="N16" s="26">
        <f t="shared" si="0"/>
        <v>0</v>
      </c>
      <c r="O16" s="26">
        <v>1</v>
      </c>
      <c r="P16" s="26">
        <v>0</v>
      </c>
      <c r="Q16" s="26">
        <v>1</v>
      </c>
      <c r="R16" s="26">
        <v>1</v>
      </c>
      <c r="S16" s="26">
        <v>0</v>
      </c>
      <c r="T16" s="26">
        <f t="shared" si="1"/>
        <v>0</v>
      </c>
      <c r="U16" s="38">
        <f t="shared" si="2"/>
        <v>2</v>
      </c>
      <c r="V16" s="22" t="s">
        <v>419</v>
      </c>
      <c r="W16" s="22" t="s">
        <v>75</v>
      </c>
      <c r="X16" s="22" t="s">
        <v>72</v>
      </c>
      <c r="Y16" s="77">
        <v>1982</v>
      </c>
      <c r="Z16" s="64"/>
      <c r="AA16" s="1" t="s">
        <v>87</v>
      </c>
      <c r="AB16" s="27" t="s">
        <v>165</v>
      </c>
    </row>
    <row r="17" spans="1:28" x14ac:dyDescent="0.3">
      <c r="A17" s="1" t="s">
        <v>58</v>
      </c>
      <c r="B17" s="1" t="s">
        <v>46</v>
      </c>
      <c r="C17" s="26" t="s">
        <v>50</v>
      </c>
      <c r="D17" s="36">
        <v>44</v>
      </c>
      <c r="E17" s="26">
        <v>29</v>
      </c>
      <c r="F17" s="26">
        <v>3</v>
      </c>
      <c r="G17" s="26">
        <v>3</v>
      </c>
      <c r="H17" s="26"/>
      <c r="I17" s="26"/>
      <c r="J17" s="26">
        <v>1</v>
      </c>
      <c r="K17" s="26">
        <v>6</v>
      </c>
      <c r="L17" s="26">
        <v>2</v>
      </c>
      <c r="M17" s="26">
        <v>8</v>
      </c>
      <c r="N17" s="26">
        <f t="shared" si="0"/>
        <v>10</v>
      </c>
      <c r="O17" s="26">
        <v>0</v>
      </c>
      <c r="P17" s="61">
        <v>6</v>
      </c>
      <c r="Q17" s="26">
        <v>3</v>
      </c>
      <c r="R17" s="26">
        <v>3</v>
      </c>
      <c r="S17" s="26">
        <v>0</v>
      </c>
      <c r="T17" s="26">
        <f t="shared" si="1"/>
        <v>7</v>
      </c>
      <c r="U17" s="38">
        <f t="shared" si="2"/>
        <v>0.58620689655172409</v>
      </c>
      <c r="V17" s="22" t="s">
        <v>419</v>
      </c>
      <c r="W17" s="22" t="s">
        <v>75</v>
      </c>
      <c r="X17" s="22" t="s">
        <v>72</v>
      </c>
      <c r="Y17" s="77">
        <v>1982</v>
      </c>
      <c r="Z17" s="64"/>
      <c r="AA17" s="1" t="s">
        <v>87</v>
      </c>
      <c r="AB17" s="27" t="s">
        <v>165</v>
      </c>
    </row>
    <row r="18" spans="1:28" x14ac:dyDescent="0.3">
      <c r="A18" s="1" t="s">
        <v>58</v>
      </c>
      <c r="B18" s="1" t="s">
        <v>46</v>
      </c>
      <c r="C18" s="26" t="s">
        <v>51</v>
      </c>
      <c r="D18" s="36">
        <v>32</v>
      </c>
      <c r="E18" s="26">
        <v>6</v>
      </c>
      <c r="F18" s="26">
        <v>0</v>
      </c>
      <c r="G18" s="26">
        <v>2</v>
      </c>
      <c r="H18" s="26"/>
      <c r="I18" s="26"/>
      <c r="J18" s="26">
        <v>4</v>
      </c>
      <c r="K18" s="26">
        <v>5</v>
      </c>
      <c r="L18" s="26">
        <v>2</v>
      </c>
      <c r="M18" s="26">
        <v>1</v>
      </c>
      <c r="N18" s="26">
        <f t="shared" si="0"/>
        <v>3</v>
      </c>
      <c r="O18" s="26">
        <v>0</v>
      </c>
      <c r="P18" s="37">
        <v>2</v>
      </c>
      <c r="Q18" s="26">
        <v>0</v>
      </c>
      <c r="R18" s="26">
        <v>0</v>
      </c>
      <c r="S18" s="26">
        <v>0</v>
      </c>
      <c r="T18" s="26">
        <f t="shared" si="1"/>
        <v>4</v>
      </c>
      <c r="U18" s="38">
        <f t="shared" si="2"/>
        <v>1.1666666666666667</v>
      </c>
      <c r="V18" s="22" t="s">
        <v>419</v>
      </c>
      <c r="W18" s="22" t="s">
        <v>75</v>
      </c>
      <c r="X18" s="22" t="s">
        <v>72</v>
      </c>
      <c r="Y18" s="77">
        <v>1982</v>
      </c>
      <c r="Z18" s="64"/>
      <c r="AA18" s="1" t="s">
        <v>87</v>
      </c>
      <c r="AB18" s="27" t="s">
        <v>165</v>
      </c>
    </row>
    <row r="19" spans="1:28" x14ac:dyDescent="0.3">
      <c r="A19" s="1" t="s">
        <v>58</v>
      </c>
      <c r="B19" s="1" t="s">
        <v>46</v>
      </c>
      <c r="C19" s="26" t="s">
        <v>52</v>
      </c>
      <c r="D19" s="36">
        <v>34</v>
      </c>
      <c r="E19" s="26">
        <v>30</v>
      </c>
      <c r="F19" s="26">
        <v>2</v>
      </c>
      <c r="G19" s="26">
        <v>6</v>
      </c>
      <c r="H19" s="26"/>
      <c r="I19" s="26"/>
      <c r="J19" s="26">
        <v>4</v>
      </c>
      <c r="K19" s="26">
        <v>8</v>
      </c>
      <c r="L19" s="26">
        <v>2</v>
      </c>
      <c r="M19" s="26">
        <v>8</v>
      </c>
      <c r="N19" s="26">
        <f t="shared" si="0"/>
        <v>10</v>
      </c>
      <c r="O19" s="26">
        <v>0</v>
      </c>
      <c r="P19" s="26">
        <v>3</v>
      </c>
      <c r="Q19" s="26">
        <v>2</v>
      </c>
      <c r="R19" s="26">
        <v>0</v>
      </c>
      <c r="S19" s="26">
        <v>0</v>
      </c>
      <c r="T19" s="26">
        <f t="shared" si="1"/>
        <v>8</v>
      </c>
      <c r="U19" s="38">
        <f t="shared" si="2"/>
        <v>0.66666666666666663</v>
      </c>
      <c r="V19" s="22" t="s">
        <v>419</v>
      </c>
      <c r="W19" s="22" t="s">
        <v>75</v>
      </c>
      <c r="X19" s="22" t="s">
        <v>72</v>
      </c>
      <c r="Y19" s="77">
        <v>1982</v>
      </c>
      <c r="Z19" s="64"/>
      <c r="AA19" s="1" t="s">
        <v>87</v>
      </c>
      <c r="AB19" s="27" t="s">
        <v>165</v>
      </c>
    </row>
    <row r="20" spans="1:28" x14ac:dyDescent="0.3">
      <c r="A20" s="1" t="s">
        <v>58</v>
      </c>
      <c r="B20" s="1" t="s">
        <v>46</v>
      </c>
      <c r="C20" s="26" t="s">
        <v>293</v>
      </c>
      <c r="D20" s="36">
        <v>54</v>
      </c>
      <c r="E20" s="26">
        <v>1</v>
      </c>
      <c r="F20" s="26">
        <v>0</v>
      </c>
      <c r="G20" s="26">
        <v>1</v>
      </c>
      <c r="H20" s="26"/>
      <c r="I20" s="26"/>
      <c r="J20" s="26">
        <v>0</v>
      </c>
      <c r="K20" s="26">
        <v>0</v>
      </c>
      <c r="L20" s="26">
        <v>0</v>
      </c>
      <c r="M20" s="26">
        <v>0</v>
      </c>
      <c r="N20" s="26">
        <f>SUM(L20:M20)</f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f t="shared" si="1"/>
        <v>0</v>
      </c>
      <c r="U20" s="38">
        <f t="shared" si="2"/>
        <v>0</v>
      </c>
      <c r="V20" s="22" t="s">
        <v>419</v>
      </c>
      <c r="W20" s="22" t="s">
        <v>75</v>
      </c>
      <c r="X20" s="22" t="s">
        <v>72</v>
      </c>
      <c r="Y20" s="77">
        <v>1982</v>
      </c>
      <c r="Z20" s="64"/>
      <c r="AA20" s="1" t="s">
        <v>87</v>
      </c>
      <c r="AB20" s="27" t="s">
        <v>165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33</v>
      </c>
      <c r="F21" s="26">
        <v>12</v>
      </c>
      <c r="G21" s="26">
        <v>23</v>
      </c>
      <c r="H21" s="26"/>
      <c r="I21" s="26"/>
      <c r="J21" s="26">
        <v>1</v>
      </c>
      <c r="K21" s="26">
        <v>2</v>
      </c>
      <c r="L21" s="26">
        <v>4</v>
      </c>
      <c r="M21" s="26">
        <v>4</v>
      </c>
      <c r="N21" s="26">
        <f>SUM(L21:M21)</f>
        <v>8</v>
      </c>
      <c r="O21" s="26">
        <v>3</v>
      </c>
      <c r="P21" s="26">
        <v>3</v>
      </c>
      <c r="Q21" s="26">
        <v>0</v>
      </c>
      <c r="R21" s="26">
        <v>7</v>
      </c>
      <c r="S21" s="26">
        <v>0</v>
      </c>
      <c r="T21" s="26">
        <f t="shared" si="1"/>
        <v>25</v>
      </c>
      <c r="U21" s="38">
        <f t="shared" si="2"/>
        <v>0.96969696969696972</v>
      </c>
      <c r="V21" s="22" t="s">
        <v>419</v>
      </c>
      <c r="W21" s="22" t="s">
        <v>75</v>
      </c>
      <c r="X21" s="22" t="s">
        <v>72</v>
      </c>
      <c r="Y21" s="77">
        <v>1982</v>
      </c>
      <c r="Z21" s="64"/>
      <c r="AA21" s="1" t="s">
        <v>87</v>
      </c>
      <c r="AB21" s="27" t="s">
        <v>165</v>
      </c>
    </row>
    <row r="22" spans="1:28" x14ac:dyDescent="0.3">
      <c r="A22" s="1" t="s">
        <v>58</v>
      </c>
      <c r="B22" s="1" t="s">
        <v>46</v>
      </c>
      <c r="C22" s="26" t="s">
        <v>341</v>
      </c>
      <c r="D22" s="36">
        <v>40</v>
      </c>
      <c r="E22" s="26">
        <v>34</v>
      </c>
      <c r="F22" s="26">
        <v>5</v>
      </c>
      <c r="G22" s="26">
        <v>14</v>
      </c>
      <c r="H22" s="26"/>
      <c r="I22" s="26"/>
      <c r="J22" s="26">
        <v>2</v>
      </c>
      <c r="K22" s="26">
        <v>2</v>
      </c>
      <c r="L22" s="26">
        <v>0</v>
      </c>
      <c r="M22" s="26">
        <v>0</v>
      </c>
      <c r="N22" s="26">
        <f>SUM(L22:M22)</f>
        <v>0</v>
      </c>
      <c r="O22" s="26">
        <v>1</v>
      </c>
      <c r="P22" s="26">
        <v>2</v>
      </c>
      <c r="Q22" s="26">
        <v>0</v>
      </c>
      <c r="R22" s="26">
        <v>1</v>
      </c>
      <c r="S22" s="26">
        <v>0</v>
      </c>
      <c r="T22" s="26">
        <f t="shared" si="1"/>
        <v>12</v>
      </c>
      <c r="U22" s="38">
        <f t="shared" si="2"/>
        <v>0.38235294117647056</v>
      </c>
      <c r="V22" s="22" t="s">
        <v>419</v>
      </c>
      <c r="W22" s="22" t="s">
        <v>75</v>
      </c>
      <c r="X22" s="22" t="s">
        <v>72</v>
      </c>
      <c r="Y22" s="77">
        <v>1982</v>
      </c>
      <c r="Z22" s="64"/>
      <c r="AA22" s="1" t="s">
        <v>87</v>
      </c>
      <c r="AB22" s="27" t="s">
        <v>165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45</v>
      </c>
      <c r="F23" s="26">
        <v>8</v>
      </c>
      <c r="G23" s="26">
        <v>12</v>
      </c>
      <c r="H23" s="26"/>
      <c r="I23" s="26"/>
      <c r="J23" s="26">
        <v>6</v>
      </c>
      <c r="K23" s="26">
        <v>6</v>
      </c>
      <c r="L23" s="26">
        <v>0</v>
      </c>
      <c r="M23" s="26">
        <v>4</v>
      </c>
      <c r="N23" s="26">
        <f>SUM(L23:M23)</f>
        <v>4</v>
      </c>
      <c r="O23" s="26">
        <v>12</v>
      </c>
      <c r="P23" s="37">
        <v>3</v>
      </c>
      <c r="Q23" s="26">
        <v>3</v>
      </c>
      <c r="R23" s="26">
        <v>3</v>
      </c>
      <c r="S23" s="26">
        <v>0</v>
      </c>
      <c r="T23" s="26">
        <f t="shared" si="1"/>
        <v>22</v>
      </c>
      <c r="U23" s="38">
        <f>IFERROR(((T23+Q23+N23-R23)+(O23*2))/E23,"")</f>
        <v>1.1111111111111112</v>
      </c>
      <c r="V23" s="22" t="s">
        <v>419</v>
      </c>
      <c r="W23" s="22" t="s">
        <v>75</v>
      </c>
      <c r="X23" s="22" t="s">
        <v>72</v>
      </c>
      <c r="Y23" s="77">
        <v>1982</v>
      </c>
      <c r="Z23" s="64"/>
      <c r="AA23" s="1" t="s">
        <v>87</v>
      </c>
      <c r="AB23" s="27" t="s">
        <v>165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1</v>
      </c>
      <c r="F24" s="26">
        <v>0</v>
      </c>
      <c r="G24" s="26">
        <v>0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>SUM(L24:M24)</f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f t="shared" si="1"/>
        <v>0</v>
      </c>
      <c r="U24" s="38">
        <f>IFERROR(((T24+Q24+N24-R24)+(O24*2))/E24,"")</f>
        <v>0</v>
      </c>
      <c r="V24" s="22" t="s">
        <v>419</v>
      </c>
      <c r="W24" s="22" t="s">
        <v>75</v>
      </c>
      <c r="X24" s="22" t="s">
        <v>72</v>
      </c>
      <c r="Y24" s="77">
        <v>1982</v>
      </c>
      <c r="Z24" s="40" t="s">
        <v>384</v>
      </c>
      <c r="AA24" s="1" t="s">
        <v>87</v>
      </c>
      <c r="AB24" s="27" t="s">
        <v>165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45</v>
      </c>
      <c r="G25" s="43">
        <f t="shared" si="3"/>
        <v>99</v>
      </c>
      <c r="H25" s="43">
        <f t="shared" si="3"/>
        <v>0</v>
      </c>
      <c r="I25" s="43">
        <f t="shared" si="3"/>
        <v>0</v>
      </c>
      <c r="J25" s="43">
        <f t="shared" si="3"/>
        <v>24</v>
      </c>
      <c r="K25" s="43">
        <f t="shared" si="3"/>
        <v>36</v>
      </c>
      <c r="L25" s="43">
        <f t="shared" si="3"/>
        <v>19</v>
      </c>
      <c r="M25" s="43">
        <f t="shared" si="3"/>
        <v>37</v>
      </c>
      <c r="N25" s="43">
        <f t="shared" si="3"/>
        <v>56</v>
      </c>
      <c r="O25" s="43">
        <f t="shared" si="3"/>
        <v>17</v>
      </c>
      <c r="P25" s="43">
        <f t="shared" si="3"/>
        <v>26</v>
      </c>
      <c r="Q25" s="43">
        <f t="shared" si="3"/>
        <v>11</v>
      </c>
      <c r="R25" s="43">
        <f t="shared" si="3"/>
        <v>18</v>
      </c>
      <c r="S25" s="43">
        <f t="shared" si="3"/>
        <v>1</v>
      </c>
      <c r="T25" s="43">
        <f t="shared" si="3"/>
        <v>114</v>
      </c>
      <c r="U25" s="44">
        <f>((T25+Q25+N25-R25)+(O25*2))/E25</f>
        <v>0.8208333333333333</v>
      </c>
      <c r="V25" s="45" t="s">
        <v>419</v>
      </c>
      <c r="W25" s="45" t="s">
        <v>379</v>
      </c>
      <c r="X25" s="45" t="s">
        <v>380</v>
      </c>
      <c r="Y25" s="78">
        <v>1982</v>
      </c>
      <c r="Z25" s="65"/>
      <c r="AA25" s="47" t="s">
        <v>87</v>
      </c>
      <c r="AB25" s="87" t="s">
        <v>165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0.45454545454545453</v>
      </c>
      <c r="H26" s="48"/>
      <c r="I26" s="27"/>
      <c r="J26" s="48" t="s">
        <v>42</v>
      </c>
      <c r="K26" s="76">
        <f>J25/K25</f>
        <v>0.66666666666666663</v>
      </c>
      <c r="L26" s="1"/>
      <c r="M26" s="37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 t="s">
        <v>44</v>
      </c>
      <c r="P27" s="71"/>
      <c r="V27" s="22"/>
      <c r="W27" s="22"/>
      <c r="X27" s="22"/>
      <c r="Y27" s="41"/>
      <c r="Z27" s="40"/>
      <c r="AA27" s="1"/>
      <c r="AB27" s="1"/>
    </row>
    <row r="28" spans="1:28" x14ac:dyDescent="0.3">
      <c r="E28" s="71"/>
    </row>
    <row r="33" spans="1:28" x14ac:dyDescent="0.3">
      <c r="B33" s="1"/>
      <c r="C33" s="56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</v>
      </c>
      <c r="W33" s="1"/>
      <c r="X33" s="1"/>
      <c r="Y33" s="30"/>
      <c r="Z33" s="40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374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241</v>
      </c>
      <c r="D35" s="36">
        <v>30</v>
      </c>
      <c r="E35" s="26">
        <v>15</v>
      </c>
      <c r="F35" s="26">
        <v>3</v>
      </c>
      <c r="G35" s="26">
        <v>3</v>
      </c>
      <c r="H35" s="26"/>
      <c r="I35" s="26"/>
      <c r="J35" s="26">
        <v>0</v>
      </c>
      <c r="K35" s="26">
        <v>0</v>
      </c>
      <c r="L35" s="26">
        <v>0</v>
      </c>
      <c r="M35" s="26">
        <v>4</v>
      </c>
      <c r="N35" s="26">
        <f>SUM(L35:M35)</f>
        <v>4</v>
      </c>
      <c r="O35" s="26">
        <v>1</v>
      </c>
      <c r="P35" s="26">
        <v>0</v>
      </c>
      <c r="Q35" s="26">
        <v>0</v>
      </c>
      <c r="R35" s="26">
        <v>0</v>
      </c>
      <c r="S35" s="26">
        <v>0</v>
      </c>
      <c r="T35" s="26">
        <f>+(F35*2)+J35</f>
        <v>6</v>
      </c>
      <c r="U35" s="38">
        <f>IFERROR(((T35+Q35+N35-R35)+(O35*2))/E35,"")</f>
        <v>0.8</v>
      </c>
      <c r="V35" s="22" t="s">
        <v>419</v>
      </c>
      <c r="W35" s="22" t="s">
        <v>71</v>
      </c>
      <c r="X35" s="22" t="s">
        <v>76</v>
      </c>
      <c r="Y35" s="77">
        <v>1982</v>
      </c>
      <c r="Z35" s="64"/>
      <c r="AA35" s="1" t="s">
        <v>77</v>
      </c>
      <c r="AB35" s="27" t="s">
        <v>165</v>
      </c>
    </row>
    <row r="36" spans="1:28" x14ac:dyDescent="0.3">
      <c r="A36" s="1" t="s">
        <v>46</v>
      </c>
      <c r="B36" s="1" t="s">
        <v>58</v>
      </c>
      <c r="C36" s="26" t="s">
        <v>59</v>
      </c>
      <c r="D36" s="36">
        <v>21</v>
      </c>
      <c r="E36" s="26"/>
      <c r="F36" s="26">
        <v>5</v>
      </c>
      <c r="G36" s="26">
        <v>10</v>
      </c>
      <c r="H36" s="26"/>
      <c r="I36" s="26"/>
      <c r="J36" s="26">
        <v>3</v>
      </c>
      <c r="K36" s="26">
        <v>3</v>
      </c>
      <c r="L36" s="26">
        <v>4</v>
      </c>
      <c r="M36" s="26">
        <v>6</v>
      </c>
      <c r="N36" s="26">
        <f t="shared" ref="N36:N41" si="4">SUM(L36:M36)</f>
        <v>10</v>
      </c>
      <c r="O36" s="26">
        <v>1</v>
      </c>
      <c r="P36" s="26">
        <v>4</v>
      </c>
      <c r="Q36" s="26">
        <v>0</v>
      </c>
      <c r="R36" s="26">
        <v>2</v>
      </c>
      <c r="S36" s="26">
        <v>0</v>
      </c>
      <c r="T36" s="26">
        <f t="shared" ref="T36:T44" si="5">+(F36*2)+J36</f>
        <v>13</v>
      </c>
      <c r="U36" s="38" t="str">
        <f t="shared" ref="U36:U44" si="6">IFERROR(((T36+Q36+N36-R36)+(O36*2))/E36,"")</f>
        <v/>
      </c>
      <c r="V36" s="22" t="s">
        <v>419</v>
      </c>
      <c r="W36" s="22" t="s">
        <v>71</v>
      </c>
      <c r="X36" s="22" t="s">
        <v>76</v>
      </c>
      <c r="Y36" s="77">
        <v>1982</v>
      </c>
      <c r="Z36" s="1" t="s">
        <v>385</v>
      </c>
      <c r="AA36" s="1" t="s">
        <v>77</v>
      </c>
      <c r="AB36" s="27" t="s">
        <v>165</v>
      </c>
    </row>
    <row r="37" spans="1:28" x14ac:dyDescent="0.3">
      <c r="A37" s="1" t="s">
        <v>46</v>
      </c>
      <c r="B37" s="1" t="s">
        <v>58</v>
      </c>
      <c r="C37" s="26" t="s">
        <v>60</v>
      </c>
      <c r="D37" s="36">
        <v>44</v>
      </c>
      <c r="E37" s="26"/>
      <c r="F37" s="26">
        <v>3</v>
      </c>
      <c r="G37" s="26">
        <v>7</v>
      </c>
      <c r="H37" s="26"/>
      <c r="I37" s="26"/>
      <c r="J37" s="26">
        <v>1</v>
      </c>
      <c r="K37" s="26">
        <v>2</v>
      </c>
      <c r="L37" s="26">
        <v>0</v>
      </c>
      <c r="M37" s="26">
        <v>0</v>
      </c>
      <c r="N37" s="26">
        <f t="shared" si="4"/>
        <v>0</v>
      </c>
      <c r="O37" s="26">
        <v>2</v>
      </c>
      <c r="P37" s="26">
        <v>1</v>
      </c>
      <c r="Q37" s="26">
        <v>1</v>
      </c>
      <c r="R37" s="26">
        <v>1</v>
      </c>
      <c r="S37" s="26">
        <v>0</v>
      </c>
      <c r="T37" s="26">
        <f t="shared" si="5"/>
        <v>7</v>
      </c>
      <c r="U37" s="38" t="str">
        <f t="shared" si="6"/>
        <v/>
      </c>
      <c r="V37" s="22" t="s">
        <v>419</v>
      </c>
      <c r="W37" s="22" t="s">
        <v>71</v>
      </c>
      <c r="X37" s="22" t="s">
        <v>76</v>
      </c>
      <c r="Y37" s="77">
        <v>1982</v>
      </c>
      <c r="Z37" s="64"/>
      <c r="AA37" s="1" t="s">
        <v>77</v>
      </c>
      <c r="AB37" s="27" t="s">
        <v>165</v>
      </c>
    </row>
    <row r="38" spans="1:28" x14ac:dyDescent="0.3">
      <c r="A38" s="1" t="s">
        <v>46</v>
      </c>
      <c r="B38" s="1" t="s">
        <v>58</v>
      </c>
      <c r="C38" s="26" t="s">
        <v>61</v>
      </c>
      <c r="D38" s="36">
        <v>15</v>
      </c>
      <c r="E38" s="26"/>
      <c r="F38" s="26">
        <v>7</v>
      </c>
      <c r="G38" s="37">
        <v>17</v>
      </c>
      <c r="H38" s="26"/>
      <c r="I38" s="26"/>
      <c r="J38" s="26">
        <v>0</v>
      </c>
      <c r="K38" s="26">
        <v>0</v>
      </c>
      <c r="L38" s="26">
        <v>1</v>
      </c>
      <c r="M38" s="26">
        <v>1</v>
      </c>
      <c r="N38" s="26">
        <f t="shared" si="4"/>
        <v>2</v>
      </c>
      <c r="O38" s="26">
        <v>6</v>
      </c>
      <c r="P38" s="26">
        <v>4</v>
      </c>
      <c r="Q38" s="26">
        <v>4</v>
      </c>
      <c r="R38" s="26">
        <v>8</v>
      </c>
      <c r="S38" s="26">
        <v>0</v>
      </c>
      <c r="T38" s="26">
        <f t="shared" si="5"/>
        <v>14</v>
      </c>
      <c r="U38" s="38" t="str">
        <f t="shared" si="6"/>
        <v/>
      </c>
      <c r="V38" s="22" t="s">
        <v>419</v>
      </c>
      <c r="W38" s="22" t="s">
        <v>71</v>
      </c>
      <c r="X38" s="22" t="s">
        <v>76</v>
      </c>
      <c r="Y38" s="77">
        <v>1982</v>
      </c>
      <c r="Z38" s="64"/>
      <c r="AA38" s="1" t="s">
        <v>77</v>
      </c>
      <c r="AB38" s="27" t="s">
        <v>165</v>
      </c>
    </row>
    <row r="39" spans="1:28" x14ac:dyDescent="0.3">
      <c r="A39" s="1" t="s">
        <v>46</v>
      </c>
      <c r="B39" s="1" t="s">
        <v>58</v>
      </c>
      <c r="C39" s="26" t="s">
        <v>62</v>
      </c>
      <c r="D39" s="36">
        <v>10</v>
      </c>
      <c r="E39" s="26"/>
      <c r="F39" s="26">
        <v>7</v>
      </c>
      <c r="G39" s="26">
        <v>16</v>
      </c>
      <c r="H39" s="26"/>
      <c r="I39" s="26"/>
      <c r="J39" s="26">
        <v>4</v>
      </c>
      <c r="K39" s="26">
        <v>7</v>
      </c>
      <c r="L39" s="26">
        <v>5</v>
      </c>
      <c r="M39" s="26">
        <v>5</v>
      </c>
      <c r="N39" s="26">
        <f t="shared" si="4"/>
        <v>10</v>
      </c>
      <c r="O39" s="26">
        <v>2</v>
      </c>
      <c r="P39" s="26">
        <v>4</v>
      </c>
      <c r="Q39" s="26">
        <v>0</v>
      </c>
      <c r="R39" s="26">
        <v>1</v>
      </c>
      <c r="S39" s="26">
        <v>1</v>
      </c>
      <c r="T39" s="26">
        <f t="shared" si="5"/>
        <v>18</v>
      </c>
      <c r="U39" s="38" t="str">
        <f t="shared" si="6"/>
        <v/>
      </c>
      <c r="V39" s="22" t="s">
        <v>419</v>
      </c>
      <c r="W39" s="22" t="s">
        <v>71</v>
      </c>
      <c r="X39" s="22" t="s">
        <v>76</v>
      </c>
      <c r="Y39" s="77">
        <v>1982</v>
      </c>
      <c r="Z39" s="64"/>
      <c r="AA39" s="1" t="s">
        <v>77</v>
      </c>
      <c r="AB39" s="27" t="s">
        <v>165</v>
      </c>
    </row>
    <row r="40" spans="1:28" x14ac:dyDescent="0.3">
      <c r="A40" s="1" t="s">
        <v>46</v>
      </c>
      <c r="B40" s="1" t="s">
        <v>58</v>
      </c>
      <c r="C40" s="26" t="s">
        <v>63</v>
      </c>
      <c r="D40" s="36">
        <v>31</v>
      </c>
      <c r="E40" s="26"/>
      <c r="F40" s="26">
        <v>5</v>
      </c>
      <c r="G40" s="26">
        <v>15</v>
      </c>
      <c r="H40" s="26"/>
      <c r="I40" s="26"/>
      <c r="J40" s="26">
        <v>5</v>
      </c>
      <c r="K40" s="26">
        <v>7</v>
      </c>
      <c r="L40" s="26">
        <v>5</v>
      </c>
      <c r="M40" s="26">
        <v>10</v>
      </c>
      <c r="N40" s="26">
        <f t="shared" si="4"/>
        <v>15</v>
      </c>
      <c r="O40" s="26">
        <v>2</v>
      </c>
      <c r="P40" s="37">
        <v>3</v>
      </c>
      <c r="Q40" s="26">
        <v>4</v>
      </c>
      <c r="R40" s="26">
        <v>6</v>
      </c>
      <c r="S40" s="26">
        <v>2</v>
      </c>
      <c r="T40" s="26">
        <f t="shared" si="5"/>
        <v>15</v>
      </c>
      <c r="U40" s="38" t="str">
        <f t="shared" si="6"/>
        <v/>
      </c>
      <c r="V40" s="22" t="s">
        <v>419</v>
      </c>
      <c r="W40" s="22" t="s">
        <v>71</v>
      </c>
      <c r="X40" s="22" t="s">
        <v>76</v>
      </c>
      <c r="Y40" s="77">
        <v>1982</v>
      </c>
      <c r="Z40" s="64"/>
      <c r="AA40" s="1" t="s">
        <v>77</v>
      </c>
      <c r="AB40" s="27" t="s">
        <v>165</v>
      </c>
    </row>
    <row r="41" spans="1:28" x14ac:dyDescent="0.3">
      <c r="A41" s="1" t="s">
        <v>46</v>
      </c>
      <c r="B41" s="1" t="s">
        <v>58</v>
      </c>
      <c r="C41" s="26" t="s">
        <v>235</v>
      </c>
      <c r="D41" s="36">
        <v>32</v>
      </c>
      <c r="E41" s="26"/>
      <c r="F41" s="26">
        <v>1</v>
      </c>
      <c r="G41" s="26">
        <v>3</v>
      </c>
      <c r="H41" s="26"/>
      <c r="I41" s="26"/>
      <c r="J41" s="26">
        <v>0</v>
      </c>
      <c r="K41" s="26">
        <v>0</v>
      </c>
      <c r="L41" s="26">
        <v>3</v>
      </c>
      <c r="M41" s="26">
        <v>4</v>
      </c>
      <c r="N41" s="26">
        <f t="shared" si="4"/>
        <v>7</v>
      </c>
      <c r="O41" s="26">
        <v>1</v>
      </c>
      <c r="P41" s="26">
        <v>4</v>
      </c>
      <c r="Q41" s="26">
        <v>0</v>
      </c>
      <c r="R41" s="26">
        <v>2</v>
      </c>
      <c r="S41" s="26">
        <v>0</v>
      </c>
      <c r="T41" s="26">
        <f t="shared" si="5"/>
        <v>2</v>
      </c>
      <c r="U41" s="38" t="str">
        <f t="shared" si="6"/>
        <v/>
      </c>
      <c r="V41" s="22" t="s">
        <v>419</v>
      </c>
      <c r="W41" s="22" t="s">
        <v>71</v>
      </c>
      <c r="X41" s="22" t="s">
        <v>76</v>
      </c>
      <c r="Y41" s="77">
        <v>1982</v>
      </c>
      <c r="Z41" s="64"/>
      <c r="AA41" s="1" t="s">
        <v>77</v>
      </c>
      <c r="AB41" s="27" t="s">
        <v>165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26"/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/>
      <c r="O42" s="26">
        <v>0</v>
      </c>
      <c r="P42" s="26"/>
      <c r="Q42" s="26">
        <v>0</v>
      </c>
      <c r="R42" s="26">
        <v>0</v>
      </c>
      <c r="S42" s="26">
        <v>0</v>
      </c>
      <c r="T42" s="26">
        <f t="shared" si="5"/>
        <v>0</v>
      </c>
      <c r="U42" s="38" t="str">
        <f t="shared" si="6"/>
        <v/>
      </c>
      <c r="V42" s="22" t="s">
        <v>419</v>
      </c>
      <c r="W42" s="22" t="s">
        <v>71</v>
      </c>
      <c r="X42" s="22" t="s">
        <v>76</v>
      </c>
      <c r="Y42" s="77">
        <v>1982</v>
      </c>
      <c r="Z42" s="64"/>
      <c r="AA42" s="1" t="s">
        <v>77</v>
      </c>
      <c r="AB42" s="27" t="s">
        <v>165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48"/>
      <c r="F43" s="26">
        <v>2</v>
      </c>
      <c r="G43" s="26">
        <v>7</v>
      </c>
      <c r="H43" s="26"/>
      <c r="I43" s="26"/>
      <c r="J43" s="26">
        <v>2</v>
      </c>
      <c r="K43" s="26">
        <v>2</v>
      </c>
      <c r="L43" s="26">
        <v>3</v>
      </c>
      <c r="M43" s="26">
        <v>3</v>
      </c>
      <c r="N43" s="26">
        <f>SUM(L43:M43)</f>
        <v>6</v>
      </c>
      <c r="O43" s="26">
        <v>0</v>
      </c>
      <c r="P43" s="26">
        <v>1</v>
      </c>
      <c r="Q43" s="26">
        <v>1</v>
      </c>
      <c r="R43" s="26">
        <v>0</v>
      </c>
      <c r="S43" s="26">
        <v>0</v>
      </c>
      <c r="T43" s="26">
        <f t="shared" si="5"/>
        <v>6</v>
      </c>
      <c r="U43" s="38" t="str">
        <f t="shared" si="6"/>
        <v/>
      </c>
      <c r="V43" s="22" t="s">
        <v>419</v>
      </c>
      <c r="W43" s="22" t="s">
        <v>71</v>
      </c>
      <c r="X43" s="22" t="s">
        <v>76</v>
      </c>
      <c r="Y43" s="77">
        <v>1982</v>
      </c>
      <c r="Z43" s="64"/>
      <c r="AA43" s="1" t="s">
        <v>77</v>
      </c>
      <c r="AB43" s="27" t="s">
        <v>165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26"/>
      <c r="F44" s="26">
        <v>7</v>
      </c>
      <c r="G44" s="26">
        <v>21</v>
      </c>
      <c r="H44" s="26"/>
      <c r="I44" s="26"/>
      <c r="J44" s="26">
        <v>6</v>
      </c>
      <c r="K44" s="26">
        <v>11</v>
      </c>
      <c r="L44" s="26">
        <v>3</v>
      </c>
      <c r="M44" s="26">
        <v>2</v>
      </c>
      <c r="N44" s="26">
        <f>SUM(L44:M44)</f>
        <v>5</v>
      </c>
      <c r="O44" s="26">
        <v>0</v>
      </c>
      <c r="P44" s="26">
        <v>4</v>
      </c>
      <c r="Q44" s="26">
        <v>0</v>
      </c>
      <c r="R44" s="26">
        <v>3</v>
      </c>
      <c r="S44" s="26">
        <v>1</v>
      </c>
      <c r="T44" s="26">
        <f t="shared" si="5"/>
        <v>20</v>
      </c>
      <c r="U44" s="38" t="str">
        <f t="shared" si="6"/>
        <v/>
      </c>
      <c r="V44" s="22" t="s">
        <v>419</v>
      </c>
      <c r="W44" s="22" t="s">
        <v>71</v>
      </c>
      <c r="X44" s="22" t="s">
        <v>76</v>
      </c>
      <c r="Y44" s="77">
        <v>1982</v>
      </c>
      <c r="Z44" s="64"/>
      <c r="AA44" s="1" t="s">
        <v>77</v>
      </c>
      <c r="AB44" s="27" t="s">
        <v>165</v>
      </c>
    </row>
    <row r="45" spans="1:28" x14ac:dyDescent="0.3">
      <c r="A45" s="1"/>
      <c r="B45" s="1"/>
      <c r="C45" s="61" t="s">
        <v>39</v>
      </c>
      <c r="D45" s="1"/>
      <c r="E45" s="61">
        <v>225</v>
      </c>
      <c r="F45" s="48"/>
      <c r="G45" s="36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38" t="str">
        <f>_xlfn.IFNA("",((T45+Q45+N45-R45)+(O45*2))/E45)</f>
        <v/>
      </c>
      <c r="V45" s="22" t="s">
        <v>419</v>
      </c>
      <c r="W45" s="22" t="s">
        <v>71</v>
      </c>
      <c r="X45" s="22" t="s">
        <v>76</v>
      </c>
      <c r="Y45" s="77">
        <v>1982</v>
      </c>
      <c r="Z45" s="40"/>
      <c r="AA45" s="1" t="s">
        <v>77</v>
      </c>
      <c r="AB45" s="27" t="s">
        <v>165</v>
      </c>
    </row>
    <row r="46" spans="1:28" x14ac:dyDescent="0.3">
      <c r="A46" s="47" t="s">
        <v>46</v>
      </c>
      <c r="B46" s="47" t="s">
        <v>58</v>
      </c>
      <c r="C46" s="43" t="s">
        <v>40</v>
      </c>
      <c r="D46" s="47"/>
      <c r="E46" s="43">
        <f t="shared" ref="E46:T46" si="7">SUM(E35:E45)</f>
        <v>240</v>
      </c>
      <c r="F46" s="43">
        <f t="shared" si="7"/>
        <v>40</v>
      </c>
      <c r="G46" s="43">
        <f t="shared" si="7"/>
        <v>99</v>
      </c>
      <c r="H46" s="43">
        <f t="shared" si="7"/>
        <v>0</v>
      </c>
      <c r="I46" s="43">
        <f t="shared" si="7"/>
        <v>0</v>
      </c>
      <c r="J46" s="43">
        <f t="shared" si="7"/>
        <v>21</v>
      </c>
      <c r="K46" s="43">
        <f t="shared" si="7"/>
        <v>32</v>
      </c>
      <c r="L46" s="43">
        <f t="shared" si="7"/>
        <v>24</v>
      </c>
      <c r="M46" s="43">
        <f t="shared" si="7"/>
        <v>35</v>
      </c>
      <c r="N46" s="43">
        <f t="shared" si="7"/>
        <v>59</v>
      </c>
      <c r="O46" s="43">
        <f t="shared" si="7"/>
        <v>15</v>
      </c>
      <c r="P46" s="43">
        <f t="shared" si="7"/>
        <v>25</v>
      </c>
      <c r="Q46" s="43">
        <f t="shared" si="7"/>
        <v>10</v>
      </c>
      <c r="R46" s="43">
        <f t="shared" si="7"/>
        <v>23</v>
      </c>
      <c r="S46" s="43">
        <f t="shared" si="7"/>
        <v>4</v>
      </c>
      <c r="T46" s="43">
        <f t="shared" si="7"/>
        <v>101</v>
      </c>
      <c r="U46" s="44">
        <f>((T46+Q46+N46-R46)+(O46*2))/E46</f>
        <v>0.73750000000000004</v>
      </c>
      <c r="V46" s="45" t="s">
        <v>419</v>
      </c>
      <c r="W46" s="45" t="s">
        <v>71</v>
      </c>
      <c r="X46" s="45" t="s">
        <v>76</v>
      </c>
      <c r="Y46" s="78">
        <v>1982</v>
      </c>
      <c r="Z46" s="47" t="s">
        <v>386</v>
      </c>
      <c r="AA46" s="47" t="s">
        <v>77</v>
      </c>
      <c r="AB46" s="87" t="s">
        <v>165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0.40404040404040403</v>
      </c>
      <c r="H47" s="48"/>
      <c r="I47" s="27"/>
      <c r="J47" s="48" t="s">
        <v>42</v>
      </c>
      <c r="K47" s="76">
        <f>J46/K46</f>
        <v>0.65625</v>
      </c>
      <c r="L47" s="1"/>
      <c r="M47" s="37" t="s">
        <v>43</v>
      </c>
      <c r="N47" s="51">
        <v>4</v>
      </c>
      <c r="P47" s="1"/>
      <c r="Q47" s="1"/>
      <c r="R47" s="1"/>
      <c r="S47" s="34"/>
      <c r="T47" s="1"/>
      <c r="U47" s="1"/>
      <c r="V47" s="22"/>
      <c r="W47" s="22"/>
      <c r="X47" s="22"/>
      <c r="Y47" s="41"/>
      <c r="Z47" s="40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1"/>
    </row>
    <row r="49" spans="3:5" x14ac:dyDescent="0.3">
      <c r="C49" t="s">
        <v>387</v>
      </c>
      <c r="E49" s="71"/>
    </row>
  </sheetData>
  <sheetProtection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E47D-1E07-4DFB-BD3D-2239F2A07AE2}">
  <sheetPr>
    <tabColor rgb="FFFF0000"/>
  </sheetPr>
  <dimension ref="A1:AB50"/>
  <sheetViews>
    <sheetView workbookViewId="0">
      <selection activeCell="A28" sqref="A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74" t="s">
        <v>476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120</v>
      </c>
      <c r="D4" s="7" t="s">
        <v>5</v>
      </c>
      <c r="E4" s="8"/>
      <c r="F4" s="5"/>
      <c r="G4" s="1"/>
      <c r="J4" s="15" t="s">
        <v>388</v>
      </c>
      <c r="K4" s="16" t="str">
        <f>+C11</f>
        <v>Iowa Cornets</v>
      </c>
      <c r="L4" s="17"/>
      <c r="M4" s="18"/>
      <c r="N4" s="19">
        <v>18</v>
      </c>
      <c r="O4" s="19">
        <v>39</v>
      </c>
      <c r="P4" s="19">
        <v>26</v>
      </c>
      <c r="Q4" s="19">
        <v>35</v>
      </c>
      <c r="R4" s="19"/>
      <c r="S4" s="21">
        <f>SUM(N4:R4)</f>
        <v>118</v>
      </c>
      <c r="T4" s="22" t="s">
        <v>420</v>
      </c>
    </row>
    <row r="5" spans="1:28" x14ac:dyDescent="0.3">
      <c r="B5" s="1"/>
      <c r="C5" s="6" t="s">
        <v>383</v>
      </c>
      <c r="D5" s="7" t="s">
        <v>6</v>
      </c>
      <c r="E5" s="1"/>
      <c r="F5" s="1"/>
      <c r="G5" s="1"/>
      <c r="J5" s="15" t="s">
        <v>389</v>
      </c>
      <c r="K5" s="16" t="str">
        <f>+C33</f>
        <v>Chicago Hustle</v>
      </c>
      <c r="L5" s="17"/>
      <c r="M5" s="18"/>
      <c r="N5" s="19">
        <v>32</v>
      </c>
      <c r="O5" s="19">
        <v>25</v>
      </c>
      <c r="P5" s="19">
        <v>30</v>
      </c>
      <c r="Q5" s="19">
        <v>30</v>
      </c>
      <c r="R5" s="19"/>
      <c r="S5" s="21">
        <f>SUM(N5:R5)</f>
        <v>117</v>
      </c>
      <c r="T5" s="22" t="s">
        <v>420</v>
      </c>
      <c r="U5" s="1"/>
      <c r="V5" s="1"/>
      <c r="W5" s="1"/>
    </row>
    <row r="6" spans="1:28" x14ac:dyDescent="0.3">
      <c r="C6" s="67">
        <v>2267</v>
      </c>
      <c r="D6" s="7" t="s">
        <v>7</v>
      </c>
      <c r="F6" s="1"/>
      <c r="N6" s="48"/>
      <c r="O6" s="48"/>
      <c r="P6" s="48"/>
      <c r="Q6" s="48"/>
      <c r="R6" s="37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376</v>
      </c>
      <c r="U7" s="1"/>
      <c r="V7" s="69" t="s">
        <v>420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47</v>
      </c>
      <c r="D13" s="36">
        <v>30</v>
      </c>
      <c r="E13" s="90"/>
      <c r="F13" s="26">
        <v>9</v>
      </c>
      <c r="G13" s="90"/>
      <c r="H13" s="90"/>
      <c r="I13" s="90"/>
      <c r="J13" s="26">
        <v>10</v>
      </c>
      <c r="K13" s="26">
        <v>15</v>
      </c>
      <c r="L13" s="90"/>
      <c r="M13" s="90"/>
      <c r="N13" s="26">
        <f>SUM(L13:M13)</f>
        <v>0</v>
      </c>
      <c r="O13" s="90"/>
      <c r="P13" s="90"/>
      <c r="Q13" s="90"/>
      <c r="R13" s="90"/>
      <c r="S13" s="90"/>
      <c r="T13" s="26">
        <f>+(F13*2)+J13</f>
        <v>28</v>
      </c>
      <c r="U13" s="38" t="str">
        <f>IFERROR(((T13+Q13+N13-R13)+(O13*2))/E13,"")</f>
        <v/>
      </c>
      <c r="V13" s="22" t="s">
        <v>420</v>
      </c>
      <c r="W13" s="22" t="s">
        <v>75</v>
      </c>
      <c r="X13" s="22" t="s">
        <v>72</v>
      </c>
      <c r="Y13" s="39">
        <v>2267</v>
      </c>
      <c r="Z13" s="64"/>
      <c r="AA13" s="1" t="s">
        <v>87</v>
      </c>
      <c r="AB13" s="27" t="s">
        <v>167</v>
      </c>
    </row>
    <row r="14" spans="1:28" x14ac:dyDescent="0.3">
      <c r="A14" s="1" t="s">
        <v>58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>
        <f t="shared" ref="N14:N19" si="0">SUM(L14:M14)</f>
        <v>0</v>
      </c>
      <c r="O14" s="90"/>
      <c r="P14" s="90"/>
      <c r="Q14" s="90"/>
      <c r="R14" s="90"/>
      <c r="S14" s="90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 t="s">
        <v>420</v>
      </c>
      <c r="W14" s="22" t="s">
        <v>75</v>
      </c>
      <c r="X14" s="22" t="s">
        <v>72</v>
      </c>
      <c r="Y14" s="39">
        <v>2267</v>
      </c>
      <c r="Z14" s="64"/>
      <c r="AA14" s="1" t="s">
        <v>87</v>
      </c>
      <c r="AB14" s="27" t="s">
        <v>167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35</v>
      </c>
      <c r="F15" s="26">
        <v>5</v>
      </c>
      <c r="G15" s="90"/>
      <c r="H15" s="90"/>
      <c r="I15" s="90"/>
      <c r="J15" s="26">
        <v>11</v>
      </c>
      <c r="K15" s="26">
        <v>14</v>
      </c>
      <c r="L15" s="90"/>
      <c r="M15" s="26">
        <v>17</v>
      </c>
      <c r="N15" s="26">
        <f t="shared" si="0"/>
        <v>17</v>
      </c>
      <c r="O15" s="90"/>
      <c r="P15" s="90"/>
      <c r="Q15" s="90"/>
      <c r="R15" s="90"/>
      <c r="S15" s="90"/>
      <c r="T15" s="26">
        <f t="shared" si="1"/>
        <v>21</v>
      </c>
      <c r="U15" s="38">
        <f t="shared" si="2"/>
        <v>1.0857142857142856</v>
      </c>
      <c r="V15" s="22" t="s">
        <v>420</v>
      </c>
      <c r="W15" s="22" t="s">
        <v>75</v>
      </c>
      <c r="X15" s="22" t="s">
        <v>72</v>
      </c>
      <c r="Y15" s="39">
        <v>2267</v>
      </c>
      <c r="Z15" s="64"/>
      <c r="AA15" s="1" t="s">
        <v>87</v>
      </c>
      <c r="AB15" s="27" t="s">
        <v>167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109"/>
      <c r="F16" s="26"/>
      <c r="G16" s="100"/>
      <c r="H16" s="90"/>
      <c r="I16" s="90"/>
      <c r="J16" s="26"/>
      <c r="K16" s="26"/>
      <c r="L16" s="90"/>
      <c r="M16" s="90"/>
      <c r="N16" s="26">
        <f t="shared" si="0"/>
        <v>0</v>
      </c>
      <c r="O16" s="109"/>
      <c r="P16" s="90"/>
      <c r="Q16" s="109"/>
      <c r="R16" s="90"/>
      <c r="S16" s="90"/>
      <c r="T16" s="26">
        <f t="shared" si="1"/>
        <v>0</v>
      </c>
      <c r="U16" s="38" t="str">
        <f t="shared" si="2"/>
        <v/>
      </c>
      <c r="V16" s="22" t="s">
        <v>420</v>
      </c>
      <c r="W16" s="22" t="s">
        <v>75</v>
      </c>
      <c r="X16" s="22" t="s">
        <v>72</v>
      </c>
      <c r="Y16" s="39">
        <v>2267</v>
      </c>
      <c r="Z16" s="64"/>
      <c r="AA16" s="1" t="s">
        <v>87</v>
      </c>
      <c r="AB16" s="27" t="s">
        <v>167</v>
      </c>
    </row>
    <row r="17" spans="1:28" x14ac:dyDescent="0.3">
      <c r="A17" s="1" t="s">
        <v>58</v>
      </c>
      <c r="B17" s="1" t="s">
        <v>46</v>
      </c>
      <c r="C17" s="26" t="s">
        <v>50</v>
      </c>
      <c r="D17" s="36">
        <v>44</v>
      </c>
      <c r="E17" s="90"/>
      <c r="F17" s="26">
        <v>6</v>
      </c>
      <c r="G17" s="90"/>
      <c r="H17" s="90"/>
      <c r="I17" s="90"/>
      <c r="J17" s="26">
        <v>5</v>
      </c>
      <c r="K17" s="26">
        <v>7</v>
      </c>
      <c r="L17" s="90"/>
      <c r="M17" s="26">
        <v>10</v>
      </c>
      <c r="N17" s="26">
        <f t="shared" si="0"/>
        <v>10</v>
      </c>
      <c r="O17" s="90"/>
      <c r="P17" s="106"/>
      <c r="Q17" s="110">
        <v>1</v>
      </c>
      <c r="R17" s="90"/>
      <c r="S17" s="90"/>
      <c r="T17" s="26">
        <f t="shared" si="1"/>
        <v>17</v>
      </c>
      <c r="U17" s="38" t="str">
        <f t="shared" si="2"/>
        <v/>
      </c>
      <c r="V17" s="22" t="s">
        <v>420</v>
      </c>
      <c r="W17" s="22" t="s">
        <v>75</v>
      </c>
      <c r="X17" s="22" t="s">
        <v>72</v>
      </c>
      <c r="Y17" s="39">
        <v>2267</v>
      </c>
      <c r="Z17" s="64"/>
      <c r="AA17" s="1" t="s">
        <v>87</v>
      </c>
      <c r="AB17" s="27" t="s">
        <v>167</v>
      </c>
    </row>
    <row r="18" spans="1:28" x14ac:dyDescent="0.3">
      <c r="A18" s="1" t="s">
        <v>58</v>
      </c>
      <c r="B18" s="1" t="s">
        <v>46</v>
      </c>
      <c r="C18" s="26" t="s">
        <v>51</v>
      </c>
      <c r="D18" s="36">
        <v>32</v>
      </c>
      <c r="E18" s="90"/>
      <c r="F18" s="26">
        <v>1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si="0"/>
        <v>0</v>
      </c>
      <c r="O18" s="90"/>
      <c r="P18" s="100"/>
      <c r="Q18" s="90"/>
      <c r="R18" s="90"/>
      <c r="S18" s="90"/>
      <c r="T18" s="26">
        <f t="shared" si="1"/>
        <v>2</v>
      </c>
      <c r="U18" s="38" t="str">
        <f t="shared" si="2"/>
        <v/>
      </c>
      <c r="V18" s="22" t="s">
        <v>420</v>
      </c>
      <c r="W18" s="22" t="s">
        <v>75</v>
      </c>
      <c r="X18" s="22" t="s">
        <v>72</v>
      </c>
      <c r="Y18" s="39">
        <v>2267</v>
      </c>
      <c r="Z18" s="64"/>
      <c r="AA18" s="1" t="s">
        <v>87</v>
      </c>
      <c r="AB18" s="27" t="s">
        <v>167</v>
      </c>
    </row>
    <row r="19" spans="1:28" x14ac:dyDescent="0.3">
      <c r="A19" s="1" t="s">
        <v>58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90"/>
      <c r="I19" s="90"/>
      <c r="J19" s="26">
        <v>0</v>
      </c>
      <c r="K19" s="26">
        <v>2</v>
      </c>
      <c r="L19" s="90"/>
      <c r="M19" s="90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0</v>
      </c>
      <c r="U19" s="38" t="str">
        <f t="shared" si="2"/>
        <v/>
      </c>
      <c r="V19" s="22" t="s">
        <v>420</v>
      </c>
      <c r="W19" s="22" t="s">
        <v>75</v>
      </c>
      <c r="X19" s="22" t="s">
        <v>72</v>
      </c>
      <c r="Y19" s="39">
        <v>2267</v>
      </c>
      <c r="Z19" s="64"/>
      <c r="AA19" s="1" t="s">
        <v>87</v>
      </c>
      <c r="AB19" s="27" t="s">
        <v>167</v>
      </c>
    </row>
    <row r="20" spans="1:28" x14ac:dyDescent="0.3">
      <c r="A20" s="1" t="s">
        <v>58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>
        <f>SUM(L20:M20)</f>
        <v>0</v>
      </c>
      <c r="O20" s="90"/>
      <c r="P20" s="90"/>
      <c r="Q20" s="90"/>
      <c r="R20" s="90"/>
      <c r="S20" s="90"/>
      <c r="T20" s="26">
        <f t="shared" si="1"/>
        <v>0</v>
      </c>
      <c r="U20" s="38" t="str">
        <f t="shared" si="2"/>
        <v/>
      </c>
      <c r="V20" s="22" t="s">
        <v>420</v>
      </c>
      <c r="W20" s="22" t="s">
        <v>75</v>
      </c>
      <c r="X20" s="22" t="s">
        <v>72</v>
      </c>
      <c r="Y20" s="39">
        <v>2267</v>
      </c>
      <c r="Z20" s="64"/>
      <c r="AA20" s="1" t="s">
        <v>87</v>
      </c>
      <c r="AB20" s="27" t="s">
        <v>167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90"/>
      <c r="F21" s="26">
        <v>6</v>
      </c>
      <c r="G21" s="90"/>
      <c r="H21" s="90"/>
      <c r="I21" s="90"/>
      <c r="J21" s="26">
        <v>1</v>
      </c>
      <c r="K21" s="26">
        <v>3</v>
      </c>
      <c r="L21" s="90"/>
      <c r="M21" s="90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13</v>
      </c>
      <c r="U21" s="38" t="str">
        <f t="shared" si="2"/>
        <v/>
      </c>
      <c r="V21" s="22" t="s">
        <v>420</v>
      </c>
      <c r="W21" s="22" t="s">
        <v>75</v>
      </c>
      <c r="X21" s="22" t="s">
        <v>72</v>
      </c>
      <c r="Y21" s="39">
        <v>2267</v>
      </c>
      <c r="Z21" s="64"/>
      <c r="AA21" s="1" t="s">
        <v>87</v>
      </c>
      <c r="AB21" s="27" t="s">
        <v>167</v>
      </c>
    </row>
    <row r="22" spans="1:28" x14ac:dyDescent="0.3">
      <c r="A22" s="1" t="s">
        <v>58</v>
      </c>
      <c r="B22" s="1" t="s">
        <v>46</v>
      </c>
      <c r="C22" s="26" t="s">
        <v>341</v>
      </c>
      <c r="D22" s="36">
        <v>40</v>
      </c>
      <c r="E22" s="90"/>
      <c r="F22" s="26">
        <v>6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12</v>
      </c>
      <c r="U22" s="38" t="str">
        <f t="shared" si="2"/>
        <v/>
      </c>
      <c r="V22" s="22" t="s">
        <v>420</v>
      </c>
      <c r="W22" s="22" t="s">
        <v>75</v>
      </c>
      <c r="X22" s="22" t="s">
        <v>72</v>
      </c>
      <c r="Y22" s="39">
        <v>2267</v>
      </c>
      <c r="Z22" s="64"/>
      <c r="AA22" s="1" t="s">
        <v>87</v>
      </c>
      <c r="AB22" s="27" t="s">
        <v>167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90"/>
      <c r="F23" s="26">
        <v>4</v>
      </c>
      <c r="G23" s="90"/>
      <c r="H23" s="90"/>
      <c r="I23" s="90"/>
      <c r="J23" s="26">
        <v>3</v>
      </c>
      <c r="K23" s="26">
        <v>4</v>
      </c>
      <c r="L23" s="90"/>
      <c r="M23" s="90"/>
      <c r="N23" s="26">
        <f>SUM(L23:M23)</f>
        <v>0</v>
      </c>
      <c r="O23" s="90"/>
      <c r="P23" s="100"/>
      <c r="Q23" s="90"/>
      <c r="R23" s="90"/>
      <c r="S23" s="90"/>
      <c r="T23" s="26">
        <f t="shared" si="1"/>
        <v>11</v>
      </c>
      <c r="U23" s="38" t="str">
        <f>IFERROR(((T23+Q23+N23-R23)+(O23*2))/E23,"")</f>
        <v/>
      </c>
      <c r="V23" s="22" t="s">
        <v>420</v>
      </c>
      <c r="W23" s="22" t="s">
        <v>75</v>
      </c>
      <c r="X23" s="22" t="s">
        <v>72</v>
      </c>
      <c r="Y23" s="39">
        <v>2267</v>
      </c>
      <c r="Z23" s="64"/>
      <c r="AA23" s="1" t="s">
        <v>87</v>
      </c>
      <c r="AB23" s="27" t="s">
        <v>167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90"/>
      <c r="F24" s="26">
        <v>6</v>
      </c>
      <c r="G24" s="90"/>
      <c r="H24" s="90"/>
      <c r="I24" s="90"/>
      <c r="J24" s="26">
        <v>2</v>
      </c>
      <c r="K24" s="26">
        <v>4</v>
      </c>
      <c r="L24" s="90"/>
      <c r="M24" s="90">
        <v>8</v>
      </c>
      <c r="N24" s="26">
        <f>SUM(L24:M24)</f>
        <v>8</v>
      </c>
      <c r="O24" s="90"/>
      <c r="P24" s="90"/>
      <c r="Q24" s="90"/>
      <c r="R24" s="90"/>
      <c r="S24" s="90"/>
      <c r="T24" s="26">
        <f t="shared" si="1"/>
        <v>14</v>
      </c>
      <c r="U24" s="38" t="str">
        <f>IFERROR(((T24+Q24+N24-R24)+(O24*2))/E24,"")</f>
        <v/>
      </c>
      <c r="V24" s="22" t="s">
        <v>420</v>
      </c>
      <c r="W24" s="22" t="s">
        <v>75</v>
      </c>
      <c r="X24" s="22" t="s">
        <v>72</v>
      </c>
      <c r="Y24" s="39">
        <v>2267</v>
      </c>
      <c r="Z24" s="64"/>
      <c r="AA24" s="1" t="s">
        <v>87</v>
      </c>
      <c r="AB24" s="27" t="s">
        <v>167</v>
      </c>
    </row>
    <row r="25" spans="1:28" x14ac:dyDescent="0.3">
      <c r="A25" s="1" t="s">
        <v>58</v>
      </c>
      <c r="B25" s="1" t="s">
        <v>46</v>
      </c>
      <c r="C25" s="61" t="s">
        <v>39</v>
      </c>
      <c r="D25" s="1"/>
      <c r="E25" s="61">
        <v>205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>
        <v>21</v>
      </c>
      <c r="Q25" s="61"/>
      <c r="R25" s="61">
        <v>12</v>
      </c>
      <c r="S25" s="61"/>
      <c r="T25" s="42"/>
      <c r="U25" s="38" t="str">
        <f>_xlfn.IFNA("",((T25+Q25+N25-R25)+(O25*2))/E25)</f>
        <v/>
      </c>
      <c r="V25" s="22"/>
      <c r="W25" s="22"/>
      <c r="X25" s="22"/>
      <c r="Y25" s="39"/>
      <c r="Z25" s="40"/>
      <c r="AA25" s="1" t="s">
        <v>87</v>
      </c>
      <c r="AB25" s="27" t="s">
        <v>167</v>
      </c>
    </row>
    <row r="26" spans="1:28" x14ac:dyDescent="0.3">
      <c r="A26" s="47" t="s">
        <v>58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43</v>
      </c>
      <c r="G26" s="43">
        <f t="shared" si="3"/>
        <v>0</v>
      </c>
      <c r="H26" s="43">
        <f t="shared" si="3"/>
        <v>0</v>
      </c>
      <c r="I26" s="43">
        <f t="shared" si="3"/>
        <v>0</v>
      </c>
      <c r="J26" s="43">
        <f t="shared" si="3"/>
        <v>32</v>
      </c>
      <c r="K26" s="43">
        <f t="shared" si="3"/>
        <v>49</v>
      </c>
      <c r="L26" s="43">
        <f t="shared" si="3"/>
        <v>0</v>
      </c>
      <c r="M26" s="43">
        <f t="shared" si="3"/>
        <v>35</v>
      </c>
      <c r="N26" s="43">
        <f t="shared" si="3"/>
        <v>35</v>
      </c>
      <c r="O26" s="43">
        <f t="shared" si="3"/>
        <v>0</v>
      </c>
      <c r="P26" s="43">
        <f t="shared" si="3"/>
        <v>21</v>
      </c>
      <c r="Q26" s="43">
        <f t="shared" si="3"/>
        <v>1</v>
      </c>
      <c r="R26" s="43">
        <f t="shared" si="3"/>
        <v>12</v>
      </c>
      <c r="S26" s="43">
        <f t="shared" si="3"/>
        <v>0</v>
      </c>
      <c r="T26" s="43">
        <f t="shared" si="3"/>
        <v>118</v>
      </c>
      <c r="U26" s="44">
        <f>((T26+Q26+N26-R26)+(O26*2))/E26</f>
        <v>0.59166666666666667</v>
      </c>
      <c r="V26" s="45" t="s">
        <v>420</v>
      </c>
      <c r="W26" s="45" t="s">
        <v>379</v>
      </c>
      <c r="X26" s="45" t="s">
        <v>380</v>
      </c>
      <c r="Y26" s="55">
        <v>2267</v>
      </c>
      <c r="Z26" s="65"/>
      <c r="AA26" s="47" t="s">
        <v>87</v>
      </c>
      <c r="AB26" s="87" t="s">
        <v>167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6"/>
      <c r="I27" s="1"/>
      <c r="J27" s="48" t="s">
        <v>42</v>
      </c>
      <c r="K27" s="50">
        <f>J26/K26</f>
        <v>0.65306122448979587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P28" s="71"/>
      <c r="V28" s="22"/>
      <c r="W28" s="22"/>
      <c r="X28" s="22"/>
      <c r="Y28" s="41"/>
      <c r="Z28" s="40"/>
      <c r="AA28" s="1"/>
      <c r="AB28" s="1"/>
    </row>
    <row r="29" spans="1:28" x14ac:dyDescent="0.3">
      <c r="C29" t="s">
        <v>475</v>
      </c>
      <c r="E29" s="71"/>
    </row>
    <row r="33" spans="1:28" x14ac:dyDescent="0.3">
      <c r="B33" s="1"/>
      <c r="C33" s="56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</v>
      </c>
      <c r="W33" s="1"/>
      <c r="X33" s="1"/>
      <c r="Y33" s="30"/>
      <c r="Z33" s="40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374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241</v>
      </c>
      <c r="D35" s="36">
        <v>30</v>
      </c>
      <c r="E35" s="90"/>
      <c r="F35" s="26">
        <v>2</v>
      </c>
      <c r="G35" s="90"/>
      <c r="H35" s="26"/>
      <c r="I35" s="26"/>
      <c r="J35" s="26">
        <v>0</v>
      </c>
      <c r="K35" s="26">
        <v>0</v>
      </c>
      <c r="L35" s="90"/>
      <c r="M35" s="90"/>
      <c r="N35" s="26">
        <f>SUM(L35:M35)</f>
        <v>0</v>
      </c>
      <c r="O35" s="90"/>
      <c r="P35" s="90"/>
      <c r="Q35" s="90"/>
      <c r="R35" s="90"/>
      <c r="S35" s="90"/>
      <c r="T35" s="26">
        <f>+(F35*2)+J35</f>
        <v>4</v>
      </c>
      <c r="U35" s="38" t="str">
        <f>IFERROR(((T35+Q35+N35-R35)+(O35*2))/E35,"")</f>
        <v/>
      </c>
      <c r="V35" s="22" t="s">
        <v>420</v>
      </c>
      <c r="W35" s="22" t="s">
        <v>71</v>
      </c>
      <c r="X35" s="22" t="s">
        <v>76</v>
      </c>
      <c r="Y35" s="77">
        <v>2267</v>
      </c>
      <c r="Z35" s="64"/>
      <c r="AA35" s="1" t="s">
        <v>77</v>
      </c>
      <c r="AB35" s="27" t="s">
        <v>171</v>
      </c>
    </row>
    <row r="36" spans="1:28" x14ac:dyDescent="0.3">
      <c r="A36" s="1" t="s">
        <v>46</v>
      </c>
      <c r="B36" s="1" t="s">
        <v>58</v>
      </c>
      <c r="C36" s="26" t="s">
        <v>59</v>
      </c>
      <c r="D36" s="36">
        <v>21</v>
      </c>
      <c r="E36" s="90"/>
      <c r="F36" s="26">
        <v>8</v>
      </c>
      <c r="G36" s="90"/>
      <c r="H36" s="26"/>
      <c r="I36" s="26"/>
      <c r="J36" s="26">
        <v>0</v>
      </c>
      <c r="K36" s="26">
        <v>0</v>
      </c>
      <c r="L36" s="90"/>
      <c r="M36" s="26">
        <v>16</v>
      </c>
      <c r="N36" s="26">
        <f t="shared" ref="N36:N41" si="4">SUM(L36:M36)</f>
        <v>16</v>
      </c>
      <c r="O36" s="90"/>
      <c r="P36" s="90"/>
      <c r="Q36" s="90"/>
      <c r="R36" s="90"/>
      <c r="S36" s="90"/>
      <c r="T36" s="26">
        <f t="shared" ref="T36:T44" si="5">+(F36*2)+J36</f>
        <v>16</v>
      </c>
      <c r="U36" s="38" t="str">
        <f t="shared" ref="U36:U44" si="6">IFERROR(((T36+Q36+N36-R36)+(O36*2))/E36,"")</f>
        <v/>
      </c>
      <c r="V36" s="22" t="s">
        <v>420</v>
      </c>
      <c r="W36" s="22" t="s">
        <v>71</v>
      </c>
      <c r="X36" s="22" t="s">
        <v>76</v>
      </c>
      <c r="Y36" s="77">
        <v>2267</v>
      </c>
      <c r="Z36" s="64"/>
      <c r="AA36" s="1" t="s">
        <v>77</v>
      </c>
      <c r="AB36" s="27" t="s">
        <v>171</v>
      </c>
    </row>
    <row r="37" spans="1:28" x14ac:dyDescent="0.3">
      <c r="A37" s="1" t="s">
        <v>46</v>
      </c>
      <c r="B37" s="1" t="s">
        <v>58</v>
      </c>
      <c r="C37" s="26" t="s">
        <v>60</v>
      </c>
      <c r="D37" s="36">
        <v>44</v>
      </c>
      <c r="E37" s="90"/>
      <c r="F37" s="26">
        <v>5</v>
      </c>
      <c r="G37" s="90"/>
      <c r="H37" s="26"/>
      <c r="I37" s="26"/>
      <c r="J37" s="26">
        <v>1</v>
      </c>
      <c r="K37" s="26">
        <v>1</v>
      </c>
      <c r="L37" s="90"/>
      <c r="M37" s="90"/>
      <c r="N37" s="26">
        <f t="shared" si="4"/>
        <v>0</v>
      </c>
      <c r="O37" s="90"/>
      <c r="P37" s="61">
        <v>6</v>
      </c>
      <c r="Q37" s="90"/>
      <c r="R37" s="90"/>
      <c r="S37" s="90"/>
      <c r="T37" s="26">
        <f t="shared" si="5"/>
        <v>11</v>
      </c>
      <c r="U37" s="38" t="str">
        <f t="shared" si="6"/>
        <v/>
      </c>
      <c r="V37" s="22" t="s">
        <v>420</v>
      </c>
      <c r="W37" s="22" t="s">
        <v>71</v>
      </c>
      <c r="X37" s="22" t="s">
        <v>76</v>
      </c>
      <c r="Y37" s="77">
        <v>2267</v>
      </c>
      <c r="Z37" s="64"/>
      <c r="AA37" s="1" t="s">
        <v>77</v>
      </c>
      <c r="AB37" s="27" t="s">
        <v>171</v>
      </c>
    </row>
    <row r="38" spans="1:28" x14ac:dyDescent="0.3">
      <c r="A38" s="1" t="s">
        <v>46</v>
      </c>
      <c r="B38" s="1" t="s">
        <v>58</v>
      </c>
      <c r="C38" s="26" t="s">
        <v>61</v>
      </c>
      <c r="D38" s="36">
        <v>15</v>
      </c>
      <c r="E38" s="90"/>
      <c r="F38" s="26">
        <v>14</v>
      </c>
      <c r="G38" s="100"/>
      <c r="H38" s="26"/>
      <c r="I38" s="26"/>
      <c r="J38" s="26">
        <v>5</v>
      </c>
      <c r="K38" s="26">
        <v>6</v>
      </c>
      <c r="L38" s="90"/>
      <c r="M38" s="90"/>
      <c r="N38" s="26">
        <f t="shared" si="4"/>
        <v>0</v>
      </c>
      <c r="O38" s="90"/>
      <c r="P38" s="90"/>
      <c r="Q38" s="90"/>
      <c r="R38" s="90"/>
      <c r="S38" s="90"/>
      <c r="T38" s="26">
        <f t="shared" si="5"/>
        <v>33</v>
      </c>
      <c r="U38" s="38" t="str">
        <f t="shared" si="6"/>
        <v/>
      </c>
      <c r="V38" s="22" t="s">
        <v>420</v>
      </c>
      <c r="W38" s="22" t="s">
        <v>71</v>
      </c>
      <c r="X38" s="22" t="s">
        <v>76</v>
      </c>
      <c r="Y38" s="77">
        <v>2267</v>
      </c>
      <c r="Z38" s="64"/>
      <c r="AA38" s="1" t="s">
        <v>77</v>
      </c>
      <c r="AB38" s="27" t="s">
        <v>171</v>
      </c>
    </row>
    <row r="39" spans="1:28" x14ac:dyDescent="0.3">
      <c r="A39" s="1" t="s">
        <v>46</v>
      </c>
      <c r="B39" s="1" t="s">
        <v>58</v>
      </c>
      <c r="C39" s="26" t="s">
        <v>62</v>
      </c>
      <c r="D39" s="36">
        <v>10</v>
      </c>
      <c r="E39" s="90"/>
      <c r="F39" s="26">
        <v>7</v>
      </c>
      <c r="G39" s="90"/>
      <c r="H39" s="26"/>
      <c r="I39" s="26"/>
      <c r="J39" s="26">
        <v>5</v>
      </c>
      <c r="K39" s="26">
        <v>9</v>
      </c>
      <c r="L39" s="90"/>
      <c r="M39" s="90"/>
      <c r="N39" s="26">
        <f t="shared" si="4"/>
        <v>0</v>
      </c>
      <c r="O39" s="90"/>
      <c r="P39" s="90"/>
      <c r="Q39" s="90"/>
      <c r="R39" s="90"/>
      <c r="S39" s="90"/>
      <c r="T39" s="26">
        <f t="shared" si="5"/>
        <v>19</v>
      </c>
      <c r="U39" s="38" t="str">
        <f t="shared" si="6"/>
        <v/>
      </c>
      <c r="V39" s="22" t="s">
        <v>420</v>
      </c>
      <c r="W39" s="22" t="s">
        <v>71</v>
      </c>
      <c r="X39" s="22" t="s">
        <v>76</v>
      </c>
      <c r="Y39" s="77">
        <v>2267</v>
      </c>
      <c r="Z39" s="64"/>
      <c r="AA39" s="1" t="s">
        <v>77</v>
      </c>
      <c r="AB39" s="27" t="s">
        <v>171</v>
      </c>
    </row>
    <row r="40" spans="1:28" x14ac:dyDescent="0.3">
      <c r="A40" s="1" t="s">
        <v>46</v>
      </c>
      <c r="B40" s="1" t="s">
        <v>58</v>
      </c>
      <c r="C40" s="26" t="s">
        <v>63</v>
      </c>
      <c r="D40" s="36">
        <v>31</v>
      </c>
      <c r="E40" s="90"/>
      <c r="F40" s="26">
        <v>3</v>
      </c>
      <c r="G40" s="90"/>
      <c r="H40" s="26"/>
      <c r="I40" s="26"/>
      <c r="J40" s="26">
        <v>3</v>
      </c>
      <c r="K40" s="26">
        <v>4</v>
      </c>
      <c r="L40" s="90"/>
      <c r="M40" s="90"/>
      <c r="N40" s="26">
        <f t="shared" si="4"/>
        <v>0</v>
      </c>
      <c r="O40" s="90"/>
      <c r="P40" s="100"/>
      <c r="Q40" s="90"/>
      <c r="R40" s="90"/>
      <c r="S40" s="90"/>
      <c r="T40" s="26">
        <f t="shared" si="5"/>
        <v>9</v>
      </c>
      <c r="U40" s="38" t="str">
        <f t="shared" si="6"/>
        <v/>
      </c>
      <c r="V40" s="22" t="s">
        <v>420</v>
      </c>
      <c r="W40" s="22" t="s">
        <v>71</v>
      </c>
      <c r="X40" s="22" t="s">
        <v>76</v>
      </c>
      <c r="Y40" s="77">
        <v>2267</v>
      </c>
      <c r="Z40" s="64"/>
      <c r="AA40" s="1" t="s">
        <v>77</v>
      </c>
      <c r="AB40" s="27" t="s">
        <v>171</v>
      </c>
    </row>
    <row r="41" spans="1:28" x14ac:dyDescent="0.3">
      <c r="A41" s="1" t="s">
        <v>46</v>
      </c>
      <c r="B41" s="1" t="s">
        <v>58</v>
      </c>
      <c r="C41" s="26" t="s">
        <v>235</v>
      </c>
      <c r="D41" s="36">
        <v>32</v>
      </c>
      <c r="E41" s="90"/>
      <c r="F41" s="26">
        <v>0</v>
      </c>
      <c r="G41" s="90"/>
      <c r="H41" s="26"/>
      <c r="I41" s="26"/>
      <c r="J41" s="26">
        <v>0</v>
      </c>
      <c r="K41" s="26">
        <v>0</v>
      </c>
      <c r="L41" s="90"/>
      <c r="M41" s="90"/>
      <c r="N41" s="26">
        <f t="shared" si="4"/>
        <v>0</v>
      </c>
      <c r="O41" s="90"/>
      <c r="P41" s="90"/>
      <c r="Q41" s="90"/>
      <c r="R41" s="90"/>
      <c r="S41" s="90"/>
      <c r="T41" s="26">
        <f t="shared" si="5"/>
        <v>0</v>
      </c>
      <c r="U41" s="38" t="str">
        <f t="shared" si="6"/>
        <v/>
      </c>
      <c r="V41" s="22" t="s">
        <v>420</v>
      </c>
      <c r="W41" s="22" t="s">
        <v>71</v>
      </c>
      <c r="X41" s="22" t="s">
        <v>76</v>
      </c>
      <c r="Y41" s="77">
        <v>2267</v>
      </c>
      <c r="Z41" s="64"/>
      <c r="AA41" s="1" t="s">
        <v>77</v>
      </c>
      <c r="AB41" s="27" t="s">
        <v>171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90"/>
      <c r="F42" s="26"/>
      <c r="G42" s="90"/>
      <c r="H42" s="26"/>
      <c r="I42" s="26"/>
      <c r="J42" s="26"/>
      <c r="K42" s="26"/>
      <c r="L42" s="90"/>
      <c r="M42" s="90"/>
      <c r="N42" s="26"/>
      <c r="O42" s="90"/>
      <c r="P42" s="90"/>
      <c r="Q42" s="90"/>
      <c r="R42" s="90"/>
      <c r="S42" s="90"/>
      <c r="T42" s="26">
        <f t="shared" si="5"/>
        <v>0</v>
      </c>
      <c r="U42" s="38" t="str">
        <f t="shared" si="6"/>
        <v/>
      </c>
      <c r="V42" s="22" t="s">
        <v>420</v>
      </c>
      <c r="W42" s="22" t="s">
        <v>71</v>
      </c>
      <c r="X42" s="22" t="s">
        <v>76</v>
      </c>
      <c r="Y42" s="77">
        <v>2267</v>
      </c>
      <c r="Z42" s="64"/>
      <c r="AA42" s="1" t="s">
        <v>77</v>
      </c>
      <c r="AB42" s="27" t="s">
        <v>171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111"/>
      <c r="F43" s="26">
        <v>3</v>
      </c>
      <c r="G43" s="90"/>
      <c r="H43" s="26"/>
      <c r="I43" s="26"/>
      <c r="J43" s="26">
        <v>0</v>
      </c>
      <c r="K43" s="26">
        <v>0</v>
      </c>
      <c r="L43" s="90"/>
      <c r="M43" s="90"/>
      <c r="N43" s="26">
        <f>SUM(L43:M43)</f>
        <v>0</v>
      </c>
      <c r="O43" s="90"/>
      <c r="P43" s="90"/>
      <c r="Q43" s="90"/>
      <c r="R43" s="90"/>
      <c r="S43" s="90"/>
      <c r="T43" s="26">
        <f t="shared" si="5"/>
        <v>6</v>
      </c>
      <c r="U43" s="38" t="str">
        <f t="shared" si="6"/>
        <v/>
      </c>
      <c r="V43" s="22" t="s">
        <v>420</v>
      </c>
      <c r="W43" s="22" t="s">
        <v>71</v>
      </c>
      <c r="X43" s="22" t="s">
        <v>76</v>
      </c>
      <c r="Y43" s="77">
        <v>2267</v>
      </c>
      <c r="Z43" s="64"/>
      <c r="AA43" s="1" t="s">
        <v>77</v>
      </c>
      <c r="AB43" s="27" t="s">
        <v>171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90"/>
      <c r="F44" s="26">
        <v>8</v>
      </c>
      <c r="G44" s="90"/>
      <c r="H44" s="26"/>
      <c r="I44" s="26"/>
      <c r="J44" s="26">
        <v>3</v>
      </c>
      <c r="K44" s="26">
        <v>3</v>
      </c>
      <c r="L44" s="90"/>
      <c r="M44" s="90"/>
      <c r="N44" s="26">
        <f>SUM(L44:M44)</f>
        <v>0</v>
      </c>
      <c r="O44" s="90"/>
      <c r="P44" s="61">
        <v>6</v>
      </c>
      <c r="Q44" s="90"/>
      <c r="R44" s="90"/>
      <c r="S44" s="90"/>
      <c r="T44" s="26">
        <f t="shared" si="5"/>
        <v>19</v>
      </c>
      <c r="U44" s="38" t="str">
        <f t="shared" si="6"/>
        <v/>
      </c>
      <c r="V44" s="22" t="s">
        <v>420</v>
      </c>
      <c r="W44" s="22" t="s">
        <v>71</v>
      </c>
      <c r="X44" s="22" t="s">
        <v>76</v>
      </c>
      <c r="Y44" s="77">
        <v>2267</v>
      </c>
      <c r="Z44" s="40" t="s">
        <v>390</v>
      </c>
      <c r="AA44" s="1" t="s">
        <v>77</v>
      </c>
      <c r="AB44" s="27" t="s">
        <v>171</v>
      </c>
    </row>
    <row r="45" spans="1:28" x14ac:dyDescent="0.3">
      <c r="A45" s="1"/>
      <c r="B45" s="1"/>
      <c r="C45" s="61" t="s">
        <v>39</v>
      </c>
      <c r="D45" s="1"/>
      <c r="E45" s="61">
        <v>240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61">
        <v>18</v>
      </c>
      <c r="Q45" s="42"/>
      <c r="R45" s="42"/>
      <c r="S45" s="42"/>
      <c r="T45" s="42"/>
      <c r="U45" s="38" t="str">
        <f>_xlfn.IFNA("",((T45+Q45+N45-R45)+(O45*2))/E45)</f>
        <v/>
      </c>
      <c r="V45" s="22" t="s">
        <v>420</v>
      </c>
      <c r="W45" s="22" t="s">
        <v>71</v>
      </c>
      <c r="X45" s="22" t="s">
        <v>76</v>
      </c>
      <c r="Y45" s="77">
        <v>2267</v>
      </c>
      <c r="Z45" s="40"/>
      <c r="AA45" s="1" t="s">
        <v>77</v>
      </c>
      <c r="AB45" s="27" t="s">
        <v>171</v>
      </c>
    </row>
    <row r="46" spans="1:28" x14ac:dyDescent="0.3">
      <c r="A46" s="47" t="s">
        <v>46</v>
      </c>
      <c r="B46" s="47" t="s">
        <v>58</v>
      </c>
      <c r="C46" s="43" t="s">
        <v>40</v>
      </c>
      <c r="D46" s="47"/>
      <c r="E46" s="43">
        <f t="shared" ref="E46:T46" si="7">SUM(E35:E45)</f>
        <v>240</v>
      </c>
      <c r="F46" s="43">
        <f t="shared" si="7"/>
        <v>50</v>
      </c>
      <c r="G46" s="43">
        <f t="shared" si="7"/>
        <v>0</v>
      </c>
      <c r="H46" s="43">
        <f t="shared" si="7"/>
        <v>0</v>
      </c>
      <c r="I46" s="43">
        <f t="shared" si="7"/>
        <v>0</v>
      </c>
      <c r="J46" s="43">
        <f t="shared" si="7"/>
        <v>17</v>
      </c>
      <c r="K46" s="43">
        <f t="shared" si="7"/>
        <v>23</v>
      </c>
      <c r="L46" s="43">
        <f t="shared" si="7"/>
        <v>0</v>
      </c>
      <c r="M46" s="43">
        <f t="shared" si="7"/>
        <v>16</v>
      </c>
      <c r="N46" s="43">
        <f t="shared" si="7"/>
        <v>16</v>
      </c>
      <c r="O46" s="43">
        <f t="shared" si="7"/>
        <v>0</v>
      </c>
      <c r="P46" s="43">
        <f t="shared" si="7"/>
        <v>30</v>
      </c>
      <c r="Q46" s="43">
        <f t="shared" si="7"/>
        <v>0</v>
      </c>
      <c r="R46" s="43">
        <f t="shared" si="7"/>
        <v>0</v>
      </c>
      <c r="S46" s="43">
        <f t="shared" si="7"/>
        <v>0</v>
      </c>
      <c r="T46" s="43">
        <f t="shared" si="7"/>
        <v>117</v>
      </c>
      <c r="U46" s="44">
        <f>((T46+Q46+N46-R46)+(O46*2))/E46</f>
        <v>0.5541666666666667</v>
      </c>
      <c r="V46" s="45" t="s">
        <v>420</v>
      </c>
      <c r="W46" s="45" t="s">
        <v>71</v>
      </c>
      <c r="X46" s="45" t="s">
        <v>76</v>
      </c>
      <c r="Y46" s="78">
        <v>2267</v>
      </c>
      <c r="Z46" s="59" t="s">
        <v>391</v>
      </c>
      <c r="AA46" s="47" t="s">
        <v>77</v>
      </c>
      <c r="AB46" s="87" t="s">
        <v>171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6"/>
      <c r="I47" s="1"/>
      <c r="J47" s="48" t="s">
        <v>42</v>
      </c>
      <c r="K47" s="50">
        <f>J46/K46</f>
        <v>0.73913043478260865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1"/>
    </row>
    <row r="49" spans="3:5" x14ac:dyDescent="0.3">
      <c r="C49" t="s">
        <v>392</v>
      </c>
      <c r="E49" s="71"/>
    </row>
    <row r="50" spans="3:5" x14ac:dyDescent="0.3">
      <c r="C50" t="s">
        <v>393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CD6A-61D4-4EE9-857E-60403372E69C}">
  <sheetPr>
    <tabColor theme="9" tint="0.39997558519241921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79</v>
      </c>
      <c r="K4" s="16" t="s">
        <v>45</v>
      </c>
      <c r="L4" s="17"/>
      <c r="M4" s="18"/>
      <c r="N4" s="19">
        <v>34</v>
      </c>
      <c r="O4" s="19">
        <v>21</v>
      </c>
      <c r="P4" s="19">
        <v>40</v>
      </c>
      <c r="Q4" s="19">
        <v>26</v>
      </c>
      <c r="R4" s="20"/>
      <c r="S4" s="21">
        <f>SUM(N4:R4)</f>
        <v>121</v>
      </c>
      <c r="T4" s="22">
        <v>10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80</v>
      </c>
      <c r="K5" s="16" t="s">
        <v>57</v>
      </c>
      <c r="L5" s="17"/>
      <c r="M5" s="18"/>
      <c r="N5" s="19">
        <v>35</v>
      </c>
      <c r="O5" s="19">
        <v>22</v>
      </c>
      <c r="P5" s="19">
        <v>21</v>
      </c>
      <c r="Q5" s="19">
        <v>37</v>
      </c>
      <c r="R5" s="20"/>
      <c r="S5" s="21">
        <f>SUM(N5:R5)</f>
        <v>115</v>
      </c>
      <c r="T5" s="22">
        <v>10</v>
      </c>
      <c r="U5" s="1"/>
      <c r="V5" s="1"/>
      <c r="W5" s="1"/>
    </row>
    <row r="6" spans="1:28" x14ac:dyDescent="0.3">
      <c r="C6" s="23">
        <v>1252</v>
      </c>
      <c r="D6" s="7" t="s">
        <v>7</v>
      </c>
      <c r="F6" s="1"/>
      <c r="K6" s="79" t="s">
        <v>399</v>
      </c>
      <c r="T6" s="1"/>
      <c r="U6" s="1"/>
      <c r="V6" s="1"/>
      <c r="W6" s="1"/>
    </row>
    <row r="7" spans="1:28" x14ac:dyDescent="0.3">
      <c r="B7" s="1"/>
      <c r="C7" s="24" t="s">
        <v>81</v>
      </c>
      <c r="D7" s="7" t="s">
        <v>8</v>
      </c>
      <c r="G7" s="1"/>
      <c r="S7" s="1"/>
      <c r="T7" s="25" t="s">
        <v>9</v>
      </c>
      <c r="U7" s="1"/>
      <c r="V7" s="53">
        <v>10</v>
      </c>
      <c r="W7" s="1"/>
    </row>
    <row r="8" spans="1:28" x14ac:dyDescent="0.3">
      <c r="B8" s="1"/>
      <c r="C8" s="24" t="s">
        <v>82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9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83</v>
      </c>
      <c r="D13" s="36">
        <v>42</v>
      </c>
      <c r="E13" s="26">
        <v>15</v>
      </c>
      <c r="F13" s="26">
        <v>1</v>
      </c>
      <c r="G13" s="26">
        <v>3</v>
      </c>
      <c r="H13" s="26"/>
      <c r="I13" s="26"/>
      <c r="J13" s="26">
        <v>0</v>
      </c>
      <c r="K13" s="26">
        <v>0</v>
      </c>
      <c r="L13" s="90"/>
      <c r="M13" s="26">
        <v>4</v>
      </c>
      <c r="N13" s="26">
        <f>SUM(L13:M13)</f>
        <v>4</v>
      </c>
      <c r="O13" s="26">
        <v>0</v>
      </c>
      <c r="P13" s="37">
        <v>3</v>
      </c>
      <c r="Q13" s="26">
        <v>0</v>
      </c>
      <c r="R13" s="26">
        <v>3</v>
      </c>
      <c r="S13" s="26">
        <v>0</v>
      </c>
      <c r="T13" s="26">
        <f>(H13*3)+((F13-H13)*2)+J13</f>
        <v>2</v>
      </c>
      <c r="U13" s="38">
        <f>IFERROR(((T13+Q13+N13-R13)+(O13*2))/E13,"")</f>
        <v>0.2</v>
      </c>
      <c r="V13" s="22">
        <v>10</v>
      </c>
      <c r="W13" s="22" t="s">
        <v>71</v>
      </c>
      <c r="X13" s="22" t="s">
        <v>72</v>
      </c>
      <c r="Y13" s="77">
        <v>1252</v>
      </c>
      <c r="Z13" s="40"/>
      <c r="AA13" s="1" t="s">
        <v>73</v>
      </c>
      <c r="AB13" s="27" t="s">
        <v>74</v>
      </c>
    </row>
    <row r="14" spans="1:28" x14ac:dyDescent="0.3">
      <c r="A14" s="1" t="s">
        <v>58</v>
      </c>
      <c r="B14" s="1" t="s">
        <v>46</v>
      </c>
      <c r="C14" s="26" t="s">
        <v>47</v>
      </c>
      <c r="D14" s="36">
        <v>30</v>
      </c>
      <c r="E14" s="26">
        <v>8</v>
      </c>
      <c r="F14" s="26">
        <v>1</v>
      </c>
      <c r="G14" s="26">
        <v>6</v>
      </c>
      <c r="H14" s="26"/>
      <c r="I14" s="26"/>
      <c r="J14" s="26">
        <v>2</v>
      </c>
      <c r="K14" s="26">
        <v>2</v>
      </c>
      <c r="L14" s="90"/>
      <c r="M14" s="26">
        <v>0</v>
      </c>
      <c r="N14" s="26">
        <f t="shared" ref="N14:N19" si="0">SUM(L14:M14)</f>
        <v>0</v>
      </c>
      <c r="O14" s="37">
        <v>1</v>
      </c>
      <c r="P14" s="37">
        <v>2</v>
      </c>
      <c r="Q14" s="37">
        <v>1</v>
      </c>
      <c r="R14" s="37">
        <v>2</v>
      </c>
      <c r="S14" s="37">
        <v>0</v>
      </c>
      <c r="T14" s="37">
        <f t="shared" ref="T14:T19" si="1">(H14*3)+((F14-H14)*2)+J14</f>
        <v>4</v>
      </c>
      <c r="U14" s="38">
        <f t="shared" ref="U14:U24" si="2">IFERROR(((T14+Q14+N14-R14)+(O14*2))/E14,"")</f>
        <v>0.625</v>
      </c>
      <c r="V14" s="22">
        <v>10</v>
      </c>
      <c r="W14" s="22" t="s">
        <v>71</v>
      </c>
      <c r="X14" s="22" t="s">
        <v>72</v>
      </c>
      <c r="Y14" s="77">
        <v>1252</v>
      </c>
      <c r="Z14" s="40"/>
      <c r="AA14" s="1" t="s">
        <v>73</v>
      </c>
      <c r="AB14" s="27" t="s">
        <v>74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30</v>
      </c>
      <c r="F15" s="26">
        <v>11</v>
      </c>
      <c r="G15" s="26">
        <v>21</v>
      </c>
      <c r="H15" s="26"/>
      <c r="I15" s="26"/>
      <c r="J15" s="26">
        <v>0</v>
      </c>
      <c r="K15" s="26">
        <v>0</v>
      </c>
      <c r="L15" s="90"/>
      <c r="M15" s="26">
        <v>14</v>
      </c>
      <c r="N15" s="26">
        <f t="shared" si="0"/>
        <v>14</v>
      </c>
      <c r="O15" s="37">
        <v>1</v>
      </c>
      <c r="P15" s="37">
        <v>4</v>
      </c>
      <c r="Q15" s="37">
        <v>0</v>
      </c>
      <c r="R15" s="37">
        <v>3</v>
      </c>
      <c r="S15" s="37">
        <v>2</v>
      </c>
      <c r="T15" s="37">
        <f t="shared" si="1"/>
        <v>22</v>
      </c>
      <c r="U15" s="38">
        <f t="shared" si="2"/>
        <v>1.1666666666666667</v>
      </c>
      <c r="V15" s="22">
        <v>10</v>
      </c>
      <c r="W15" s="22" t="s">
        <v>71</v>
      </c>
      <c r="X15" s="22" t="s">
        <v>72</v>
      </c>
      <c r="Y15" s="77">
        <v>1252</v>
      </c>
      <c r="Z15" s="40"/>
      <c r="AA15" s="1" t="s">
        <v>73</v>
      </c>
      <c r="AB15" s="27" t="s">
        <v>74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16</v>
      </c>
      <c r="F16" s="26">
        <v>2</v>
      </c>
      <c r="G16" s="26">
        <v>7</v>
      </c>
      <c r="H16" s="26"/>
      <c r="I16" s="26"/>
      <c r="J16" s="26">
        <v>1</v>
      </c>
      <c r="K16" s="26">
        <v>2</v>
      </c>
      <c r="L16" s="90"/>
      <c r="M16" s="26">
        <v>0</v>
      </c>
      <c r="N16" s="26">
        <f t="shared" si="0"/>
        <v>0</v>
      </c>
      <c r="O16" s="37">
        <v>7</v>
      </c>
      <c r="P16" s="37">
        <v>2</v>
      </c>
      <c r="Q16" s="37">
        <v>2</v>
      </c>
      <c r="R16" s="37">
        <v>5</v>
      </c>
      <c r="S16" s="37">
        <v>0</v>
      </c>
      <c r="T16" s="37">
        <f t="shared" si="1"/>
        <v>5</v>
      </c>
      <c r="U16" s="38">
        <f t="shared" si="2"/>
        <v>1</v>
      </c>
      <c r="V16" s="22">
        <v>10</v>
      </c>
      <c r="W16" s="22" t="s">
        <v>71</v>
      </c>
      <c r="X16" s="22" t="s">
        <v>72</v>
      </c>
      <c r="Y16" s="77">
        <v>1252</v>
      </c>
      <c r="Z16" s="40"/>
      <c r="AA16" s="1" t="s">
        <v>73</v>
      </c>
      <c r="AB16" s="27" t="s">
        <v>74</v>
      </c>
    </row>
    <row r="17" spans="1:28" x14ac:dyDescent="0.3">
      <c r="A17" s="1" t="s">
        <v>58</v>
      </c>
      <c r="B17" s="1" t="s">
        <v>46</v>
      </c>
      <c r="C17" s="26" t="s">
        <v>84</v>
      </c>
      <c r="D17" s="36">
        <v>14</v>
      </c>
      <c r="E17" s="26">
        <v>5</v>
      </c>
      <c r="F17" s="26">
        <v>0</v>
      </c>
      <c r="G17" s="26">
        <v>0</v>
      </c>
      <c r="H17" s="26"/>
      <c r="I17" s="26"/>
      <c r="J17" s="26">
        <v>0</v>
      </c>
      <c r="K17" s="26">
        <v>3</v>
      </c>
      <c r="L17" s="90"/>
      <c r="M17" s="26">
        <v>1</v>
      </c>
      <c r="N17" s="26">
        <f t="shared" si="0"/>
        <v>1</v>
      </c>
      <c r="O17" s="37">
        <v>1</v>
      </c>
      <c r="P17" s="37">
        <v>0</v>
      </c>
      <c r="Q17" s="37">
        <v>0</v>
      </c>
      <c r="R17" s="37">
        <v>2</v>
      </c>
      <c r="S17" s="37">
        <v>0</v>
      </c>
      <c r="T17" s="37">
        <f t="shared" si="1"/>
        <v>0</v>
      </c>
      <c r="U17" s="38">
        <f t="shared" si="2"/>
        <v>0.2</v>
      </c>
      <c r="V17" s="22">
        <v>10</v>
      </c>
      <c r="W17" s="22" t="s">
        <v>71</v>
      </c>
      <c r="X17" s="22" t="s">
        <v>72</v>
      </c>
      <c r="Y17" s="77">
        <v>1252</v>
      </c>
      <c r="Z17" s="40"/>
      <c r="AA17" s="1" t="s">
        <v>73</v>
      </c>
      <c r="AB17" s="27" t="s">
        <v>74</v>
      </c>
    </row>
    <row r="18" spans="1:28" x14ac:dyDescent="0.3">
      <c r="A18" s="1" t="s">
        <v>58</v>
      </c>
      <c r="B18" s="1" t="s">
        <v>46</v>
      </c>
      <c r="C18" s="26" t="s">
        <v>50</v>
      </c>
      <c r="D18" s="36">
        <v>44</v>
      </c>
      <c r="E18" s="26">
        <v>14</v>
      </c>
      <c r="F18" s="26">
        <v>1</v>
      </c>
      <c r="G18" s="26">
        <v>2</v>
      </c>
      <c r="H18" s="26"/>
      <c r="I18" s="26"/>
      <c r="J18" s="26">
        <v>0</v>
      </c>
      <c r="K18" s="26">
        <v>0</v>
      </c>
      <c r="L18" s="90"/>
      <c r="M18" s="26">
        <v>0</v>
      </c>
      <c r="N18" s="26">
        <f t="shared" si="0"/>
        <v>0</v>
      </c>
      <c r="O18" s="37">
        <v>0</v>
      </c>
      <c r="P18" s="37">
        <v>3</v>
      </c>
      <c r="Q18" s="37">
        <v>2</v>
      </c>
      <c r="R18" s="37">
        <v>1</v>
      </c>
      <c r="S18" s="37">
        <v>1</v>
      </c>
      <c r="T18" s="37">
        <f t="shared" si="1"/>
        <v>2</v>
      </c>
      <c r="U18" s="38">
        <f t="shared" si="2"/>
        <v>0.21428571428571427</v>
      </c>
      <c r="V18" s="22">
        <v>10</v>
      </c>
      <c r="W18" s="22" t="s">
        <v>71</v>
      </c>
      <c r="X18" s="22" t="s">
        <v>72</v>
      </c>
      <c r="Y18" s="77">
        <v>1252</v>
      </c>
      <c r="Z18" s="40"/>
      <c r="AA18" s="1" t="s">
        <v>73</v>
      </c>
      <c r="AB18" s="27" t="s">
        <v>74</v>
      </c>
    </row>
    <row r="19" spans="1:28" x14ac:dyDescent="0.3">
      <c r="A19" s="1" t="s">
        <v>58</v>
      </c>
      <c r="B19" s="1" t="s">
        <v>46</v>
      </c>
      <c r="C19" s="26" t="s">
        <v>51</v>
      </c>
      <c r="D19" s="36">
        <v>32</v>
      </c>
      <c r="E19" s="26">
        <v>26</v>
      </c>
      <c r="F19" s="26">
        <v>6</v>
      </c>
      <c r="G19" s="26">
        <v>8</v>
      </c>
      <c r="H19" s="26"/>
      <c r="I19" s="26"/>
      <c r="J19" s="26">
        <v>0</v>
      </c>
      <c r="K19" s="26">
        <v>0</v>
      </c>
      <c r="L19" s="90"/>
      <c r="M19" s="26">
        <v>7</v>
      </c>
      <c r="N19" s="26">
        <f t="shared" si="0"/>
        <v>7</v>
      </c>
      <c r="O19" s="37">
        <v>2</v>
      </c>
      <c r="P19" s="37">
        <v>3</v>
      </c>
      <c r="Q19" s="37">
        <v>0</v>
      </c>
      <c r="R19" s="37">
        <v>3</v>
      </c>
      <c r="S19" s="37">
        <v>0</v>
      </c>
      <c r="T19" s="37">
        <f t="shared" si="1"/>
        <v>12</v>
      </c>
      <c r="U19" s="38">
        <f t="shared" si="2"/>
        <v>0.76923076923076927</v>
      </c>
      <c r="V19" s="22">
        <v>10</v>
      </c>
      <c r="W19" s="22" t="s">
        <v>71</v>
      </c>
      <c r="X19" s="22" t="s">
        <v>72</v>
      </c>
      <c r="Y19" s="77">
        <v>1252</v>
      </c>
      <c r="Z19" s="40"/>
      <c r="AA19" s="1" t="s">
        <v>73</v>
      </c>
      <c r="AB19" s="27" t="s">
        <v>74</v>
      </c>
    </row>
    <row r="20" spans="1:28" x14ac:dyDescent="0.3">
      <c r="A20" s="1" t="s">
        <v>58</v>
      </c>
      <c r="B20" s="1" t="s">
        <v>46</v>
      </c>
      <c r="C20" s="26" t="s">
        <v>52</v>
      </c>
      <c r="D20" s="36">
        <v>34</v>
      </c>
      <c r="E20" s="26">
        <v>14</v>
      </c>
      <c r="F20" s="26">
        <v>1</v>
      </c>
      <c r="G20" s="26">
        <v>3</v>
      </c>
      <c r="H20" s="26"/>
      <c r="I20" s="26"/>
      <c r="J20" s="26">
        <v>0</v>
      </c>
      <c r="K20" s="26">
        <v>0</v>
      </c>
      <c r="L20" s="90"/>
      <c r="M20" s="26">
        <v>2</v>
      </c>
      <c r="N20" s="26">
        <f>SUM(L20:M20)</f>
        <v>2</v>
      </c>
      <c r="O20" s="37">
        <v>0</v>
      </c>
      <c r="P20" s="37">
        <v>1</v>
      </c>
      <c r="Q20" s="37">
        <v>1</v>
      </c>
      <c r="R20" s="37">
        <v>1</v>
      </c>
      <c r="S20" s="37">
        <v>0</v>
      </c>
      <c r="T20" s="37">
        <f>(H20*3)+((F20-H20)*2)+J20</f>
        <v>2</v>
      </c>
      <c r="U20" s="38">
        <f t="shared" si="2"/>
        <v>0.2857142857142857</v>
      </c>
      <c r="V20" s="22">
        <v>10</v>
      </c>
      <c r="W20" s="22" t="s">
        <v>71</v>
      </c>
      <c r="X20" s="22" t="s">
        <v>72</v>
      </c>
      <c r="Y20" s="77">
        <v>1252</v>
      </c>
      <c r="Z20" s="40"/>
      <c r="AA20" s="1" t="s">
        <v>73</v>
      </c>
      <c r="AB20" s="27" t="s">
        <v>74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31</v>
      </c>
      <c r="F21" s="26">
        <v>11</v>
      </c>
      <c r="G21" s="26">
        <v>13</v>
      </c>
      <c r="H21" s="26"/>
      <c r="I21" s="26"/>
      <c r="J21" s="26">
        <v>2</v>
      </c>
      <c r="K21" s="26">
        <v>2</v>
      </c>
      <c r="L21" s="90"/>
      <c r="M21" s="26">
        <v>1</v>
      </c>
      <c r="N21" s="26">
        <f>SUM(L21:M21)</f>
        <v>1</v>
      </c>
      <c r="O21" s="37">
        <v>2</v>
      </c>
      <c r="P21" s="37">
        <v>4</v>
      </c>
      <c r="Q21" s="37">
        <v>1</v>
      </c>
      <c r="R21" s="37">
        <v>3</v>
      </c>
      <c r="S21" s="37">
        <v>1</v>
      </c>
      <c r="T21" s="37">
        <f>(H21*3)+((F21-H21)*2)+J21</f>
        <v>24</v>
      </c>
      <c r="U21" s="38">
        <f t="shared" si="2"/>
        <v>0.87096774193548387</v>
      </c>
      <c r="V21" s="22">
        <v>10</v>
      </c>
      <c r="W21" s="22" t="s">
        <v>71</v>
      </c>
      <c r="X21" s="22" t="s">
        <v>72</v>
      </c>
      <c r="Y21" s="77">
        <v>1252</v>
      </c>
      <c r="Z21" s="40"/>
      <c r="AA21" s="1" t="s">
        <v>73</v>
      </c>
      <c r="AB21" s="27" t="s">
        <v>74</v>
      </c>
    </row>
    <row r="22" spans="1:28" x14ac:dyDescent="0.3">
      <c r="A22" s="1" t="s">
        <v>58</v>
      </c>
      <c r="B22" s="1" t="s">
        <v>46</v>
      </c>
      <c r="C22" s="26" t="s">
        <v>54</v>
      </c>
      <c r="D22" s="36">
        <v>40</v>
      </c>
      <c r="E22" s="26">
        <v>26</v>
      </c>
      <c r="F22" s="26">
        <v>10</v>
      </c>
      <c r="G22" s="26">
        <v>16</v>
      </c>
      <c r="H22" s="26"/>
      <c r="I22" s="26"/>
      <c r="J22" s="26">
        <v>0</v>
      </c>
      <c r="K22" s="26">
        <v>0</v>
      </c>
      <c r="L22" s="90"/>
      <c r="M22" s="26">
        <v>3</v>
      </c>
      <c r="N22" s="26">
        <f>SUM(L22:M22)</f>
        <v>3</v>
      </c>
      <c r="O22" s="37">
        <v>3</v>
      </c>
      <c r="P22" s="37">
        <v>2</v>
      </c>
      <c r="Q22" s="37">
        <v>0</v>
      </c>
      <c r="R22" s="37">
        <v>2</v>
      </c>
      <c r="S22" s="37">
        <v>1</v>
      </c>
      <c r="T22" s="37">
        <f>(H22*3)+((F22-H22)*2)+J22</f>
        <v>20</v>
      </c>
      <c r="U22" s="38">
        <f t="shared" si="2"/>
        <v>1.0384615384615385</v>
      </c>
      <c r="V22" s="22">
        <v>10</v>
      </c>
      <c r="W22" s="22" t="s">
        <v>71</v>
      </c>
      <c r="X22" s="22" t="s">
        <v>72</v>
      </c>
      <c r="Y22" s="77">
        <v>1252</v>
      </c>
      <c r="Z22" s="40"/>
      <c r="AA22" s="1" t="s">
        <v>73</v>
      </c>
      <c r="AB22" s="27" t="s">
        <v>74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32</v>
      </c>
      <c r="F23" s="26">
        <v>5</v>
      </c>
      <c r="G23" s="26">
        <v>12</v>
      </c>
      <c r="H23" s="26"/>
      <c r="I23" s="26"/>
      <c r="J23" s="26">
        <v>3</v>
      </c>
      <c r="K23" s="26">
        <v>4</v>
      </c>
      <c r="L23" s="90"/>
      <c r="M23" s="26">
        <v>1</v>
      </c>
      <c r="N23" s="26">
        <f>SUM(L23:M23)</f>
        <v>1</v>
      </c>
      <c r="O23" s="37">
        <v>11</v>
      </c>
      <c r="P23" s="37">
        <v>3</v>
      </c>
      <c r="Q23" s="37">
        <v>2</v>
      </c>
      <c r="R23" s="37">
        <v>0</v>
      </c>
      <c r="S23" s="37">
        <v>0</v>
      </c>
      <c r="T23" s="37">
        <f>(H23*3)+((F23-H23)*2)+J23</f>
        <v>13</v>
      </c>
      <c r="U23" s="38">
        <f t="shared" si="2"/>
        <v>1.1875</v>
      </c>
      <c r="V23" s="22">
        <v>10</v>
      </c>
      <c r="W23" s="22" t="s">
        <v>71</v>
      </c>
      <c r="X23" s="22" t="s">
        <v>72</v>
      </c>
      <c r="Y23" s="77">
        <v>1252</v>
      </c>
      <c r="Z23" s="40"/>
      <c r="AA23" s="1" t="s">
        <v>73</v>
      </c>
      <c r="AB23" s="27" t="s">
        <v>74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>
        <v>23</v>
      </c>
      <c r="F24" s="26">
        <v>6</v>
      </c>
      <c r="G24" s="26">
        <v>11</v>
      </c>
      <c r="H24" s="26"/>
      <c r="I24" s="26"/>
      <c r="J24" s="26">
        <v>3</v>
      </c>
      <c r="K24" s="26">
        <v>5</v>
      </c>
      <c r="L24" s="90"/>
      <c r="M24" s="26">
        <v>6</v>
      </c>
      <c r="N24" s="26">
        <f>SUM(L24:M24)</f>
        <v>6</v>
      </c>
      <c r="O24" s="37">
        <v>2</v>
      </c>
      <c r="P24" s="37">
        <v>4</v>
      </c>
      <c r="Q24" s="37">
        <v>0</v>
      </c>
      <c r="R24" s="37">
        <v>3</v>
      </c>
      <c r="S24" s="37">
        <v>1</v>
      </c>
      <c r="T24" s="37">
        <f>(H24*3)+((F24-H24)*2)+J24</f>
        <v>15</v>
      </c>
      <c r="U24" s="38">
        <f t="shared" si="2"/>
        <v>0.95652173913043481</v>
      </c>
      <c r="V24" s="22">
        <v>10</v>
      </c>
      <c r="W24" s="22" t="s">
        <v>71</v>
      </c>
      <c r="X24" s="22" t="s">
        <v>72</v>
      </c>
      <c r="Y24" s="77">
        <v>1252</v>
      </c>
      <c r="Z24" s="40"/>
      <c r="AA24" s="1" t="s">
        <v>73</v>
      </c>
      <c r="AB24" s="27" t="s">
        <v>74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55</v>
      </c>
      <c r="G25" s="43">
        <f t="shared" si="3"/>
        <v>102</v>
      </c>
      <c r="H25" s="43">
        <f t="shared" si="3"/>
        <v>0</v>
      </c>
      <c r="I25" s="43">
        <f t="shared" si="3"/>
        <v>0</v>
      </c>
      <c r="J25" s="43">
        <f t="shared" si="3"/>
        <v>11</v>
      </c>
      <c r="K25" s="43">
        <f t="shared" si="3"/>
        <v>18</v>
      </c>
      <c r="L25" s="43">
        <f t="shared" si="3"/>
        <v>0</v>
      </c>
      <c r="M25" s="43">
        <f t="shared" si="3"/>
        <v>39</v>
      </c>
      <c r="N25" s="43">
        <f t="shared" si="3"/>
        <v>39</v>
      </c>
      <c r="O25" s="43">
        <f t="shared" si="3"/>
        <v>30</v>
      </c>
      <c r="P25" s="43">
        <f t="shared" si="3"/>
        <v>31</v>
      </c>
      <c r="Q25" s="43">
        <f t="shared" si="3"/>
        <v>9</v>
      </c>
      <c r="R25" s="43">
        <f t="shared" si="3"/>
        <v>28</v>
      </c>
      <c r="S25" s="43">
        <f t="shared" si="3"/>
        <v>6</v>
      </c>
      <c r="T25" s="43">
        <f t="shared" si="3"/>
        <v>121</v>
      </c>
      <c r="U25" s="44">
        <f>((T25+Q25+N25-R25)+(O25*2))/E25</f>
        <v>0.83750000000000002</v>
      </c>
      <c r="V25" s="45">
        <v>10</v>
      </c>
      <c r="W25" s="45" t="s">
        <v>71</v>
      </c>
      <c r="X25" s="45" t="s">
        <v>72</v>
      </c>
      <c r="Y25" s="78">
        <v>1252</v>
      </c>
      <c r="Z25" s="46"/>
      <c r="AA25" s="47" t="s">
        <v>73</v>
      </c>
      <c r="AB25" s="87" t="s">
        <v>74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0.53921568627450978</v>
      </c>
      <c r="H26" s="48"/>
      <c r="I26" s="27"/>
      <c r="J26" s="48" t="s">
        <v>42</v>
      </c>
      <c r="K26" s="76">
        <f>J25/K25</f>
        <v>0.61111111111111116</v>
      </c>
      <c r="L26" s="1"/>
      <c r="M26" s="37" t="s">
        <v>43</v>
      </c>
      <c r="N26" s="51">
        <v>7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4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59</v>
      </c>
      <c r="D35" s="36">
        <v>21</v>
      </c>
      <c r="E35" s="26">
        <v>43</v>
      </c>
      <c r="F35" s="26">
        <v>5</v>
      </c>
      <c r="G35" s="26">
        <v>17</v>
      </c>
      <c r="H35" s="26"/>
      <c r="I35" s="26"/>
      <c r="J35" s="26">
        <v>6</v>
      </c>
      <c r="K35" s="26">
        <v>9</v>
      </c>
      <c r="L35" s="26">
        <v>5</v>
      </c>
      <c r="M35" s="26">
        <v>4</v>
      </c>
      <c r="N35" s="26">
        <f>SUM(L35:M35)</f>
        <v>9</v>
      </c>
      <c r="O35" s="26">
        <v>3</v>
      </c>
      <c r="P35" s="37">
        <v>2</v>
      </c>
      <c r="Q35" s="26">
        <v>0</v>
      </c>
      <c r="R35" s="26">
        <v>3</v>
      </c>
      <c r="S35" s="26">
        <v>3</v>
      </c>
      <c r="T35" s="26">
        <f>+(F35*2)+J35</f>
        <v>16</v>
      </c>
      <c r="U35" s="38">
        <f>IFERROR(((T35+Q35+N35-R35)+(O35*2))/E35,"")</f>
        <v>0.65116279069767447</v>
      </c>
      <c r="V35" s="22">
        <v>10</v>
      </c>
      <c r="W35" s="22" t="s">
        <v>75</v>
      </c>
      <c r="X35" s="22" t="s">
        <v>76</v>
      </c>
      <c r="Y35" s="77">
        <v>1252</v>
      </c>
      <c r="Z35" s="40"/>
      <c r="AA35" s="1" t="s">
        <v>77</v>
      </c>
      <c r="AB35" s="27" t="s">
        <v>78</v>
      </c>
    </row>
    <row r="36" spans="1:28" x14ac:dyDescent="0.3">
      <c r="A36" s="1" t="s">
        <v>46</v>
      </c>
      <c r="B36" s="1" t="s">
        <v>58</v>
      </c>
      <c r="C36" s="26" t="s">
        <v>60</v>
      </c>
      <c r="D36" s="36">
        <v>44</v>
      </c>
      <c r="E36" s="26">
        <v>23</v>
      </c>
      <c r="F36" s="26">
        <v>7</v>
      </c>
      <c r="G36" s="26">
        <v>10</v>
      </c>
      <c r="H36" s="26"/>
      <c r="I36" s="26"/>
      <c r="J36" s="26">
        <v>2</v>
      </c>
      <c r="K36" s="26">
        <v>2</v>
      </c>
      <c r="L36" s="26">
        <v>1</v>
      </c>
      <c r="M36" s="26">
        <v>1</v>
      </c>
      <c r="N36" s="26">
        <f t="shared" ref="N36:N41" si="4">SUM(L36:M36)</f>
        <v>2</v>
      </c>
      <c r="O36" s="37">
        <v>2</v>
      </c>
      <c r="P36" s="37">
        <v>4</v>
      </c>
      <c r="Q36" s="37">
        <v>0</v>
      </c>
      <c r="R36" s="37">
        <v>1</v>
      </c>
      <c r="S36" s="37">
        <v>3</v>
      </c>
      <c r="T36" s="26">
        <f t="shared" ref="T36:T44" si="5">+(F36*2)+J36</f>
        <v>16</v>
      </c>
      <c r="U36" s="38">
        <f t="shared" ref="U36:U44" si="6">IFERROR(((T36+Q36+N36-R36)+(O36*2))/E36,"")</f>
        <v>0.91304347826086951</v>
      </c>
      <c r="V36" s="22">
        <v>10</v>
      </c>
      <c r="W36" s="22" t="s">
        <v>75</v>
      </c>
      <c r="X36" s="22" t="s">
        <v>76</v>
      </c>
      <c r="Y36" s="77">
        <v>1252</v>
      </c>
      <c r="Z36" s="40"/>
      <c r="AA36" s="1" t="s">
        <v>77</v>
      </c>
      <c r="AB36" s="27" t="s">
        <v>78</v>
      </c>
    </row>
    <row r="37" spans="1:28" x14ac:dyDescent="0.3">
      <c r="A37" s="1" t="s">
        <v>46</v>
      </c>
      <c r="B37" s="1" t="s">
        <v>58</v>
      </c>
      <c r="C37" s="26" t="s">
        <v>61</v>
      </c>
      <c r="D37" s="36">
        <v>15</v>
      </c>
      <c r="E37" s="26">
        <v>37</v>
      </c>
      <c r="F37" s="26">
        <v>6</v>
      </c>
      <c r="G37" s="26">
        <v>14</v>
      </c>
      <c r="H37" s="26"/>
      <c r="I37" s="26"/>
      <c r="J37" s="26">
        <v>8</v>
      </c>
      <c r="K37" s="26">
        <v>13</v>
      </c>
      <c r="L37" s="26">
        <v>0</v>
      </c>
      <c r="M37" s="26">
        <v>2</v>
      </c>
      <c r="N37" s="26">
        <f t="shared" si="4"/>
        <v>2</v>
      </c>
      <c r="O37" s="37">
        <v>9</v>
      </c>
      <c r="P37" s="37">
        <v>5</v>
      </c>
      <c r="Q37" s="37">
        <v>1</v>
      </c>
      <c r="R37" s="37">
        <v>5</v>
      </c>
      <c r="S37" s="37">
        <v>0</v>
      </c>
      <c r="T37" s="26">
        <f t="shared" si="5"/>
        <v>20</v>
      </c>
      <c r="U37" s="38">
        <f t="shared" si="6"/>
        <v>0.97297297297297303</v>
      </c>
      <c r="V37" s="22">
        <v>10</v>
      </c>
      <c r="W37" s="22" t="s">
        <v>75</v>
      </c>
      <c r="X37" s="22" t="s">
        <v>76</v>
      </c>
      <c r="Y37" s="77">
        <v>1252</v>
      </c>
      <c r="Z37" s="40"/>
      <c r="AA37" s="1" t="s">
        <v>77</v>
      </c>
      <c r="AB37" s="27" t="s">
        <v>78</v>
      </c>
    </row>
    <row r="38" spans="1:28" x14ac:dyDescent="0.3">
      <c r="A38" s="1" t="s">
        <v>46</v>
      </c>
      <c r="B38" s="1" t="s">
        <v>58</v>
      </c>
      <c r="C38" s="26" t="s">
        <v>62</v>
      </c>
      <c r="D38" s="36">
        <v>10</v>
      </c>
      <c r="E38" s="26">
        <v>24</v>
      </c>
      <c r="F38" s="26">
        <v>5</v>
      </c>
      <c r="G38" s="26">
        <v>16</v>
      </c>
      <c r="H38" s="26"/>
      <c r="I38" s="26"/>
      <c r="J38" s="26">
        <v>2</v>
      </c>
      <c r="K38" s="26">
        <v>2</v>
      </c>
      <c r="L38" s="26">
        <v>2</v>
      </c>
      <c r="M38" s="26">
        <v>0</v>
      </c>
      <c r="N38" s="26">
        <f t="shared" si="4"/>
        <v>2</v>
      </c>
      <c r="O38" s="37">
        <v>4</v>
      </c>
      <c r="P38" s="37">
        <v>5</v>
      </c>
      <c r="Q38" s="37">
        <v>0</v>
      </c>
      <c r="R38" s="37">
        <v>2</v>
      </c>
      <c r="S38" s="37">
        <v>1</v>
      </c>
      <c r="T38" s="26">
        <f t="shared" si="5"/>
        <v>12</v>
      </c>
      <c r="U38" s="38">
        <f t="shared" si="6"/>
        <v>0.83333333333333337</v>
      </c>
      <c r="V38" s="22">
        <v>10</v>
      </c>
      <c r="W38" s="22" t="s">
        <v>75</v>
      </c>
      <c r="X38" s="22" t="s">
        <v>76</v>
      </c>
      <c r="Y38" s="77">
        <v>1252</v>
      </c>
      <c r="Z38" s="40"/>
      <c r="AA38" s="1" t="s">
        <v>77</v>
      </c>
      <c r="AB38" s="27" t="s">
        <v>78</v>
      </c>
    </row>
    <row r="39" spans="1:28" x14ac:dyDescent="0.3">
      <c r="A39" s="1" t="s">
        <v>46</v>
      </c>
      <c r="B39" s="1" t="s">
        <v>58</v>
      </c>
      <c r="C39" s="26" t="s">
        <v>63</v>
      </c>
      <c r="D39" s="36">
        <v>31</v>
      </c>
      <c r="E39" s="26">
        <v>30</v>
      </c>
      <c r="F39" s="26">
        <v>4</v>
      </c>
      <c r="G39" s="26">
        <v>10</v>
      </c>
      <c r="H39" s="26"/>
      <c r="I39" s="26"/>
      <c r="J39" s="26">
        <v>2</v>
      </c>
      <c r="K39" s="26">
        <v>5</v>
      </c>
      <c r="L39" s="26">
        <v>4</v>
      </c>
      <c r="M39" s="26">
        <v>6</v>
      </c>
      <c r="N39" s="26">
        <f t="shared" si="4"/>
        <v>10</v>
      </c>
      <c r="O39" s="37">
        <v>1</v>
      </c>
      <c r="P39" s="37">
        <v>3</v>
      </c>
      <c r="Q39" s="37">
        <v>3</v>
      </c>
      <c r="R39" s="37">
        <v>1</v>
      </c>
      <c r="S39" s="37">
        <v>1</v>
      </c>
      <c r="T39" s="26">
        <f t="shared" si="5"/>
        <v>10</v>
      </c>
      <c r="U39" s="38">
        <f t="shared" si="6"/>
        <v>0.8</v>
      </c>
      <c r="V39" s="22">
        <v>10</v>
      </c>
      <c r="W39" s="22" t="s">
        <v>75</v>
      </c>
      <c r="X39" s="22" t="s">
        <v>76</v>
      </c>
      <c r="Y39" s="77">
        <v>1252</v>
      </c>
      <c r="Z39" s="40"/>
      <c r="AA39" s="1" t="s">
        <v>77</v>
      </c>
      <c r="AB39" s="27" t="s">
        <v>78</v>
      </c>
    </row>
    <row r="40" spans="1:28" x14ac:dyDescent="0.3">
      <c r="A40" s="1" t="s">
        <v>46</v>
      </c>
      <c r="B40" s="1" t="s">
        <v>58</v>
      </c>
      <c r="C40" s="26" t="s">
        <v>64</v>
      </c>
      <c r="D40" s="36">
        <v>4</v>
      </c>
      <c r="E40" s="26">
        <v>27</v>
      </c>
      <c r="F40" s="26">
        <v>1</v>
      </c>
      <c r="G40" s="26">
        <v>8</v>
      </c>
      <c r="H40" s="26"/>
      <c r="I40" s="26"/>
      <c r="J40" s="26">
        <v>4</v>
      </c>
      <c r="K40" s="26">
        <v>4</v>
      </c>
      <c r="L40" s="26">
        <v>2</v>
      </c>
      <c r="M40" s="26">
        <v>2</v>
      </c>
      <c r="N40" s="26">
        <f t="shared" si="4"/>
        <v>4</v>
      </c>
      <c r="O40" s="37">
        <v>7</v>
      </c>
      <c r="P40" s="37">
        <v>1</v>
      </c>
      <c r="Q40" s="37">
        <v>1</v>
      </c>
      <c r="R40" s="37">
        <v>1</v>
      </c>
      <c r="S40" s="37">
        <v>0</v>
      </c>
      <c r="T40" s="26">
        <f t="shared" si="5"/>
        <v>6</v>
      </c>
      <c r="U40" s="38">
        <f t="shared" si="6"/>
        <v>0.88888888888888884</v>
      </c>
      <c r="V40" s="22">
        <v>10</v>
      </c>
      <c r="W40" s="22" t="s">
        <v>75</v>
      </c>
      <c r="X40" s="22" t="s">
        <v>76</v>
      </c>
      <c r="Y40" s="77">
        <v>1252</v>
      </c>
      <c r="Z40" s="40"/>
      <c r="AA40" s="1" t="s">
        <v>77</v>
      </c>
      <c r="AB40" s="27" t="s">
        <v>78</v>
      </c>
    </row>
    <row r="41" spans="1:28" x14ac:dyDescent="0.3">
      <c r="A41" s="1" t="s">
        <v>46</v>
      </c>
      <c r="B41" s="1" t="s">
        <v>58</v>
      </c>
      <c r="C41" s="26" t="s">
        <v>65</v>
      </c>
      <c r="D41" s="36">
        <v>8</v>
      </c>
      <c r="E41" s="26">
        <v>12</v>
      </c>
      <c r="F41" s="26">
        <v>0</v>
      </c>
      <c r="G41" s="26">
        <v>1</v>
      </c>
      <c r="H41" s="26"/>
      <c r="I41" s="26"/>
      <c r="J41" s="26">
        <v>1</v>
      </c>
      <c r="K41" s="26">
        <v>2</v>
      </c>
      <c r="L41" s="26">
        <v>2</v>
      </c>
      <c r="M41" s="26">
        <v>1</v>
      </c>
      <c r="N41" s="26">
        <f t="shared" si="4"/>
        <v>3</v>
      </c>
      <c r="O41" s="37">
        <v>1</v>
      </c>
      <c r="P41" s="37">
        <v>1</v>
      </c>
      <c r="Q41" s="37">
        <v>0</v>
      </c>
      <c r="R41" s="37">
        <v>2</v>
      </c>
      <c r="S41" s="37">
        <v>0</v>
      </c>
      <c r="T41" s="26">
        <f t="shared" si="5"/>
        <v>1</v>
      </c>
      <c r="U41" s="38">
        <f t="shared" si="6"/>
        <v>0.33333333333333331</v>
      </c>
      <c r="V41" s="22">
        <v>10</v>
      </c>
      <c r="W41" s="22" t="s">
        <v>75</v>
      </c>
      <c r="X41" s="22" t="s">
        <v>76</v>
      </c>
      <c r="Y41" s="77">
        <v>1252</v>
      </c>
      <c r="Z41" s="40"/>
      <c r="AA41" s="1" t="s">
        <v>77</v>
      </c>
      <c r="AB41" s="27" t="s">
        <v>78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26" t="s">
        <v>404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26"/>
      <c r="U42" s="38"/>
      <c r="V42" s="22">
        <v>10</v>
      </c>
      <c r="W42" s="22" t="s">
        <v>75</v>
      </c>
      <c r="X42" s="22" t="s">
        <v>76</v>
      </c>
      <c r="Y42" s="77">
        <v>1252</v>
      </c>
      <c r="Z42" s="40"/>
      <c r="AA42" s="1" t="s">
        <v>77</v>
      </c>
      <c r="AB42" s="27" t="s">
        <v>78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26">
        <v>17</v>
      </c>
      <c r="F43" s="26">
        <v>1</v>
      </c>
      <c r="G43" s="26">
        <v>6</v>
      </c>
      <c r="H43" s="26"/>
      <c r="I43" s="26"/>
      <c r="J43" s="26">
        <v>0</v>
      </c>
      <c r="K43" s="26">
        <v>0</v>
      </c>
      <c r="L43" s="26">
        <v>2</v>
      </c>
      <c r="M43" s="26">
        <v>1</v>
      </c>
      <c r="N43" s="26">
        <f>SUM(L43:M43)</f>
        <v>3</v>
      </c>
      <c r="O43" s="37">
        <v>2</v>
      </c>
      <c r="P43" s="37">
        <v>0</v>
      </c>
      <c r="Q43" s="37">
        <v>2</v>
      </c>
      <c r="R43" s="37">
        <v>2</v>
      </c>
      <c r="S43" s="37">
        <v>0</v>
      </c>
      <c r="T43" s="26">
        <f t="shared" si="5"/>
        <v>2</v>
      </c>
      <c r="U43" s="38">
        <f t="shared" si="6"/>
        <v>0.52941176470588236</v>
      </c>
      <c r="V43" s="22">
        <v>10</v>
      </c>
      <c r="W43" s="22" t="s">
        <v>75</v>
      </c>
      <c r="X43" s="22" t="s">
        <v>76</v>
      </c>
      <c r="Y43" s="77">
        <v>1252</v>
      </c>
      <c r="Z43" s="40"/>
      <c r="AA43" s="1" t="s">
        <v>77</v>
      </c>
      <c r="AB43" s="27" t="s">
        <v>78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26">
        <v>27</v>
      </c>
      <c r="F44" s="26">
        <v>12</v>
      </c>
      <c r="G44" s="26">
        <v>26</v>
      </c>
      <c r="H44" s="26"/>
      <c r="I44" s="26"/>
      <c r="J44" s="26">
        <v>8</v>
      </c>
      <c r="K44" s="26">
        <v>8</v>
      </c>
      <c r="L44" s="26">
        <v>1</v>
      </c>
      <c r="M44" s="26">
        <v>2</v>
      </c>
      <c r="N44" s="26">
        <f>SUM(L44:M44)</f>
        <v>3</v>
      </c>
      <c r="O44" s="37">
        <v>2</v>
      </c>
      <c r="P44" s="37">
        <v>1</v>
      </c>
      <c r="Q44" s="37">
        <v>0</v>
      </c>
      <c r="R44" s="37">
        <v>2</v>
      </c>
      <c r="S44" s="37">
        <v>0</v>
      </c>
      <c r="T44" s="26">
        <f t="shared" si="5"/>
        <v>32</v>
      </c>
      <c r="U44" s="38">
        <f t="shared" si="6"/>
        <v>1.3703703703703705</v>
      </c>
      <c r="V44" s="22">
        <v>10</v>
      </c>
      <c r="W44" s="22" t="s">
        <v>75</v>
      </c>
      <c r="X44" s="22" t="s">
        <v>76</v>
      </c>
      <c r="Y44" s="77">
        <v>1252</v>
      </c>
      <c r="Z44" s="40"/>
      <c r="AA44" s="1" t="s">
        <v>77</v>
      </c>
      <c r="AB44" s="27" t="s">
        <v>78</v>
      </c>
    </row>
    <row r="45" spans="1:28" x14ac:dyDescent="0.3">
      <c r="A45" s="47" t="s">
        <v>46</v>
      </c>
      <c r="B45" s="47" t="s">
        <v>58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41</v>
      </c>
      <c r="G45" s="43">
        <f t="shared" si="7"/>
        <v>108</v>
      </c>
      <c r="H45" s="43">
        <f t="shared" si="7"/>
        <v>0</v>
      </c>
      <c r="I45" s="43">
        <f t="shared" si="7"/>
        <v>0</v>
      </c>
      <c r="J45" s="43">
        <f t="shared" si="7"/>
        <v>33</v>
      </c>
      <c r="K45" s="43">
        <f t="shared" si="7"/>
        <v>45</v>
      </c>
      <c r="L45" s="43">
        <f t="shared" si="7"/>
        <v>19</v>
      </c>
      <c r="M45" s="43">
        <f t="shared" si="7"/>
        <v>19</v>
      </c>
      <c r="N45" s="43">
        <f t="shared" si="7"/>
        <v>38</v>
      </c>
      <c r="O45" s="43">
        <f t="shared" si="7"/>
        <v>31</v>
      </c>
      <c r="P45" s="43">
        <f t="shared" si="7"/>
        <v>22</v>
      </c>
      <c r="Q45" s="43">
        <f t="shared" si="7"/>
        <v>7</v>
      </c>
      <c r="R45" s="43">
        <f t="shared" si="7"/>
        <v>19</v>
      </c>
      <c r="S45" s="43">
        <f t="shared" si="7"/>
        <v>8</v>
      </c>
      <c r="T45" s="43">
        <f t="shared" si="7"/>
        <v>115</v>
      </c>
      <c r="U45" s="44">
        <f>((T45+Q45+N45-R45)+(O45*2))/E45</f>
        <v>0.84583333333333333</v>
      </c>
      <c r="V45" s="45">
        <v>10</v>
      </c>
      <c r="W45" s="45" t="s">
        <v>75</v>
      </c>
      <c r="X45" s="45" t="s">
        <v>76</v>
      </c>
      <c r="Y45" s="78">
        <v>1252</v>
      </c>
      <c r="Z45" s="46"/>
      <c r="AA45" s="47" t="s">
        <v>77</v>
      </c>
      <c r="AB45" s="87" t="s">
        <v>78</v>
      </c>
    </row>
    <row r="46" spans="1:28" x14ac:dyDescent="0.3">
      <c r="A46" s="1"/>
      <c r="B46" s="1"/>
      <c r="C46" s="1"/>
      <c r="D46" s="1"/>
      <c r="F46" s="48" t="s">
        <v>41</v>
      </c>
      <c r="G46" s="76">
        <f>F45/G45</f>
        <v>0.37962962962962965</v>
      </c>
      <c r="H46" s="48"/>
      <c r="I46" s="27"/>
      <c r="J46" s="48" t="s">
        <v>42</v>
      </c>
      <c r="K46" s="76">
        <f>J45/K45</f>
        <v>0.73333333333333328</v>
      </c>
      <c r="L46" s="1"/>
      <c r="M46" s="37" t="s">
        <v>43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C5CB-AAA1-44FB-8FD8-EB859F35CA16}">
  <sheetPr>
    <tabColor theme="9" tint="0.39997558519241921"/>
    <pageSetUpPr fitToPage="1"/>
  </sheetPr>
  <dimension ref="A2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100</v>
      </c>
      <c r="K4" s="16" t="str">
        <f>+C11</f>
        <v>Iowa Cornets</v>
      </c>
      <c r="L4" s="17"/>
      <c r="M4" s="18"/>
      <c r="N4" s="19">
        <v>24</v>
      </c>
      <c r="O4" s="19">
        <v>19</v>
      </c>
      <c r="P4" s="19">
        <v>17</v>
      </c>
      <c r="Q4" s="19">
        <v>25</v>
      </c>
      <c r="R4" s="20"/>
      <c r="S4" s="21">
        <f>SUM(N4:R4)</f>
        <v>85</v>
      </c>
      <c r="T4" s="22" t="s">
        <v>421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101</v>
      </c>
      <c r="K5" s="16" t="str">
        <f>+C32</f>
        <v>Houston Angels</v>
      </c>
      <c r="L5" s="17"/>
      <c r="M5" s="18"/>
      <c r="N5" s="19">
        <v>26</v>
      </c>
      <c r="O5" s="19">
        <v>22</v>
      </c>
      <c r="P5" s="19">
        <v>23</v>
      </c>
      <c r="Q5" s="19">
        <v>18</v>
      </c>
      <c r="R5" s="20"/>
      <c r="S5" s="21">
        <f>SUM(N5:R5)</f>
        <v>89</v>
      </c>
      <c r="T5" s="22" t="s">
        <v>421</v>
      </c>
      <c r="U5" s="1"/>
      <c r="V5" s="1"/>
      <c r="W5" s="1"/>
    </row>
    <row r="6" spans="1:28" x14ac:dyDescent="0.3">
      <c r="C6" s="67">
        <v>1106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24" t="s">
        <v>375</v>
      </c>
      <c r="D7" s="7" t="s">
        <v>8</v>
      </c>
      <c r="G7" s="1"/>
      <c r="S7" s="1"/>
      <c r="T7" s="25" t="s">
        <v>376</v>
      </c>
      <c r="U7" s="1"/>
      <c r="V7" s="69" t="s">
        <v>421</v>
      </c>
      <c r="W7" s="1"/>
    </row>
    <row r="8" spans="1:28" x14ac:dyDescent="0.3">
      <c r="B8" s="1"/>
      <c r="C8" s="24" t="s">
        <v>377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0.10069444444444443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4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26">
        <v>32</v>
      </c>
      <c r="F13" s="26">
        <v>5</v>
      </c>
      <c r="G13" s="26">
        <v>13</v>
      </c>
      <c r="H13" s="26"/>
      <c r="I13" s="26"/>
      <c r="J13" s="26">
        <v>6</v>
      </c>
      <c r="K13" s="26">
        <v>8</v>
      </c>
      <c r="L13" s="26">
        <v>0</v>
      </c>
      <c r="M13" s="26">
        <v>1</v>
      </c>
      <c r="N13" s="26">
        <f>SUM(L13:M13)</f>
        <v>1</v>
      </c>
      <c r="O13" s="26">
        <v>2</v>
      </c>
      <c r="P13" s="26">
        <v>4</v>
      </c>
      <c r="Q13" s="26">
        <v>2</v>
      </c>
      <c r="R13" s="26">
        <v>7</v>
      </c>
      <c r="S13" s="26">
        <v>0</v>
      </c>
      <c r="T13" s="26">
        <f>+(F13*2)+J13</f>
        <v>16</v>
      </c>
      <c r="U13" s="38">
        <f>IFERROR(((T13+Q13+N13-R13)+(O13*2))/E13,"")</f>
        <v>0.5</v>
      </c>
      <c r="V13" s="22" t="s">
        <v>421</v>
      </c>
      <c r="W13" s="22" t="s">
        <v>71</v>
      </c>
      <c r="X13" s="22" t="s">
        <v>76</v>
      </c>
      <c r="Y13" s="77">
        <v>1106</v>
      </c>
      <c r="Z13" s="40"/>
      <c r="AA13" s="1" t="s">
        <v>87</v>
      </c>
      <c r="AB13" s="1" t="s">
        <v>176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26" t="s">
        <v>378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38" t="str">
        <f t="shared" ref="U14:U22" si="0">IFERROR(((T14+Q14+N14-R14)+(O14*2))/E14,"")</f>
        <v/>
      </c>
      <c r="V14" s="22" t="s">
        <v>421</v>
      </c>
      <c r="W14" s="22" t="s">
        <v>71</v>
      </c>
      <c r="X14" s="22" t="s">
        <v>76</v>
      </c>
      <c r="Y14" s="77">
        <v>1106</v>
      </c>
      <c r="Z14" s="40"/>
      <c r="AA14" s="1" t="s">
        <v>87</v>
      </c>
      <c r="AB14" s="1" t="s">
        <v>176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26">
        <v>38</v>
      </c>
      <c r="F15" s="26">
        <v>2</v>
      </c>
      <c r="G15" s="26">
        <v>9</v>
      </c>
      <c r="H15" s="26"/>
      <c r="I15" s="26"/>
      <c r="J15" s="26">
        <v>4</v>
      </c>
      <c r="K15" s="26">
        <v>6</v>
      </c>
      <c r="L15" s="26">
        <v>1</v>
      </c>
      <c r="M15" s="26">
        <v>5</v>
      </c>
      <c r="N15" s="26">
        <f t="shared" ref="N15:N19" si="1">SUM(L15:M15)</f>
        <v>6</v>
      </c>
      <c r="O15" s="26">
        <v>0</v>
      </c>
      <c r="P15" s="26">
        <v>3</v>
      </c>
      <c r="Q15" s="26">
        <v>0</v>
      </c>
      <c r="R15" s="26">
        <v>0</v>
      </c>
      <c r="S15" s="26">
        <v>0</v>
      </c>
      <c r="T15" s="26">
        <f t="shared" ref="T15:T24" si="2">+(F15*2)+J15</f>
        <v>8</v>
      </c>
      <c r="U15" s="38">
        <f t="shared" si="0"/>
        <v>0.36842105263157893</v>
      </c>
      <c r="V15" s="22" t="s">
        <v>421</v>
      </c>
      <c r="W15" s="22" t="s">
        <v>71</v>
      </c>
      <c r="X15" s="22" t="s">
        <v>76</v>
      </c>
      <c r="Y15" s="77">
        <v>1106</v>
      </c>
      <c r="Z15" s="40"/>
      <c r="AA15" s="1" t="s">
        <v>87</v>
      </c>
      <c r="AB15" s="1" t="s">
        <v>176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26">
        <v>4</v>
      </c>
      <c r="F16" s="26">
        <v>0</v>
      </c>
      <c r="G16" s="37">
        <v>1</v>
      </c>
      <c r="H16" s="26"/>
      <c r="I16" s="26"/>
      <c r="J16" s="26">
        <v>0</v>
      </c>
      <c r="K16" s="26">
        <v>0</v>
      </c>
      <c r="L16" s="26">
        <v>0</v>
      </c>
      <c r="M16" s="26">
        <v>0</v>
      </c>
      <c r="N16" s="26">
        <f t="shared" si="1"/>
        <v>0</v>
      </c>
      <c r="O16" s="26">
        <v>0</v>
      </c>
      <c r="P16" s="26">
        <v>0</v>
      </c>
      <c r="Q16" s="26">
        <v>0</v>
      </c>
      <c r="R16" s="26">
        <v>2</v>
      </c>
      <c r="S16" s="26">
        <v>0</v>
      </c>
      <c r="T16" s="26">
        <f t="shared" si="2"/>
        <v>0</v>
      </c>
      <c r="U16" s="101">
        <f t="shared" si="0"/>
        <v>-0.5</v>
      </c>
      <c r="V16" s="22" t="s">
        <v>421</v>
      </c>
      <c r="W16" s="22" t="s">
        <v>71</v>
      </c>
      <c r="X16" s="22" t="s">
        <v>76</v>
      </c>
      <c r="Y16" s="77">
        <v>1106</v>
      </c>
      <c r="Z16" s="40"/>
      <c r="AA16" s="1" t="s">
        <v>87</v>
      </c>
      <c r="AB16" s="1" t="s">
        <v>176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26">
        <v>32</v>
      </c>
      <c r="F17" s="26">
        <v>3</v>
      </c>
      <c r="G17" s="26">
        <v>6</v>
      </c>
      <c r="H17" s="26"/>
      <c r="I17" s="26"/>
      <c r="J17" s="26">
        <v>3</v>
      </c>
      <c r="K17" s="26">
        <v>7</v>
      </c>
      <c r="L17" s="26">
        <v>5</v>
      </c>
      <c r="M17" s="26">
        <v>7</v>
      </c>
      <c r="N17" s="26">
        <f t="shared" si="1"/>
        <v>12</v>
      </c>
      <c r="O17" s="26">
        <v>0</v>
      </c>
      <c r="P17" s="26">
        <v>3</v>
      </c>
      <c r="Q17" s="26">
        <v>4</v>
      </c>
      <c r="R17" s="26">
        <v>3</v>
      </c>
      <c r="S17" s="26">
        <v>2</v>
      </c>
      <c r="T17" s="26">
        <f t="shared" si="2"/>
        <v>9</v>
      </c>
      <c r="U17" s="38">
        <f t="shared" si="0"/>
        <v>0.6875</v>
      </c>
      <c r="V17" s="22" t="s">
        <v>421</v>
      </c>
      <c r="W17" s="22" t="s">
        <v>71</v>
      </c>
      <c r="X17" s="22" t="s">
        <v>76</v>
      </c>
      <c r="Y17" s="77">
        <v>1106</v>
      </c>
      <c r="Z17" s="40"/>
      <c r="AA17" s="1" t="s">
        <v>87</v>
      </c>
      <c r="AB17" s="1" t="s">
        <v>176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26">
        <v>3</v>
      </c>
      <c r="F18" s="26">
        <v>0</v>
      </c>
      <c r="G18" s="26">
        <v>3</v>
      </c>
      <c r="H18" s="26"/>
      <c r="I18" s="26"/>
      <c r="J18" s="26">
        <v>0</v>
      </c>
      <c r="K18" s="26">
        <v>0</v>
      </c>
      <c r="L18" s="26">
        <v>0</v>
      </c>
      <c r="M18" s="26">
        <v>0</v>
      </c>
      <c r="N18" s="26">
        <f t="shared" si="1"/>
        <v>0</v>
      </c>
      <c r="O18" s="26">
        <v>2</v>
      </c>
      <c r="P18" s="37">
        <v>0</v>
      </c>
      <c r="Q18" s="26">
        <v>0</v>
      </c>
      <c r="R18" s="26">
        <v>2</v>
      </c>
      <c r="S18" s="26">
        <v>0</v>
      </c>
      <c r="T18" s="26">
        <f t="shared" si="2"/>
        <v>0</v>
      </c>
      <c r="U18" s="38">
        <f t="shared" si="0"/>
        <v>0.66666666666666663</v>
      </c>
      <c r="V18" s="22" t="s">
        <v>421</v>
      </c>
      <c r="W18" s="22" t="s">
        <v>71</v>
      </c>
      <c r="X18" s="22" t="s">
        <v>76</v>
      </c>
      <c r="Y18" s="77">
        <v>1106</v>
      </c>
      <c r="Z18" s="40"/>
      <c r="AA18" s="1" t="s">
        <v>87</v>
      </c>
      <c r="AB18" s="1" t="s">
        <v>176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26">
        <v>7</v>
      </c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26">
        <v>0</v>
      </c>
      <c r="M19" s="26">
        <v>1</v>
      </c>
      <c r="N19" s="26">
        <f t="shared" si="1"/>
        <v>1</v>
      </c>
      <c r="O19" s="26">
        <v>0</v>
      </c>
      <c r="P19" s="26">
        <v>2</v>
      </c>
      <c r="Q19" s="26">
        <v>0</v>
      </c>
      <c r="R19" s="26">
        <v>0</v>
      </c>
      <c r="S19" s="26">
        <v>0</v>
      </c>
      <c r="T19" s="26">
        <f t="shared" si="2"/>
        <v>0</v>
      </c>
      <c r="U19" s="38">
        <f t="shared" si="0"/>
        <v>0.14285714285714285</v>
      </c>
      <c r="V19" s="22" t="s">
        <v>421</v>
      </c>
      <c r="W19" s="22" t="s">
        <v>71</v>
      </c>
      <c r="X19" s="22" t="s">
        <v>76</v>
      </c>
      <c r="Y19" s="77">
        <v>1106</v>
      </c>
      <c r="Z19" s="40"/>
      <c r="AA19" s="1" t="s">
        <v>87</v>
      </c>
      <c r="AB19" s="1" t="s">
        <v>176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26" t="s">
        <v>378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38" t="str">
        <f t="shared" si="0"/>
        <v/>
      </c>
      <c r="V20" s="22" t="s">
        <v>421</v>
      </c>
      <c r="W20" s="22" t="s">
        <v>71</v>
      </c>
      <c r="X20" s="22" t="s">
        <v>76</v>
      </c>
      <c r="Y20" s="77">
        <v>1106</v>
      </c>
      <c r="Z20" s="40"/>
      <c r="AA20" s="1" t="s">
        <v>87</v>
      </c>
      <c r="AB20" s="1" t="s">
        <v>176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26">
        <v>36</v>
      </c>
      <c r="F21" s="26">
        <v>13</v>
      </c>
      <c r="G21" s="26">
        <v>19</v>
      </c>
      <c r="H21" s="26"/>
      <c r="I21" s="26"/>
      <c r="J21" s="26">
        <v>2</v>
      </c>
      <c r="K21" s="26">
        <v>4</v>
      </c>
      <c r="L21" s="26">
        <v>2</v>
      </c>
      <c r="M21" s="26">
        <v>4</v>
      </c>
      <c r="N21" s="26">
        <f>SUM(L21:M21)</f>
        <v>6</v>
      </c>
      <c r="O21" s="26">
        <v>3</v>
      </c>
      <c r="P21" s="26">
        <v>6</v>
      </c>
      <c r="Q21" s="26">
        <v>1</v>
      </c>
      <c r="R21" s="26">
        <v>7</v>
      </c>
      <c r="S21" s="26">
        <v>0</v>
      </c>
      <c r="T21" s="26">
        <f t="shared" si="2"/>
        <v>28</v>
      </c>
      <c r="U21" s="38">
        <f t="shared" si="0"/>
        <v>0.94444444444444442</v>
      </c>
      <c r="V21" s="22" t="s">
        <v>421</v>
      </c>
      <c r="W21" s="22" t="s">
        <v>71</v>
      </c>
      <c r="X21" s="22" t="s">
        <v>76</v>
      </c>
      <c r="Y21" s="77">
        <v>1106</v>
      </c>
      <c r="Z21" s="40"/>
      <c r="AA21" s="1" t="s">
        <v>87</v>
      </c>
      <c r="AB21" s="1" t="s">
        <v>176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26">
        <v>25</v>
      </c>
      <c r="F22" s="26">
        <v>3</v>
      </c>
      <c r="G22" s="26">
        <v>12</v>
      </c>
      <c r="H22" s="26"/>
      <c r="I22" s="26"/>
      <c r="J22" s="26">
        <v>3</v>
      </c>
      <c r="K22" s="26">
        <v>3</v>
      </c>
      <c r="L22" s="26">
        <v>2</v>
      </c>
      <c r="M22" s="26">
        <v>0</v>
      </c>
      <c r="N22" s="26">
        <f>SUM(L22:M22)</f>
        <v>2</v>
      </c>
      <c r="O22" s="26">
        <v>0</v>
      </c>
      <c r="P22" s="26">
        <v>4</v>
      </c>
      <c r="Q22" s="26">
        <v>1</v>
      </c>
      <c r="R22" s="26">
        <v>0</v>
      </c>
      <c r="S22" s="26">
        <v>0</v>
      </c>
      <c r="T22" s="26">
        <f t="shared" si="2"/>
        <v>9</v>
      </c>
      <c r="U22" s="38">
        <f t="shared" si="0"/>
        <v>0.48</v>
      </c>
      <c r="V22" s="22" t="s">
        <v>421</v>
      </c>
      <c r="W22" s="22" t="s">
        <v>71</v>
      </c>
      <c r="X22" s="22" t="s">
        <v>76</v>
      </c>
      <c r="Y22" s="77">
        <v>1106</v>
      </c>
      <c r="Z22" s="40"/>
      <c r="AA22" s="1" t="s">
        <v>87</v>
      </c>
      <c r="AB22" s="1" t="s">
        <v>176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26">
        <v>44</v>
      </c>
      <c r="F23" s="5">
        <v>4</v>
      </c>
      <c r="G23" s="26">
        <v>9</v>
      </c>
      <c r="H23" s="26"/>
      <c r="I23" s="26"/>
      <c r="J23" s="26">
        <v>1</v>
      </c>
      <c r="K23" s="26">
        <v>2</v>
      </c>
      <c r="L23" s="26">
        <v>0</v>
      </c>
      <c r="M23" s="26">
        <v>2</v>
      </c>
      <c r="N23" s="26">
        <f>SUM(L23:M23)</f>
        <v>2</v>
      </c>
      <c r="O23" s="26">
        <v>7</v>
      </c>
      <c r="P23" s="37">
        <v>3</v>
      </c>
      <c r="Q23" s="26">
        <v>3</v>
      </c>
      <c r="R23" s="26">
        <v>7</v>
      </c>
      <c r="S23" s="26">
        <v>0</v>
      </c>
      <c r="T23" s="26">
        <f t="shared" si="2"/>
        <v>9</v>
      </c>
      <c r="U23" s="38">
        <f>IFERROR(((T23+Q23+N23-R23)+(O23*2))/E23,"")</f>
        <v>0.47727272727272729</v>
      </c>
      <c r="V23" s="22" t="s">
        <v>421</v>
      </c>
      <c r="W23" s="22" t="s">
        <v>71</v>
      </c>
      <c r="X23" s="22" t="s">
        <v>76</v>
      </c>
      <c r="Y23" s="77">
        <v>1106</v>
      </c>
      <c r="Z23" s="40"/>
      <c r="AA23" s="1" t="s">
        <v>87</v>
      </c>
      <c r="AB23" s="1" t="s">
        <v>176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26">
        <v>19</v>
      </c>
      <c r="F24" s="26">
        <v>3</v>
      </c>
      <c r="G24" s="26">
        <v>6</v>
      </c>
      <c r="H24" s="26"/>
      <c r="I24" s="26"/>
      <c r="J24" s="26">
        <v>0</v>
      </c>
      <c r="K24" s="26">
        <v>0</v>
      </c>
      <c r="L24" s="26">
        <v>2</v>
      </c>
      <c r="M24" s="26">
        <v>6</v>
      </c>
      <c r="N24" s="26">
        <f>SUM(L24:M24)</f>
        <v>8</v>
      </c>
      <c r="O24" s="26">
        <v>2</v>
      </c>
      <c r="P24" s="26">
        <v>5</v>
      </c>
      <c r="Q24" s="26">
        <v>0</v>
      </c>
      <c r="R24" s="26">
        <v>2</v>
      </c>
      <c r="S24" s="26">
        <v>0</v>
      </c>
      <c r="T24" s="26">
        <f t="shared" si="2"/>
        <v>6</v>
      </c>
      <c r="U24" s="38">
        <f>IFERROR(((T24+Q24+N24-R24)+(O24*2))/E24,"")</f>
        <v>0.84210526315789469</v>
      </c>
      <c r="V24" s="22" t="s">
        <v>421</v>
      </c>
      <c r="W24" s="22" t="s">
        <v>71</v>
      </c>
      <c r="X24" s="22" t="s">
        <v>76</v>
      </c>
      <c r="Y24" s="77">
        <v>1106</v>
      </c>
      <c r="Z24" s="40"/>
      <c r="AA24" s="1" t="s">
        <v>87</v>
      </c>
      <c r="AB24" s="1" t="s">
        <v>176</v>
      </c>
    </row>
    <row r="25" spans="1:28" x14ac:dyDescent="0.3">
      <c r="A25" s="47" t="s">
        <v>139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33</v>
      </c>
      <c r="G25" s="43">
        <f t="shared" si="3"/>
        <v>80</v>
      </c>
      <c r="H25" s="43">
        <f t="shared" si="3"/>
        <v>0</v>
      </c>
      <c r="I25" s="43">
        <f t="shared" si="3"/>
        <v>0</v>
      </c>
      <c r="J25" s="43">
        <f t="shared" si="3"/>
        <v>19</v>
      </c>
      <c r="K25" s="43">
        <f t="shared" si="3"/>
        <v>30</v>
      </c>
      <c r="L25" s="43">
        <f t="shared" si="3"/>
        <v>12</v>
      </c>
      <c r="M25" s="43">
        <f t="shared" si="3"/>
        <v>26</v>
      </c>
      <c r="N25" s="43">
        <f t="shared" si="3"/>
        <v>38</v>
      </c>
      <c r="O25" s="43">
        <f t="shared" si="3"/>
        <v>16</v>
      </c>
      <c r="P25" s="43">
        <f t="shared" si="3"/>
        <v>30</v>
      </c>
      <c r="Q25" s="43">
        <f t="shared" si="3"/>
        <v>11</v>
      </c>
      <c r="R25" s="43">
        <f t="shared" si="3"/>
        <v>30</v>
      </c>
      <c r="S25" s="43">
        <f t="shared" si="3"/>
        <v>2</v>
      </c>
      <c r="T25" s="43">
        <f t="shared" si="3"/>
        <v>85</v>
      </c>
      <c r="U25" s="44">
        <f>((T25+Q25+N25-R25)+(O25*2))/E25</f>
        <v>0.56666666666666665</v>
      </c>
      <c r="V25" s="45" t="s">
        <v>421</v>
      </c>
      <c r="W25" s="45" t="s">
        <v>71</v>
      </c>
      <c r="X25" s="45" t="s">
        <v>76</v>
      </c>
      <c r="Y25" s="78">
        <v>1106</v>
      </c>
      <c r="Z25" s="46"/>
      <c r="AA25" s="47" t="s">
        <v>87</v>
      </c>
      <c r="AB25" s="47" t="s">
        <v>176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0.41249999999999998</v>
      </c>
      <c r="H26" s="26"/>
      <c r="I26" s="1"/>
      <c r="J26" s="48" t="s">
        <v>42</v>
      </c>
      <c r="K26" s="50">
        <f>J25/K25</f>
        <v>0.6333333333333333</v>
      </c>
      <c r="L26" s="1"/>
      <c r="M26" s="37" t="s">
        <v>43</v>
      </c>
      <c r="N26" s="51">
        <v>12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1"/>
    </row>
    <row r="32" spans="1:28" x14ac:dyDescent="0.3">
      <c r="B32" s="1"/>
      <c r="C32" s="31" t="s">
        <v>140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70" t="s">
        <v>419</v>
      </c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374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139</v>
      </c>
      <c r="C34" s="26" t="s">
        <v>342</v>
      </c>
      <c r="D34" s="36">
        <v>11</v>
      </c>
      <c r="E34" s="26">
        <v>39</v>
      </c>
      <c r="F34" s="26">
        <v>3</v>
      </c>
      <c r="G34" s="26">
        <v>9</v>
      </c>
      <c r="H34" s="26"/>
      <c r="I34" s="26"/>
      <c r="J34" s="26">
        <v>5</v>
      </c>
      <c r="K34" s="26">
        <v>5</v>
      </c>
      <c r="L34" s="26">
        <v>1</v>
      </c>
      <c r="M34" s="26">
        <v>5</v>
      </c>
      <c r="N34" s="26">
        <f>SUM(L34:M34)</f>
        <v>6</v>
      </c>
      <c r="O34" s="26">
        <v>5</v>
      </c>
      <c r="P34" s="37">
        <v>5</v>
      </c>
      <c r="Q34" s="26">
        <v>2</v>
      </c>
      <c r="R34" s="26">
        <v>4</v>
      </c>
      <c r="S34" s="26">
        <v>0</v>
      </c>
      <c r="T34" s="26">
        <f t="shared" ref="T34:T45" si="4">+(F34*2)+J34</f>
        <v>11</v>
      </c>
      <c r="U34" s="38">
        <f>IFERROR(((T34+Q34+N34-R34)+(O34*2))/E34,"")</f>
        <v>0.64102564102564108</v>
      </c>
      <c r="V34" s="22" t="s">
        <v>421</v>
      </c>
      <c r="W34" s="22" t="s">
        <v>75</v>
      </c>
      <c r="X34" s="22" t="s">
        <v>72</v>
      </c>
      <c r="Y34" s="77">
        <v>1106</v>
      </c>
      <c r="Z34" s="40"/>
      <c r="AA34" s="1" t="s">
        <v>144</v>
      </c>
      <c r="AB34" s="27" t="s">
        <v>74</v>
      </c>
    </row>
    <row r="35" spans="1:28" x14ac:dyDescent="0.3">
      <c r="A35" s="1" t="s">
        <v>46</v>
      </c>
      <c r="B35" s="1" t="s">
        <v>139</v>
      </c>
      <c r="C35" s="26" t="s">
        <v>343</v>
      </c>
      <c r="D35" s="36">
        <v>33</v>
      </c>
      <c r="E35" s="26" t="s">
        <v>470</v>
      </c>
      <c r="F35" s="26"/>
      <c r="G35" s="26"/>
      <c r="H35" s="26"/>
      <c r="I35" s="26"/>
      <c r="J35" s="26"/>
      <c r="K35" s="26"/>
      <c r="L35" s="26"/>
      <c r="M35" s="26"/>
      <c r="N35" s="26">
        <f>SUM(L35:M35)</f>
        <v>0</v>
      </c>
      <c r="O35" s="26"/>
      <c r="P35" s="26"/>
      <c r="Q35" s="26"/>
      <c r="R35" s="26"/>
      <c r="S35" s="26"/>
      <c r="T35" s="26">
        <f t="shared" si="4"/>
        <v>0</v>
      </c>
      <c r="U35" s="38" t="str">
        <f t="shared" ref="U35:U45" si="5">IFERROR(((T35+Q35+N35-R35)+(O35*2))/E35,"")</f>
        <v/>
      </c>
      <c r="V35" s="22" t="s">
        <v>421</v>
      </c>
      <c r="W35" s="22" t="s">
        <v>75</v>
      </c>
      <c r="X35" s="22" t="s">
        <v>72</v>
      </c>
      <c r="Y35" s="77">
        <v>1106</v>
      </c>
      <c r="Z35" s="40"/>
      <c r="AA35" s="1" t="s">
        <v>144</v>
      </c>
      <c r="AB35" s="27" t="s">
        <v>74</v>
      </c>
    </row>
    <row r="36" spans="1:28" x14ac:dyDescent="0.3">
      <c r="A36" s="1" t="s">
        <v>46</v>
      </c>
      <c r="B36" s="1" t="s">
        <v>139</v>
      </c>
      <c r="C36" s="26" t="s">
        <v>344</v>
      </c>
      <c r="D36" s="36">
        <v>24</v>
      </c>
      <c r="E36" s="26">
        <v>43</v>
      </c>
      <c r="F36" s="26">
        <v>5</v>
      </c>
      <c r="G36" s="26">
        <v>13</v>
      </c>
      <c r="H36" s="26"/>
      <c r="I36" s="26"/>
      <c r="J36" s="26">
        <v>10</v>
      </c>
      <c r="K36" s="26">
        <v>14</v>
      </c>
      <c r="L36" s="26">
        <v>7</v>
      </c>
      <c r="M36" s="26">
        <v>9</v>
      </c>
      <c r="N36" s="26">
        <f t="shared" ref="N36:N40" si="6">SUM(L36:M36)</f>
        <v>16</v>
      </c>
      <c r="O36" s="26">
        <v>0</v>
      </c>
      <c r="P36" s="26">
        <v>1</v>
      </c>
      <c r="Q36" s="26">
        <v>0</v>
      </c>
      <c r="R36" s="26">
        <v>3</v>
      </c>
      <c r="S36" s="26">
        <v>2</v>
      </c>
      <c r="T36" s="26">
        <f t="shared" si="4"/>
        <v>20</v>
      </c>
      <c r="U36" s="38">
        <f t="shared" si="5"/>
        <v>0.76744186046511631</v>
      </c>
      <c r="V36" s="22" t="s">
        <v>421</v>
      </c>
      <c r="W36" s="22" t="s">
        <v>75</v>
      </c>
      <c r="X36" s="22" t="s">
        <v>72</v>
      </c>
      <c r="Y36" s="77">
        <v>1106</v>
      </c>
      <c r="Z36" s="40"/>
      <c r="AA36" s="1" t="s">
        <v>144</v>
      </c>
      <c r="AB36" s="27" t="s">
        <v>74</v>
      </c>
    </row>
    <row r="37" spans="1:28" x14ac:dyDescent="0.3">
      <c r="A37" s="1" t="s">
        <v>46</v>
      </c>
      <c r="B37" s="1" t="s">
        <v>139</v>
      </c>
      <c r="C37" s="26" t="s">
        <v>345</v>
      </c>
      <c r="D37" s="36">
        <v>22</v>
      </c>
      <c r="E37" s="26">
        <v>25</v>
      </c>
      <c r="F37" s="26">
        <v>6</v>
      </c>
      <c r="G37" s="26">
        <v>14</v>
      </c>
      <c r="H37" s="26"/>
      <c r="I37" s="26"/>
      <c r="J37" s="26">
        <v>1</v>
      </c>
      <c r="K37" s="26">
        <v>2</v>
      </c>
      <c r="L37" s="26">
        <v>1</v>
      </c>
      <c r="M37" s="26">
        <v>2</v>
      </c>
      <c r="N37" s="26">
        <f t="shared" si="6"/>
        <v>3</v>
      </c>
      <c r="O37" s="26">
        <v>1</v>
      </c>
      <c r="P37" s="26">
        <v>2</v>
      </c>
      <c r="Q37" s="26">
        <v>3</v>
      </c>
      <c r="R37" s="26">
        <v>3</v>
      </c>
      <c r="S37" s="26">
        <v>1</v>
      </c>
      <c r="T37" s="26">
        <f t="shared" si="4"/>
        <v>13</v>
      </c>
      <c r="U37" s="38">
        <f t="shared" si="5"/>
        <v>0.72</v>
      </c>
      <c r="V37" s="22" t="s">
        <v>421</v>
      </c>
      <c r="W37" s="22" t="s">
        <v>75</v>
      </c>
      <c r="X37" s="22" t="s">
        <v>72</v>
      </c>
      <c r="Y37" s="77">
        <v>1106</v>
      </c>
      <c r="Z37" s="40"/>
      <c r="AA37" s="1" t="s">
        <v>144</v>
      </c>
      <c r="AB37" s="27" t="s">
        <v>74</v>
      </c>
    </row>
    <row r="38" spans="1:28" x14ac:dyDescent="0.3">
      <c r="A38" s="1" t="s">
        <v>46</v>
      </c>
      <c r="B38" s="1" t="s">
        <v>139</v>
      </c>
      <c r="C38" s="26" t="s">
        <v>346</v>
      </c>
      <c r="D38" s="36">
        <v>20</v>
      </c>
      <c r="E38" s="26">
        <v>13</v>
      </c>
      <c r="F38" s="26">
        <v>1</v>
      </c>
      <c r="G38" s="26">
        <v>3</v>
      </c>
      <c r="H38" s="26"/>
      <c r="I38" s="26"/>
      <c r="J38" s="26">
        <v>0</v>
      </c>
      <c r="K38" s="26">
        <v>0</v>
      </c>
      <c r="L38" s="26">
        <v>0</v>
      </c>
      <c r="M38" s="26">
        <v>0</v>
      </c>
      <c r="N38" s="26">
        <f t="shared" si="6"/>
        <v>0</v>
      </c>
      <c r="O38" s="26">
        <v>2</v>
      </c>
      <c r="P38" s="26">
        <v>3</v>
      </c>
      <c r="Q38" s="26">
        <v>0</v>
      </c>
      <c r="R38" s="26">
        <v>2</v>
      </c>
      <c r="S38" s="26">
        <v>0</v>
      </c>
      <c r="T38" s="26">
        <f t="shared" si="4"/>
        <v>2</v>
      </c>
      <c r="U38" s="38">
        <f t="shared" si="5"/>
        <v>0.30769230769230771</v>
      </c>
      <c r="V38" s="22" t="s">
        <v>421</v>
      </c>
      <c r="W38" s="22" t="s">
        <v>75</v>
      </c>
      <c r="X38" s="22" t="s">
        <v>72</v>
      </c>
      <c r="Y38" s="77">
        <v>1106</v>
      </c>
      <c r="Z38" s="40"/>
      <c r="AA38" s="1" t="s">
        <v>144</v>
      </c>
      <c r="AB38" s="27" t="s">
        <v>74</v>
      </c>
    </row>
    <row r="39" spans="1:28" x14ac:dyDescent="0.3">
      <c r="A39" s="1" t="s">
        <v>46</v>
      </c>
      <c r="B39" s="1" t="s">
        <v>139</v>
      </c>
      <c r="C39" s="26" t="s">
        <v>347</v>
      </c>
      <c r="D39" s="36">
        <v>45</v>
      </c>
      <c r="E39" s="26">
        <v>24</v>
      </c>
      <c r="F39" s="26">
        <v>7</v>
      </c>
      <c r="G39" s="26">
        <v>14</v>
      </c>
      <c r="H39" s="26"/>
      <c r="I39" s="26"/>
      <c r="J39" s="26">
        <v>9</v>
      </c>
      <c r="K39" s="26">
        <v>12</v>
      </c>
      <c r="L39" s="26">
        <v>4</v>
      </c>
      <c r="M39" s="26">
        <v>4</v>
      </c>
      <c r="N39" s="26">
        <f t="shared" si="6"/>
        <v>8</v>
      </c>
      <c r="O39" s="26">
        <v>2</v>
      </c>
      <c r="P39" s="26">
        <v>5</v>
      </c>
      <c r="Q39" s="26">
        <v>4</v>
      </c>
      <c r="R39" s="26">
        <v>4</v>
      </c>
      <c r="S39" s="26">
        <v>2</v>
      </c>
      <c r="T39" s="26">
        <f t="shared" si="4"/>
        <v>23</v>
      </c>
      <c r="U39" s="38">
        <f t="shared" si="5"/>
        <v>1.4583333333333333</v>
      </c>
      <c r="V39" s="22" t="s">
        <v>421</v>
      </c>
      <c r="W39" s="22" t="s">
        <v>75</v>
      </c>
      <c r="X39" s="22" t="s">
        <v>72</v>
      </c>
      <c r="Y39" s="77">
        <v>1106</v>
      </c>
      <c r="Z39" s="40"/>
      <c r="AA39" s="1" t="s">
        <v>144</v>
      </c>
      <c r="AB39" s="27" t="s">
        <v>74</v>
      </c>
    </row>
    <row r="40" spans="1:28" x14ac:dyDescent="0.3">
      <c r="A40" s="1" t="s">
        <v>46</v>
      </c>
      <c r="B40" s="1" t="s">
        <v>139</v>
      </c>
      <c r="C40" s="26" t="s">
        <v>348</v>
      </c>
      <c r="D40" s="36">
        <v>23</v>
      </c>
      <c r="E40" s="26">
        <v>42</v>
      </c>
      <c r="F40" s="26">
        <v>2</v>
      </c>
      <c r="G40" s="26">
        <v>9</v>
      </c>
      <c r="H40" s="26"/>
      <c r="I40" s="26"/>
      <c r="J40" s="26">
        <v>4</v>
      </c>
      <c r="K40" s="26">
        <v>4</v>
      </c>
      <c r="L40" s="26">
        <v>1</v>
      </c>
      <c r="M40" s="26">
        <v>3</v>
      </c>
      <c r="N40" s="26">
        <f t="shared" si="6"/>
        <v>4</v>
      </c>
      <c r="O40" s="26">
        <v>5</v>
      </c>
      <c r="P40" s="26">
        <v>1</v>
      </c>
      <c r="Q40" s="26">
        <v>3</v>
      </c>
      <c r="R40" s="26">
        <v>8</v>
      </c>
      <c r="S40" s="26">
        <v>0</v>
      </c>
      <c r="T40" s="26">
        <f t="shared" si="4"/>
        <v>8</v>
      </c>
      <c r="U40" s="38">
        <f t="shared" si="5"/>
        <v>0.40476190476190477</v>
      </c>
      <c r="V40" s="22" t="s">
        <v>421</v>
      </c>
      <c r="W40" s="22" t="s">
        <v>75</v>
      </c>
      <c r="X40" s="22" t="s">
        <v>72</v>
      </c>
      <c r="Y40" s="77">
        <v>1106</v>
      </c>
      <c r="Z40" s="40"/>
      <c r="AA40" s="1" t="s">
        <v>144</v>
      </c>
      <c r="AB40" s="27" t="s">
        <v>74</v>
      </c>
    </row>
    <row r="41" spans="1:28" x14ac:dyDescent="0.3">
      <c r="A41" s="1" t="s">
        <v>46</v>
      </c>
      <c r="B41" s="1" t="s">
        <v>139</v>
      </c>
      <c r="C41" s="26" t="s">
        <v>349</v>
      </c>
      <c r="D41" s="36">
        <v>40</v>
      </c>
      <c r="E41" s="26">
        <v>9</v>
      </c>
      <c r="F41" s="26">
        <v>0</v>
      </c>
      <c r="G41" s="26">
        <v>1</v>
      </c>
      <c r="H41" s="26"/>
      <c r="I41" s="26"/>
      <c r="J41" s="26">
        <v>1</v>
      </c>
      <c r="K41" s="26">
        <v>1</v>
      </c>
      <c r="L41" s="26">
        <v>1</v>
      </c>
      <c r="M41" s="26">
        <v>2</v>
      </c>
      <c r="N41" s="26">
        <f>SUM(L41:M41)</f>
        <v>3</v>
      </c>
      <c r="O41" s="26">
        <v>1</v>
      </c>
      <c r="P41" s="26">
        <v>3</v>
      </c>
      <c r="Q41" s="26">
        <v>0</v>
      </c>
      <c r="R41" s="26">
        <v>2</v>
      </c>
      <c r="S41" s="26">
        <v>0</v>
      </c>
      <c r="T41" s="26">
        <f t="shared" si="4"/>
        <v>1</v>
      </c>
      <c r="U41" s="38">
        <f t="shared" si="5"/>
        <v>0.44444444444444442</v>
      </c>
      <c r="V41" s="22" t="s">
        <v>421</v>
      </c>
      <c r="W41" s="22" t="s">
        <v>75</v>
      </c>
      <c r="X41" s="22" t="s">
        <v>72</v>
      </c>
      <c r="Y41" s="77">
        <v>1106</v>
      </c>
      <c r="Z41" s="40"/>
      <c r="AA41" s="1" t="s">
        <v>144</v>
      </c>
      <c r="AB41" s="27" t="s">
        <v>74</v>
      </c>
    </row>
    <row r="42" spans="1:28" x14ac:dyDescent="0.3">
      <c r="A42" s="1" t="s">
        <v>46</v>
      </c>
      <c r="B42" s="1" t="s">
        <v>139</v>
      </c>
      <c r="C42" s="26" t="s">
        <v>350</v>
      </c>
      <c r="D42" s="36">
        <v>10</v>
      </c>
      <c r="E42" s="26">
        <v>30</v>
      </c>
      <c r="F42" s="26">
        <v>3</v>
      </c>
      <c r="G42" s="26">
        <v>8</v>
      </c>
      <c r="H42" s="26"/>
      <c r="I42" s="26"/>
      <c r="J42" s="26">
        <v>1</v>
      </c>
      <c r="K42" s="26">
        <v>2</v>
      </c>
      <c r="L42" s="26">
        <v>2</v>
      </c>
      <c r="M42" s="26">
        <v>12</v>
      </c>
      <c r="N42" s="26">
        <f>SUM(L42:M42)</f>
        <v>14</v>
      </c>
      <c r="O42" s="26">
        <v>3</v>
      </c>
      <c r="P42" s="26">
        <v>4</v>
      </c>
      <c r="Q42" s="26">
        <v>2</v>
      </c>
      <c r="R42" s="26">
        <v>4</v>
      </c>
      <c r="S42" s="26">
        <v>0</v>
      </c>
      <c r="T42" s="26">
        <f t="shared" si="4"/>
        <v>7</v>
      </c>
      <c r="U42" s="38">
        <f t="shared" si="5"/>
        <v>0.83333333333333337</v>
      </c>
      <c r="V42" s="22" t="s">
        <v>421</v>
      </c>
      <c r="W42" s="22" t="s">
        <v>75</v>
      </c>
      <c r="X42" s="22" t="s">
        <v>72</v>
      </c>
      <c r="Y42" s="77">
        <v>1106</v>
      </c>
      <c r="Z42" s="40"/>
      <c r="AA42" s="1" t="s">
        <v>144</v>
      </c>
      <c r="AB42" s="27" t="s">
        <v>74</v>
      </c>
    </row>
    <row r="43" spans="1:28" x14ac:dyDescent="0.3">
      <c r="A43" s="1" t="s">
        <v>46</v>
      </c>
      <c r="B43" s="1" t="s">
        <v>139</v>
      </c>
      <c r="C43" s="26" t="s">
        <v>364</v>
      </c>
      <c r="D43" s="36">
        <v>14</v>
      </c>
      <c r="E43" s="26" t="s">
        <v>470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8"/>
      <c r="V43" s="22" t="s">
        <v>421</v>
      </c>
      <c r="W43" s="22" t="s">
        <v>75</v>
      </c>
      <c r="X43" s="22" t="s">
        <v>72</v>
      </c>
      <c r="Y43" s="77">
        <v>1106</v>
      </c>
      <c r="Z43" s="40"/>
      <c r="AA43" s="1" t="s">
        <v>144</v>
      </c>
      <c r="AB43" s="27" t="s">
        <v>74</v>
      </c>
    </row>
    <row r="44" spans="1:28" x14ac:dyDescent="0.3">
      <c r="A44" s="1" t="s">
        <v>46</v>
      </c>
      <c r="B44" s="1" t="s">
        <v>139</v>
      </c>
      <c r="C44" s="26" t="s">
        <v>370</v>
      </c>
      <c r="D44" s="36">
        <v>25</v>
      </c>
      <c r="E44" s="26" t="s">
        <v>470</v>
      </c>
      <c r="F44" s="26"/>
      <c r="G44" s="26"/>
      <c r="H44" s="26"/>
      <c r="I44" s="26"/>
      <c r="J44" s="26"/>
      <c r="K44" s="26"/>
      <c r="L44" s="26"/>
      <c r="M44" s="26"/>
      <c r="N44" s="26">
        <f>SUM(L44:M44)</f>
        <v>0</v>
      </c>
      <c r="O44" s="26"/>
      <c r="P44" s="26"/>
      <c r="Q44" s="26"/>
      <c r="R44" s="26"/>
      <c r="S44" s="26"/>
      <c r="T44" s="26">
        <f t="shared" si="4"/>
        <v>0</v>
      </c>
      <c r="U44" s="38" t="str">
        <f t="shared" si="5"/>
        <v/>
      </c>
      <c r="V44" s="22" t="s">
        <v>421</v>
      </c>
      <c r="W44" s="22" t="s">
        <v>75</v>
      </c>
      <c r="X44" s="22" t="s">
        <v>72</v>
      </c>
      <c r="Y44" s="77">
        <v>1106</v>
      </c>
      <c r="Z44" s="40"/>
      <c r="AA44" s="1" t="s">
        <v>144</v>
      </c>
      <c r="AB44" s="27" t="s">
        <v>74</v>
      </c>
    </row>
    <row r="45" spans="1:28" x14ac:dyDescent="0.3">
      <c r="A45" s="1" t="s">
        <v>46</v>
      </c>
      <c r="B45" s="1" t="s">
        <v>139</v>
      </c>
      <c r="C45" s="26" t="s">
        <v>351</v>
      </c>
      <c r="D45" s="36">
        <v>15</v>
      </c>
      <c r="E45" s="26">
        <v>15</v>
      </c>
      <c r="F45" s="26">
        <v>2</v>
      </c>
      <c r="G45" s="26">
        <v>3</v>
      </c>
      <c r="H45" s="26"/>
      <c r="I45" s="26"/>
      <c r="J45" s="26">
        <v>0</v>
      </c>
      <c r="K45" s="26">
        <v>2</v>
      </c>
      <c r="L45" s="26">
        <v>0</v>
      </c>
      <c r="M45" s="26">
        <v>0</v>
      </c>
      <c r="N45" s="26">
        <f>SUM(L45:M45)</f>
        <v>0</v>
      </c>
      <c r="O45" s="26">
        <v>1</v>
      </c>
      <c r="P45" s="26">
        <v>1</v>
      </c>
      <c r="Q45" s="26">
        <v>2</v>
      </c>
      <c r="R45" s="26">
        <v>1</v>
      </c>
      <c r="S45" s="26">
        <v>0</v>
      </c>
      <c r="T45" s="26">
        <f t="shared" si="4"/>
        <v>4</v>
      </c>
      <c r="U45" s="38">
        <f t="shared" si="5"/>
        <v>0.46666666666666667</v>
      </c>
      <c r="V45" s="22" t="s">
        <v>421</v>
      </c>
      <c r="W45" s="22" t="s">
        <v>75</v>
      </c>
      <c r="X45" s="22" t="s">
        <v>72</v>
      </c>
      <c r="Y45" s="77">
        <v>1106</v>
      </c>
      <c r="Z45" s="40"/>
      <c r="AA45" s="1" t="s">
        <v>144</v>
      </c>
      <c r="AB45" s="27" t="s">
        <v>74</v>
      </c>
    </row>
    <row r="46" spans="1:28" x14ac:dyDescent="0.3">
      <c r="A46" s="47" t="s">
        <v>46</v>
      </c>
      <c r="B46" s="47" t="s">
        <v>139</v>
      </c>
      <c r="C46" s="43" t="s">
        <v>40</v>
      </c>
      <c r="D46" s="47"/>
      <c r="E46" s="43">
        <f t="shared" ref="E46:T46" si="7">SUM(E34:E45)</f>
        <v>240</v>
      </c>
      <c r="F46" s="43">
        <f t="shared" si="7"/>
        <v>29</v>
      </c>
      <c r="G46" s="43">
        <f t="shared" si="7"/>
        <v>74</v>
      </c>
      <c r="H46" s="43">
        <f t="shared" si="7"/>
        <v>0</v>
      </c>
      <c r="I46" s="43">
        <f t="shared" si="7"/>
        <v>0</v>
      </c>
      <c r="J46" s="43">
        <f t="shared" si="7"/>
        <v>31</v>
      </c>
      <c r="K46" s="43">
        <f t="shared" si="7"/>
        <v>42</v>
      </c>
      <c r="L46" s="43">
        <f t="shared" si="7"/>
        <v>17</v>
      </c>
      <c r="M46" s="43">
        <f t="shared" si="7"/>
        <v>37</v>
      </c>
      <c r="N46" s="43">
        <f t="shared" si="7"/>
        <v>54</v>
      </c>
      <c r="O46" s="43">
        <f t="shared" si="7"/>
        <v>20</v>
      </c>
      <c r="P46" s="43">
        <f t="shared" si="7"/>
        <v>25</v>
      </c>
      <c r="Q46" s="43">
        <f t="shared" si="7"/>
        <v>16</v>
      </c>
      <c r="R46" s="43">
        <f t="shared" si="7"/>
        <v>31</v>
      </c>
      <c r="S46" s="43">
        <f t="shared" si="7"/>
        <v>5</v>
      </c>
      <c r="T46" s="43">
        <f t="shared" si="7"/>
        <v>89</v>
      </c>
      <c r="U46" s="44">
        <f>((T46+Q46+N46-R46)+(O46*2))/E46</f>
        <v>0.7</v>
      </c>
      <c r="V46" s="45" t="s">
        <v>421</v>
      </c>
      <c r="W46" s="45" t="s">
        <v>75</v>
      </c>
      <c r="X46" s="45" t="s">
        <v>72</v>
      </c>
      <c r="Y46" s="78">
        <v>1106</v>
      </c>
      <c r="Z46" s="46"/>
      <c r="AA46" s="47" t="s">
        <v>144</v>
      </c>
      <c r="AB46" s="87" t="s">
        <v>74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0.39189189189189189</v>
      </c>
      <c r="H47" s="48"/>
      <c r="I47" s="27"/>
      <c r="J47" s="48" t="s">
        <v>42</v>
      </c>
      <c r="K47" s="76">
        <f>J46/K46</f>
        <v>0.73809523809523814</v>
      </c>
      <c r="L47" s="1"/>
      <c r="M47" s="37" t="s">
        <v>43</v>
      </c>
      <c r="N47" s="51">
        <v>15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1"/>
    </row>
  </sheetData>
  <sheetProtection sheet="1" objects="1" scenarios="1"/>
  <pageMargins left="0" right="0" top="1" bottom="0" header="0.3" footer="0.3"/>
  <pageSetup scale="69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1AAC-EECE-4919-9667-7AC2B0DAD51A}">
  <sheetPr>
    <tabColor theme="9" tint="0.39997558519241921"/>
    <pageSetUpPr fitToPage="1"/>
  </sheetPr>
  <dimension ref="A2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102</v>
      </c>
      <c r="K4" s="16" t="str">
        <f>+C11</f>
        <v>Iowa Cornets</v>
      </c>
      <c r="L4" s="17"/>
      <c r="M4" s="18"/>
      <c r="N4" s="19">
        <v>25</v>
      </c>
      <c r="O4" s="19">
        <v>25</v>
      </c>
      <c r="P4" s="19">
        <v>25</v>
      </c>
      <c r="Q4" s="19">
        <v>23</v>
      </c>
      <c r="R4" s="20"/>
      <c r="S4" s="21">
        <f>SUM(N4:R4)</f>
        <v>98</v>
      </c>
      <c r="T4" s="22" t="s">
        <v>422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103</v>
      </c>
      <c r="K5" s="16" t="str">
        <f>+C32</f>
        <v>Houston Angels</v>
      </c>
      <c r="L5" s="17"/>
      <c r="M5" s="18"/>
      <c r="N5" s="19">
        <v>25</v>
      </c>
      <c r="O5" s="19">
        <v>28</v>
      </c>
      <c r="P5" s="19">
        <v>23</v>
      </c>
      <c r="Q5" s="19">
        <v>26</v>
      </c>
      <c r="R5" s="20"/>
      <c r="S5" s="21">
        <f>SUM(N5:R5)</f>
        <v>102</v>
      </c>
      <c r="T5" s="22" t="s">
        <v>422</v>
      </c>
      <c r="U5" s="1"/>
      <c r="V5" s="1"/>
      <c r="W5" s="1"/>
    </row>
    <row r="6" spans="1:28" x14ac:dyDescent="0.3">
      <c r="C6" s="67">
        <v>921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24" t="s">
        <v>375</v>
      </c>
      <c r="D7" s="7" t="s">
        <v>8</v>
      </c>
      <c r="G7" s="1"/>
      <c r="S7" s="1"/>
      <c r="T7" s="25" t="s">
        <v>376</v>
      </c>
      <c r="U7" s="1"/>
      <c r="V7" s="69" t="s">
        <v>422</v>
      </c>
      <c r="W7" s="1"/>
    </row>
    <row r="8" spans="1:28" x14ac:dyDescent="0.3">
      <c r="B8" s="1"/>
      <c r="C8" s="24" t="s">
        <v>377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9.7222222222222224E-2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5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26">
        <v>19</v>
      </c>
      <c r="F13" s="26">
        <v>1</v>
      </c>
      <c r="G13" s="26">
        <v>6</v>
      </c>
      <c r="H13" s="26"/>
      <c r="I13" s="26"/>
      <c r="J13" s="26">
        <v>4</v>
      </c>
      <c r="K13" s="26">
        <v>4</v>
      </c>
      <c r="L13" s="26">
        <v>0</v>
      </c>
      <c r="M13" s="26">
        <v>1</v>
      </c>
      <c r="N13" s="26">
        <f>SUM(L13:M13)</f>
        <v>1</v>
      </c>
      <c r="O13" s="26">
        <v>0</v>
      </c>
      <c r="P13" s="26">
        <v>3</v>
      </c>
      <c r="Q13" s="26">
        <v>3</v>
      </c>
      <c r="R13" s="26">
        <v>4</v>
      </c>
      <c r="S13" s="26">
        <v>0</v>
      </c>
      <c r="T13" s="26">
        <f>+(F13*2)+J13</f>
        <v>6</v>
      </c>
      <c r="U13" s="38">
        <f>IFERROR(((T13+Q13+N13-R13)+(O13*2))/E13,"")</f>
        <v>0.31578947368421051</v>
      </c>
      <c r="V13" s="22" t="s">
        <v>422</v>
      </c>
      <c r="W13" s="22" t="s">
        <v>71</v>
      </c>
      <c r="X13" s="22" t="s">
        <v>76</v>
      </c>
      <c r="Y13" s="77">
        <v>921</v>
      </c>
      <c r="Z13" s="40"/>
      <c r="AA13" s="1" t="s">
        <v>87</v>
      </c>
      <c r="AB13" s="27" t="s">
        <v>119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26" t="s">
        <v>378</v>
      </c>
      <c r="F14" s="26"/>
      <c r="G14" s="26"/>
      <c r="H14" s="26"/>
      <c r="I14" s="26"/>
      <c r="J14" s="26"/>
      <c r="K14" s="26"/>
      <c r="L14" s="26"/>
      <c r="M14" s="26"/>
      <c r="N14" s="26">
        <f t="shared" ref="N14:N19" si="0">SUM(L14:M14)</f>
        <v>0</v>
      </c>
      <c r="O14" s="26"/>
      <c r="P14" s="26"/>
      <c r="Q14" s="26"/>
      <c r="R14" s="26"/>
      <c r="S14" s="26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 t="s">
        <v>422</v>
      </c>
      <c r="W14" s="22" t="s">
        <v>71</v>
      </c>
      <c r="X14" s="22" t="s">
        <v>76</v>
      </c>
      <c r="Y14" s="77">
        <v>921</v>
      </c>
      <c r="Z14" s="40"/>
      <c r="AA14" s="1" t="s">
        <v>87</v>
      </c>
      <c r="AB14" s="27" t="s">
        <v>119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26">
        <v>31</v>
      </c>
      <c r="F15" s="26">
        <v>4</v>
      </c>
      <c r="G15" s="26">
        <v>6</v>
      </c>
      <c r="H15" s="26"/>
      <c r="I15" s="26"/>
      <c r="J15" s="26">
        <v>8</v>
      </c>
      <c r="K15" s="26">
        <v>10</v>
      </c>
      <c r="L15" s="26">
        <v>5</v>
      </c>
      <c r="M15" s="26">
        <v>13</v>
      </c>
      <c r="N15" s="26">
        <f t="shared" si="0"/>
        <v>18</v>
      </c>
      <c r="O15" s="26">
        <v>0</v>
      </c>
      <c r="P15" s="26">
        <v>4</v>
      </c>
      <c r="Q15" s="26">
        <v>1</v>
      </c>
      <c r="R15" s="26">
        <v>3</v>
      </c>
      <c r="S15" s="26">
        <v>0</v>
      </c>
      <c r="T15" s="26">
        <f t="shared" si="1"/>
        <v>16</v>
      </c>
      <c r="U15" s="38">
        <f t="shared" si="2"/>
        <v>1.032258064516129</v>
      </c>
      <c r="V15" s="22" t="s">
        <v>422</v>
      </c>
      <c r="W15" s="22" t="s">
        <v>71</v>
      </c>
      <c r="X15" s="22" t="s">
        <v>76</v>
      </c>
      <c r="Y15" s="77">
        <v>921</v>
      </c>
      <c r="Z15" s="40"/>
      <c r="AA15" s="1" t="s">
        <v>87</v>
      </c>
      <c r="AB15" s="27" t="s">
        <v>119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26">
        <v>12</v>
      </c>
      <c r="F16" s="26">
        <v>1</v>
      </c>
      <c r="G16" s="37">
        <v>3</v>
      </c>
      <c r="H16" s="26"/>
      <c r="I16" s="26"/>
      <c r="J16" s="26">
        <v>2</v>
      </c>
      <c r="K16" s="26">
        <v>5</v>
      </c>
      <c r="L16" s="26">
        <v>1</v>
      </c>
      <c r="M16" s="26">
        <v>2</v>
      </c>
      <c r="N16" s="26">
        <f t="shared" si="0"/>
        <v>3</v>
      </c>
      <c r="O16" s="26">
        <v>2</v>
      </c>
      <c r="P16" s="26">
        <v>2</v>
      </c>
      <c r="Q16" s="26">
        <v>0</v>
      </c>
      <c r="R16" s="26">
        <v>2</v>
      </c>
      <c r="S16" s="26">
        <v>0</v>
      </c>
      <c r="T16" s="26">
        <f t="shared" si="1"/>
        <v>4</v>
      </c>
      <c r="U16" s="38">
        <f t="shared" si="2"/>
        <v>0.75</v>
      </c>
      <c r="V16" s="22" t="s">
        <v>422</v>
      </c>
      <c r="W16" s="22" t="s">
        <v>71</v>
      </c>
      <c r="X16" s="22" t="s">
        <v>76</v>
      </c>
      <c r="Y16" s="77">
        <v>921</v>
      </c>
      <c r="Z16" s="40"/>
      <c r="AA16" s="1" t="s">
        <v>87</v>
      </c>
      <c r="AB16" s="27" t="s">
        <v>119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26">
        <v>17</v>
      </c>
      <c r="F17" s="26">
        <v>3</v>
      </c>
      <c r="G17" s="26">
        <v>6</v>
      </c>
      <c r="H17" s="26"/>
      <c r="I17" s="26"/>
      <c r="J17" s="26">
        <v>5</v>
      </c>
      <c r="K17" s="26">
        <v>7</v>
      </c>
      <c r="L17" s="26">
        <v>1</v>
      </c>
      <c r="M17" s="26">
        <v>3</v>
      </c>
      <c r="N17" s="26">
        <f t="shared" si="0"/>
        <v>4</v>
      </c>
      <c r="O17" s="26">
        <v>0</v>
      </c>
      <c r="P17" s="26">
        <v>5</v>
      </c>
      <c r="Q17" s="26">
        <v>0</v>
      </c>
      <c r="R17" s="26">
        <v>1</v>
      </c>
      <c r="S17" s="26">
        <v>2</v>
      </c>
      <c r="T17" s="26">
        <f t="shared" si="1"/>
        <v>11</v>
      </c>
      <c r="U17" s="38">
        <f t="shared" si="2"/>
        <v>0.82352941176470584</v>
      </c>
      <c r="V17" s="22" t="s">
        <v>422</v>
      </c>
      <c r="W17" s="22" t="s">
        <v>71</v>
      </c>
      <c r="X17" s="22" t="s">
        <v>76</v>
      </c>
      <c r="Y17" s="77">
        <v>921</v>
      </c>
      <c r="Z17" s="40"/>
      <c r="AA17" s="1" t="s">
        <v>87</v>
      </c>
      <c r="AB17" s="27" t="s">
        <v>119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26">
        <v>10</v>
      </c>
      <c r="F18" s="26">
        <v>1</v>
      </c>
      <c r="G18" s="26">
        <v>4</v>
      </c>
      <c r="H18" s="26"/>
      <c r="I18" s="26"/>
      <c r="J18" s="26">
        <v>2</v>
      </c>
      <c r="K18" s="26">
        <v>2</v>
      </c>
      <c r="L18" s="26">
        <v>0</v>
      </c>
      <c r="M18" s="26">
        <v>0</v>
      </c>
      <c r="N18" s="26">
        <f t="shared" si="0"/>
        <v>0</v>
      </c>
      <c r="O18" s="26">
        <v>0</v>
      </c>
      <c r="P18" s="37">
        <v>1</v>
      </c>
      <c r="Q18" s="26">
        <v>0</v>
      </c>
      <c r="R18" s="26">
        <v>0</v>
      </c>
      <c r="S18" s="26">
        <v>0</v>
      </c>
      <c r="T18" s="26">
        <f t="shared" si="1"/>
        <v>4</v>
      </c>
      <c r="U18" s="38">
        <f t="shared" si="2"/>
        <v>0.4</v>
      </c>
      <c r="V18" s="22" t="s">
        <v>422</v>
      </c>
      <c r="W18" s="22" t="s">
        <v>71</v>
      </c>
      <c r="X18" s="22" t="s">
        <v>76</v>
      </c>
      <c r="Y18" s="77">
        <v>921</v>
      </c>
      <c r="Z18" s="40"/>
      <c r="AA18" s="1" t="s">
        <v>87</v>
      </c>
      <c r="AB18" s="27" t="s">
        <v>119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26">
        <v>10</v>
      </c>
      <c r="F19" s="26">
        <v>1</v>
      </c>
      <c r="G19" s="26">
        <v>1</v>
      </c>
      <c r="H19" s="26"/>
      <c r="I19" s="26"/>
      <c r="J19" s="26">
        <v>2</v>
      </c>
      <c r="K19" s="26">
        <v>2</v>
      </c>
      <c r="L19" s="26">
        <v>0</v>
      </c>
      <c r="M19" s="26">
        <v>2</v>
      </c>
      <c r="N19" s="26">
        <f t="shared" si="0"/>
        <v>2</v>
      </c>
      <c r="O19" s="26">
        <v>0</v>
      </c>
      <c r="P19" s="26">
        <v>2</v>
      </c>
      <c r="Q19" s="26">
        <v>0</v>
      </c>
      <c r="R19" s="26">
        <v>0</v>
      </c>
      <c r="S19" s="26">
        <v>0</v>
      </c>
      <c r="T19" s="26">
        <f t="shared" si="1"/>
        <v>4</v>
      </c>
      <c r="U19" s="38">
        <f t="shared" si="2"/>
        <v>0.6</v>
      </c>
      <c r="V19" s="22" t="s">
        <v>422</v>
      </c>
      <c r="W19" s="22" t="s">
        <v>71</v>
      </c>
      <c r="X19" s="22" t="s">
        <v>76</v>
      </c>
      <c r="Y19" s="77">
        <v>921</v>
      </c>
      <c r="Z19" s="40"/>
      <c r="AA19" s="1" t="s">
        <v>87</v>
      </c>
      <c r="AB19" s="27" t="s">
        <v>119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26" t="s">
        <v>378</v>
      </c>
      <c r="F20" s="26"/>
      <c r="G20" s="26"/>
      <c r="H20" s="26"/>
      <c r="I20" s="26"/>
      <c r="J20" s="26"/>
      <c r="K20" s="26"/>
      <c r="L20" s="26"/>
      <c r="M20" s="26"/>
      <c r="N20" s="26">
        <f>SUM(L20:M20)</f>
        <v>0</v>
      </c>
      <c r="O20" s="26"/>
      <c r="P20" s="26"/>
      <c r="Q20" s="26"/>
      <c r="R20" s="26"/>
      <c r="S20" s="26"/>
      <c r="T20" s="26">
        <f t="shared" si="1"/>
        <v>0</v>
      </c>
      <c r="U20" s="38" t="str">
        <f t="shared" si="2"/>
        <v/>
      </c>
      <c r="V20" s="22" t="s">
        <v>422</v>
      </c>
      <c r="W20" s="22" t="s">
        <v>71</v>
      </c>
      <c r="X20" s="22" t="s">
        <v>76</v>
      </c>
      <c r="Y20" s="77">
        <v>921</v>
      </c>
      <c r="Z20" s="40"/>
      <c r="AA20" s="1" t="s">
        <v>87</v>
      </c>
      <c r="AB20" s="27" t="s">
        <v>119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26">
        <v>32</v>
      </c>
      <c r="F21" s="26">
        <v>9</v>
      </c>
      <c r="G21" s="26">
        <v>20</v>
      </c>
      <c r="H21" s="26"/>
      <c r="I21" s="26"/>
      <c r="J21" s="26">
        <v>3</v>
      </c>
      <c r="K21" s="26">
        <v>3</v>
      </c>
      <c r="L21" s="26">
        <v>2</v>
      </c>
      <c r="M21" s="26">
        <v>4</v>
      </c>
      <c r="N21" s="26">
        <f>SUM(L21:M21)</f>
        <v>6</v>
      </c>
      <c r="O21" s="26">
        <v>2</v>
      </c>
      <c r="P21" s="26">
        <v>4</v>
      </c>
      <c r="Q21" s="26">
        <v>1</v>
      </c>
      <c r="R21" s="26">
        <v>6</v>
      </c>
      <c r="S21" s="26">
        <v>0</v>
      </c>
      <c r="T21" s="26">
        <f t="shared" si="1"/>
        <v>21</v>
      </c>
      <c r="U21" s="38">
        <f t="shared" si="2"/>
        <v>0.8125</v>
      </c>
      <c r="V21" s="22" t="s">
        <v>422</v>
      </c>
      <c r="W21" s="22" t="s">
        <v>71</v>
      </c>
      <c r="X21" s="22" t="s">
        <v>76</v>
      </c>
      <c r="Y21" s="77">
        <v>921</v>
      </c>
      <c r="Z21" s="40"/>
      <c r="AA21" s="1" t="s">
        <v>87</v>
      </c>
      <c r="AB21" s="27" t="s">
        <v>119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26">
        <v>36</v>
      </c>
      <c r="F22" s="26">
        <v>7</v>
      </c>
      <c r="G22" s="26">
        <v>17</v>
      </c>
      <c r="H22" s="26"/>
      <c r="I22" s="26"/>
      <c r="J22" s="26">
        <v>3</v>
      </c>
      <c r="K22" s="26">
        <v>6</v>
      </c>
      <c r="L22" s="26">
        <v>0</v>
      </c>
      <c r="M22" s="26">
        <v>2</v>
      </c>
      <c r="N22" s="26">
        <f>SUM(L22:M22)</f>
        <v>2</v>
      </c>
      <c r="O22" s="26">
        <v>3</v>
      </c>
      <c r="P22" s="26">
        <v>4</v>
      </c>
      <c r="Q22" s="26">
        <v>3</v>
      </c>
      <c r="R22" s="26">
        <v>3</v>
      </c>
      <c r="S22" s="26">
        <v>0</v>
      </c>
      <c r="T22" s="26">
        <f t="shared" si="1"/>
        <v>17</v>
      </c>
      <c r="U22" s="38">
        <f t="shared" si="2"/>
        <v>0.69444444444444442</v>
      </c>
      <c r="V22" s="22" t="s">
        <v>422</v>
      </c>
      <c r="W22" s="22" t="s">
        <v>71</v>
      </c>
      <c r="X22" s="22" t="s">
        <v>76</v>
      </c>
      <c r="Y22" s="77">
        <v>921</v>
      </c>
      <c r="Z22" s="40"/>
      <c r="AA22" s="1" t="s">
        <v>87</v>
      </c>
      <c r="AB22" s="27" t="s">
        <v>119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26">
        <v>35</v>
      </c>
      <c r="F23" s="5">
        <v>4</v>
      </c>
      <c r="G23" s="26">
        <v>8</v>
      </c>
      <c r="H23" s="26"/>
      <c r="I23" s="26"/>
      <c r="J23" s="26">
        <v>0</v>
      </c>
      <c r="K23" s="26">
        <v>0</v>
      </c>
      <c r="L23" s="26">
        <v>1</v>
      </c>
      <c r="M23" s="26">
        <v>3</v>
      </c>
      <c r="N23" s="26">
        <f>SUM(L23:M23)</f>
        <v>4</v>
      </c>
      <c r="O23" s="26">
        <v>6</v>
      </c>
      <c r="P23" s="37">
        <v>0</v>
      </c>
      <c r="Q23" s="26">
        <v>2</v>
      </c>
      <c r="R23" s="26">
        <v>3</v>
      </c>
      <c r="S23" s="26">
        <v>0</v>
      </c>
      <c r="T23" s="26">
        <f t="shared" si="1"/>
        <v>8</v>
      </c>
      <c r="U23" s="38">
        <f>IFERROR(((T23+Q23+N23-R23)+(O23*2))/E23,"")</f>
        <v>0.65714285714285714</v>
      </c>
      <c r="V23" s="22" t="s">
        <v>422</v>
      </c>
      <c r="W23" s="22" t="s">
        <v>71</v>
      </c>
      <c r="X23" s="22" t="s">
        <v>76</v>
      </c>
      <c r="Y23" s="77">
        <v>921</v>
      </c>
      <c r="Z23" s="40"/>
      <c r="AA23" s="1" t="s">
        <v>87</v>
      </c>
      <c r="AB23" s="27" t="s">
        <v>119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26">
        <v>38</v>
      </c>
      <c r="F24" s="26">
        <v>2</v>
      </c>
      <c r="G24" s="26">
        <v>5</v>
      </c>
      <c r="H24" s="26"/>
      <c r="I24" s="26"/>
      <c r="J24" s="26">
        <v>3</v>
      </c>
      <c r="K24" s="26">
        <v>5</v>
      </c>
      <c r="L24" s="26">
        <v>2</v>
      </c>
      <c r="M24" s="26">
        <v>4</v>
      </c>
      <c r="N24" s="26">
        <f>SUM(L24:M24)</f>
        <v>6</v>
      </c>
      <c r="O24" s="26">
        <v>0</v>
      </c>
      <c r="P24" s="26">
        <v>2</v>
      </c>
      <c r="Q24" s="26">
        <v>1</v>
      </c>
      <c r="R24" s="26">
        <v>2</v>
      </c>
      <c r="S24" s="26">
        <v>1</v>
      </c>
      <c r="T24" s="26">
        <f t="shared" si="1"/>
        <v>7</v>
      </c>
      <c r="U24" s="38">
        <f>IFERROR(((T24+Q24+N24-R24)+(O24*2))/E24,"")</f>
        <v>0.31578947368421051</v>
      </c>
      <c r="V24" s="22" t="s">
        <v>422</v>
      </c>
      <c r="W24" s="22" t="s">
        <v>71</v>
      </c>
      <c r="X24" s="22" t="s">
        <v>76</v>
      </c>
      <c r="Y24" s="77">
        <v>921</v>
      </c>
      <c r="Z24" s="40"/>
      <c r="AA24" s="1" t="s">
        <v>87</v>
      </c>
      <c r="AB24" s="27" t="s">
        <v>119</v>
      </c>
    </row>
    <row r="25" spans="1:28" x14ac:dyDescent="0.3">
      <c r="A25" s="47" t="s">
        <v>139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33</v>
      </c>
      <c r="G25" s="43">
        <f t="shared" si="3"/>
        <v>76</v>
      </c>
      <c r="H25" s="43">
        <f t="shared" si="3"/>
        <v>0</v>
      </c>
      <c r="I25" s="43">
        <f t="shared" si="3"/>
        <v>0</v>
      </c>
      <c r="J25" s="43">
        <f t="shared" si="3"/>
        <v>32</v>
      </c>
      <c r="K25" s="43">
        <f t="shared" si="3"/>
        <v>44</v>
      </c>
      <c r="L25" s="43">
        <f t="shared" si="3"/>
        <v>12</v>
      </c>
      <c r="M25" s="43">
        <f t="shared" si="3"/>
        <v>34</v>
      </c>
      <c r="N25" s="43">
        <f t="shared" si="3"/>
        <v>46</v>
      </c>
      <c r="O25" s="43">
        <f t="shared" si="3"/>
        <v>13</v>
      </c>
      <c r="P25" s="43">
        <f t="shared" si="3"/>
        <v>27</v>
      </c>
      <c r="Q25" s="43">
        <f t="shared" si="3"/>
        <v>11</v>
      </c>
      <c r="R25" s="43">
        <f t="shared" si="3"/>
        <v>24</v>
      </c>
      <c r="S25" s="43">
        <f t="shared" si="3"/>
        <v>3</v>
      </c>
      <c r="T25" s="43">
        <f t="shared" si="3"/>
        <v>98</v>
      </c>
      <c r="U25" s="44">
        <f>((T25+Q25+N25-R25)+(O25*2))/E25</f>
        <v>0.65416666666666667</v>
      </c>
      <c r="V25" s="45" t="s">
        <v>422</v>
      </c>
      <c r="W25" s="45" t="s">
        <v>71</v>
      </c>
      <c r="X25" s="45" t="s">
        <v>76</v>
      </c>
      <c r="Y25" s="78">
        <v>921</v>
      </c>
      <c r="Z25" s="46"/>
      <c r="AA25" s="47" t="s">
        <v>87</v>
      </c>
      <c r="AB25" s="87" t="s">
        <v>119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0.43421052631578949</v>
      </c>
      <c r="H26" s="26"/>
      <c r="I26" s="1"/>
      <c r="J26" s="48" t="s">
        <v>42</v>
      </c>
      <c r="K26" s="50">
        <f>J25/K25</f>
        <v>0.72727272727272729</v>
      </c>
      <c r="L26" s="1"/>
      <c r="M26" s="37" t="s">
        <v>43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0"/>
      <c r="Z30" s="40"/>
      <c r="AA30" s="1"/>
      <c r="AB30" s="1"/>
    </row>
    <row r="32" spans="1:28" x14ac:dyDescent="0.3">
      <c r="B32" s="1"/>
      <c r="C32" s="31" t="s">
        <v>140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70" t="s">
        <v>479</v>
      </c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374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139</v>
      </c>
      <c r="C34" s="26" t="s">
        <v>342</v>
      </c>
      <c r="D34" s="36">
        <v>11</v>
      </c>
      <c r="E34" s="26">
        <v>42</v>
      </c>
      <c r="F34" s="26">
        <v>2</v>
      </c>
      <c r="G34" s="26">
        <v>9</v>
      </c>
      <c r="H34" s="26"/>
      <c r="I34" s="26"/>
      <c r="J34" s="26">
        <v>8</v>
      </c>
      <c r="K34" s="26">
        <v>8</v>
      </c>
      <c r="L34" s="26">
        <v>0</v>
      </c>
      <c r="M34" s="26">
        <v>5</v>
      </c>
      <c r="N34" s="26">
        <f>SUM(L34:M34)</f>
        <v>5</v>
      </c>
      <c r="O34" s="26">
        <v>7</v>
      </c>
      <c r="P34" s="61">
        <v>6</v>
      </c>
      <c r="Q34" s="26">
        <v>0</v>
      </c>
      <c r="R34" s="26">
        <v>3</v>
      </c>
      <c r="S34" s="26">
        <v>0</v>
      </c>
      <c r="T34" s="26">
        <f t="shared" ref="T34:T45" si="4">+(F34*2)+J34</f>
        <v>12</v>
      </c>
      <c r="U34" s="38">
        <f>IFERROR(((T34+Q34+N34-R34)+(O34*2))/E34,"")</f>
        <v>0.66666666666666663</v>
      </c>
      <c r="V34" s="22" t="s">
        <v>422</v>
      </c>
      <c r="W34" s="22" t="s">
        <v>75</v>
      </c>
      <c r="X34" s="22" t="s">
        <v>72</v>
      </c>
      <c r="Y34" s="77">
        <v>921</v>
      </c>
      <c r="Z34" s="40"/>
      <c r="AA34" s="1" t="s">
        <v>144</v>
      </c>
      <c r="AB34" s="27" t="s">
        <v>209</v>
      </c>
    </row>
    <row r="35" spans="1:28" x14ac:dyDescent="0.3">
      <c r="A35" s="1" t="s">
        <v>46</v>
      </c>
      <c r="B35" s="1" t="s">
        <v>139</v>
      </c>
      <c r="C35" s="26" t="s">
        <v>343</v>
      </c>
      <c r="D35" s="36">
        <v>33</v>
      </c>
      <c r="E35" s="26" t="s">
        <v>470</v>
      </c>
      <c r="F35" s="26"/>
      <c r="G35" s="26"/>
      <c r="H35" s="26"/>
      <c r="I35" s="26"/>
      <c r="J35" s="26"/>
      <c r="K35" s="26"/>
      <c r="L35" s="26"/>
      <c r="M35" s="26"/>
      <c r="N35" s="26">
        <f>SUM(L35:M35)</f>
        <v>0</v>
      </c>
      <c r="O35" s="26"/>
      <c r="P35" s="61"/>
      <c r="Q35" s="26"/>
      <c r="R35" s="26"/>
      <c r="S35" s="26"/>
      <c r="T35" s="26">
        <f t="shared" si="4"/>
        <v>0</v>
      </c>
      <c r="U35" s="38" t="str">
        <f>IFERROR(((T35+Q35+N35-R35)+(O35*2))/E35,"")</f>
        <v/>
      </c>
      <c r="V35" s="22" t="s">
        <v>422</v>
      </c>
      <c r="W35" s="22" t="s">
        <v>75</v>
      </c>
      <c r="X35" s="22" t="s">
        <v>72</v>
      </c>
      <c r="Y35" s="77">
        <v>921</v>
      </c>
      <c r="Z35" s="40"/>
      <c r="AA35" s="1" t="s">
        <v>144</v>
      </c>
      <c r="AB35" s="27" t="s">
        <v>209</v>
      </c>
    </row>
    <row r="36" spans="1:28" x14ac:dyDescent="0.3">
      <c r="A36" s="1" t="s">
        <v>46</v>
      </c>
      <c r="B36" s="1" t="s">
        <v>139</v>
      </c>
      <c r="C36" s="26" t="s">
        <v>344</v>
      </c>
      <c r="D36" s="36">
        <v>24</v>
      </c>
      <c r="E36" s="26">
        <v>40</v>
      </c>
      <c r="F36" s="26">
        <v>4</v>
      </c>
      <c r="G36" s="26">
        <v>7</v>
      </c>
      <c r="H36" s="26"/>
      <c r="I36" s="26"/>
      <c r="J36" s="26">
        <v>2</v>
      </c>
      <c r="K36" s="26">
        <v>3</v>
      </c>
      <c r="L36" s="26">
        <v>2</v>
      </c>
      <c r="M36" s="26">
        <v>6</v>
      </c>
      <c r="N36" s="26">
        <f t="shared" ref="N36:N40" si="5">SUM(L36:M36)</f>
        <v>8</v>
      </c>
      <c r="O36" s="26">
        <v>0</v>
      </c>
      <c r="P36" s="26">
        <v>2</v>
      </c>
      <c r="Q36" s="26">
        <v>1</v>
      </c>
      <c r="R36" s="26">
        <v>4</v>
      </c>
      <c r="S36" s="26">
        <v>0</v>
      </c>
      <c r="T36" s="26">
        <f t="shared" si="4"/>
        <v>10</v>
      </c>
      <c r="U36" s="38">
        <f t="shared" ref="U36:U45" si="6">IFERROR(((T36+Q36+N36-R36)+(O36*2))/E36,"")</f>
        <v>0.375</v>
      </c>
      <c r="V36" s="22" t="s">
        <v>422</v>
      </c>
      <c r="W36" s="22" t="s">
        <v>75</v>
      </c>
      <c r="X36" s="22" t="s">
        <v>72</v>
      </c>
      <c r="Y36" s="77">
        <v>921</v>
      </c>
      <c r="Z36" s="40"/>
      <c r="AA36" s="1" t="s">
        <v>144</v>
      </c>
      <c r="AB36" s="27" t="s">
        <v>209</v>
      </c>
    </row>
    <row r="37" spans="1:28" x14ac:dyDescent="0.3">
      <c r="A37" s="1" t="s">
        <v>46</v>
      </c>
      <c r="B37" s="1" t="s">
        <v>139</v>
      </c>
      <c r="C37" s="26" t="s">
        <v>345</v>
      </c>
      <c r="D37" s="36">
        <v>22</v>
      </c>
      <c r="E37" s="26">
        <v>22</v>
      </c>
      <c r="F37" s="26">
        <v>4</v>
      </c>
      <c r="G37" s="26">
        <v>11</v>
      </c>
      <c r="H37" s="26"/>
      <c r="I37" s="26"/>
      <c r="J37" s="26">
        <v>4</v>
      </c>
      <c r="K37" s="26">
        <v>8</v>
      </c>
      <c r="L37" s="26">
        <v>3</v>
      </c>
      <c r="M37" s="26">
        <v>2</v>
      </c>
      <c r="N37" s="26">
        <f t="shared" si="5"/>
        <v>5</v>
      </c>
      <c r="O37" s="26">
        <v>1</v>
      </c>
      <c r="P37" s="26">
        <v>3</v>
      </c>
      <c r="Q37" s="26">
        <v>2</v>
      </c>
      <c r="R37" s="26">
        <v>0</v>
      </c>
      <c r="S37" s="26">
        <v>0</v>
      </c>
      <c r="T37" s="26">
        <f t="shared" si="4"/>
        <v>12</v>
      </c>
      <c r="U37" s="38">
        <f t="shared" si="6"/>
        <v>0.95454545454545459</v>
      </c>
      <c r="V37" s="22" t="s">
        <v>422</v>
      </c>
      <c r="W37" s="22" t="s">
        <v>75</v>
      </c>
      <c r="X37" s="22" t="s">
        <v>72</v>
      </c>
      <c r="Y37" s="77">
        <v>921</v>
      </c>
      <c r="Z37" s="40"/>
      <c r="AA37" s="1" t="s">
        <v>144</v>
      </c>
      <c r="AB37" s="27" t="s">
        <v>209</v>
      </c>
    </row>
    <row r="38" spans="1:28" x14ac:dyDescent="0.3">
      <c r="A38" s="1" t="s">
        <v>46</v>
      </c>
      <c r="B38" s="1" t="s">
        <v>139</v>
      </c>
      <c r="C38" s="26" t="s">
        <v>346</v>
      </c>
      <c r="D38" s="36">
        <v>20</v>
      </c>
      <c r="E38" s="26">
        <v>9</v>
      </c>
      <c r="F38" s="26">
        <v>1</v>
      </c>
      <c r="G38" s="26">
        <v>5</v>
      </c>
      <c r="H38" s="26"/>
      <c r="I38" s="26"/>
      <c r="J38" s="26">
        <v>0</v>
      </c>
      <c r="K38" s="26">
        <v>0</v>
      </c>
      <c r="L38" s="26">
        <v>1</v>
      </c>
      <c r="M38" s="26">
        <v>1</v>
      </c>
      <c r="N38" s="26">
        <f t="shared" si="5"/>
        <v>2</v>
      </c>
      <c r="O38" s="26">
        <v>1</v>
      </c>
      <c r="P38" s="26">
        <v>4</v>
      </c>
      <c r="Q38" s="26">
        <v>1</v>
      </c>
      <c r="R38" s="26">
        <v>1</v>
      </c>
      <c r="S38" s="26">
        <v>0</v>
      </c>
      <c r="T38" s="26">
        <f t="shared" si="4"/>
        <v>2</v>
      </c>
      <c r="U38" s="38">
        <f t="shared" si="6"/>
        <v>0.66666666666666663</v>
      </c>
      <c r="V38" s="22" t="s">
        <v>422</v>
      </c>
      <c r="W38" s="22" t="s">
        <v>75</v>
      </c>
      <c r="X38" s="22" t="s">
        <v>72</v>
      </c>
      <c r="Y38" s="77">
        <v>921</v>
      </c>
      <c r="Z38" s="40"/>
      <c r="AA38" s="1" t="s">
        <v>144</v>
      </c>
      <c r="AB38" s="27" t="s">
        <v>209</v>
      </c>
    </row>
    <row r="39" spans="1:28" x14ac:dyDescent="0.3">
      <c r="A39" s="1" t="s">
        <v>46</v>
      </c>
      <c r="B39" s="1" t="s">
        <v>139</v>
      </c>
      <c r="C39" s="26" t="s">
        <v>347</v>
      </c>
      <c r="D39" s="36">
        <v>45</v>
      </c>
      <c r="E39" s="26">
        <v>22</v>
      </c>
      <c r="F39" s="26">
        <v>4</v>
      </c>
      <c r="G39" s="26">
        <v>7</v>
      </c>
      <c r="H39" s="26"/>
      <c r="I39" s="26"/>
      <c r="J39" s="26">
        <v>4</v>
      </c>
      <c r="K39" s="26">
        <v>4</v>
      </c>
      <c r="L39" s="26">
        <v>1</v>
      </c>
      <c r="M39" s="26">
        <v>3</v>
      </c>
      <c r="N39" s="26">
        <f t="shared" si="5"/>
        <v>4</v>
      </c>
      <c r="O39" s="26">
        <v>1</v>
      </c>
      <c r="P39" s="26">
        <v>4</v>
      </c>
      <c r="Q39" s="26">
        <v>3</v>
      </c>
      <c r="R39" s="26">
        <v>1</v>
      </c>
      <c r="S39" s="26">
        <v>0</v>
      </c>
      <c r="T39" s="26">
        <f t="shared" si="4"/>
        <v>12</v>
      </c>
      <c r="U39" s="38">
        <f t="shared" si="6"/>
        <v>0.90909090909090906</v>
      </c>
      <c r="V39" s="22" t="s">
        <v>422</v>
      </c>
      <c r="W39" s="22" t="s">
        <v>75</v>
      </c>
      <c r="X39" s="22" t="s">
        <v>72</v>
      </c>
      <c r="Y39" s="77">
        <v>921</v>
      </c>
      <c r="Z39" s="40"/>
      <c r="AA39" s="1" t="s">
        <v>144</v>
      </c>
      <c r="AB39" s="27" t="s">
        <v>209</v>
      </c>
    </row>
    <row r="40" spans="1:28" x14ac:dyDescent="0.3">
      <c r="A40" s="1" t="s">
        <v>46</v>
      </c>
      <c r="B40" s="1" t="s">
        <v>139</v>
      </c>
      <c r="C40" s="26" t="s">
        <v>348</v>
      </c>
      <c r="D40" s="36">
        <v>23</v>
      </c>
      <c r="E40" s="26">
        <v>40</v>
      </c>
      <c r="F40" s="26">
        <v>7</v>
      </c>
      <c r="G40" s="26">
        <v>15</v>
      </c>
      <c r="H40" s="26"/>
      <c r="I40" s="26"/>
      <c r="J40" s="26">
        <v>0</v>
      </c>
      <c r="K40" s="26">
        <v>2</v>
      </c>
      <c r="L40" s="26">
        <v>1</v>
      </c>
      <c r="M40" s="26">
        <v>6</v>
      </c>
      <c r="N40" s="26">
        <f t="shared" si="5"/>
        <v>7</v>
      </c>
      <c r="O40" s="26">
        <v>2</v>
      </c>
      <c r="P40" s="26">
        <v>1</v>
      </c>
      <c r="Q40" s="26">
        <v>3</v>
      </c>
      <c r="R40" s="26">
        <v>4</v>
      </c>
      <c r="S40" s="26">
        <v>1</v>
      </c>
      <c r="T40" s="26">
        <f t="shared" si="4"/>
        <v>14</v>
      </c>
      <c r="U40" s="38">
        <f t="shared" si="6"/>
        <v>0.6</v>
      </c>
      <c r="V40" s="22" t="s">
        <v>422</v>
      </c>
      <c r="W40" s="22" t="s">
        <v>75</v>
      </c>
      <c r="X40" s="22" t="s">
        <v>72</v>
      </c>
      <c r="Y40" s="77">
        <v>921</v>
      </c>
      <c r="Z40" s="40"/>
      <c r="AA40" s="1" t="s">
        <v>144</v>
      </c>
      <c r="AB40" s="27" t="s">
        <v>209</v>
      </c>
    </row>
    <row r="41" spans="1:28" x14ac:dyDescent="0.3">
      <c r="A41" s="1" t="s">
        <v>46</v>
      </c>
      <c r="B41" s="1" t="s">
        <v>139</v>
      </c>
      <c r="C41" s="26" t="s">
        <v>349</v>
      </c>
      <c r="D41" s="36">
        <v>40</v>
      </c>
      <c r="E41" s="26">
        <v>7</v>
      </c>
      <c r="F41" s="26">
        <v>3</v>
      </c>
      <c r="G41" s="26">
        <v>6</v>
      </c>
      <c r="H41" s="26"/>
      <c r="I41" s="26"/>
      <c r="J41" s="26">
        <v>3</v>
      </c>
      <c r="K41" s="26">
        <v>5</v>
      </c>
      <c r="L41" s="26">
        <v>0</v>
      </c>
      <c r="M41" s="26">
        <v>4</v>
      </c>
      <c r="N41" s="26">
        <f>SUM(L41:M41)</f>
        <v>4</v>
      </c>
      <c r="O41" s="26">
        <v>0</v>
      </c>
      <c r="P41" s="26">
        <v>5</v>
      </c>
      <c r="Q41" s="26">
        <v>0</v>
      </c>
      <c r="R41" s="26">
        <v>1</v>
      </c>
      <c r="S41" s="26">
        <v>0</v>
      </c>
      <c r="T41" s="26">
        <f t="shared" si="4"/>
        <v>9</v>
      </c>
      <c r="U41" s="38">
        <f t="shared" si="6"/>
        <v>1.7142857142857142</v>
      </c>
      <c r="V41" s="22" t="s">
        <v>422</v>
      </c>
      <c r="W41" s="22" t="s">
        <v>75</v>
      </c>
      <c r="X41" s="22" t="s">
        <v>72</v>
      </c>
      <c r="Y41" s="77">
        <v>921</v>
      </c>
      <c r="Z41" s="40"/>
      <c r="AA41" s="1" t="s">
        <v>144</v>
      </c>
      <c r="AB41" s="27" t="s">
        <v>209</v>
      </c>
    </row>
    <row r="42" spans="1:28" x14ac:dyDescent="0.3">
      <c r="A42" s="1" t="s">
        <v>46</v>
      </c>
      <c r="B42" s="1" t="s">
        <v>139</v>
      </c>
      <c r="C42" s="26" t="s">
        <v>350</v>
      </c>
      <c r="D42" s="36">
        <v>10</v>
      </c>
      <c r="E42" s="26">
        <v>41</v>
      </c>
      <c r="F42" s="26">
        <v>10</v>
      </c>
      <c r="G42" s="26">
        <v>29</v>
      </c>
      <c r="H42" s="26"/>
      <c r="I42" s="26"/>
      <c r="J42" s="26">
        <v>5</v>
      </c>
      <c r="K42" s="26">
        <v>6</v>
      </c>
      <c r="L42" s="26">
        <v>7</v>
      </c>
      <c r="M42" s="26">
        <v>12</v>
      </c>
      <c r="N42" s="26">
        <f>SUM(L42:M42)</f>
        <v>19</v>
      </c>
      <c r="O42" s="26">
        <v>1</v>
      </c>
      <c r="P42" s="26">
        <v>3</v>
      </c>
      <c r="Q42" s="26">
        <v>2</v>
      </c>
      <c r="R42" s="26">
        <v>1</v>
      </c>
      <c r="S42" s="26">
        <v>0</v>
      </c>
      <c r="T42" s="26">
        <f t="shared" si="4"/>
        <v>25</v>
      </c>
      <c r="U42" s="38">
        <f t="shared" si="6"/>
        <v>1.1463414634146341</v>
      </c>
      <c r="V42" s="22" t="s">
        <v>422</v>
      </c>
      <c r="W42" s="22" t="s">
        <v>75</v>
      </c>
      <c r="X42" s="22" t="s">
        <v>72</v>
      </c>
      <c r="Y42" s="77">
        <v>921</v>
      </c>
      <c r="Z42" s="40"/>
      <c r="AA42" s="1" t="s">
        <v>144</v>
      </c>
      <c r="AB42" s="27" t="s">
        <v>209</v>
      </c>
    </row>
    <row r="43" spans="1:28" x14ac:dyDescent="0.3">
      <c r="A43" s="1" t="s">
        <v>46</v>
      </c>
      <c r="B43" s="1" t="s">
        <v>139</v>
      </c>
      <c r="C43" s="26" t="s">
        <v>364</v>
      </c>
      <c r="D43" s="36">
        <v>14</v>
      </c>
      <c r="E43" s="26" t="s">
        <v>470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8"/>
      <c r="V43" s="22"/>
      <c r="W43" s="22"/>
      <c r="X43" s="22"/>
      <c r="Y43" s="77"/>
      <c r="Z43" s="40"/>
      <c r="AA43" s="1"/>
      <c r="AB43" s="27"/>
    </row>
    <row r="44" spans="1:28" x14ac:dyDescent="0.3">
      <c r="A44" s="1" t="s">
        <v>46</v>
      </c>
      <c r="B44" s="1" t="s">
        <v>139</v>
      </c>
      <c r="C44" s="26" t="s">
        <v>370</v>
      </c>
      <c r="D44" s="36">
        <v>25</v>
      </c>
      <c r="E44" s="26">
        <v>5</v>
      </c>
      <c r="F44" s="37">
        <v>1</v>
      </c>
      <c r="G44" s="26">
        <v>2</v>
      </c>
      <c r="H44" s="26"/>
      <c r="I44" s="26"/>
      <c r="J44" s="26">
        <v>0</v>
      </c>
      <c r="K44" s="26">
        <v>0</v>
      </c>
      <c r="L44" s="26">
        <v>0</v>
      </c>
      <c r="M44" s="26">
        <v>1</v>
      </c>
      <c r="N44" s="26">
        <f>SUM(L44:M44)</f>
        <v>1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f t="shared" si="4"/>
        <v>2</v>
      </c>
      <c r="U44" s="38">
        <f t="shared" si="6"/>
        <v>0.6</v>
      </c>
      <c r="V44" s="22" t="s">
        <v>422</v>
      </c>
      <c r="W44" s="22" t="s">
        <v>75</v>
      </c>
      <c r="X44" s="22" t="s">
        <v>72</v>
      </c>
      <c r="Y44" s="77">
        <v>921</v>
      </c>
      <c r="Z44" s="40"/>
      <c r="AA44" s="1" t="s">
        <v>144</v>
      </c>
      <c r="AB44" s="27" t="s">
        <v>209</v>
      </c>
    </row>
    <row r="45" spans="1:28" x14ac:dyDescent="0.3">
      <c r="A45" s="1" t="s">
        <v>46</v>
      </c>
      <c r="B45" s="1" t="s">
        <v>139</v>
      </c>
      <c r="C45" s="26" t="s">
        <v>351</v>
      </c>
      <c r="D45" s="36">
        <v>15</v>
      </c>
      <c r="E45" s="26">
        <v>12</v>
      </c>
      <c r="F45" s="26">
        <v>0</v>
      </c>
      <c r="G45" s="26">
        <v>2</v>
      </c>
      <c r="H45" s="26"/>
      <c r="I45" s="26"/>
      <c r="J45" s="26">
        <v>4</v>
      </c>
      <c r="K45" s="26">
        <v>4</v>
      </c>
      <c r="L45" s="26">
        <v>0</v>
      </c>
      <c r="M45" s="26">
        <v>1</v>
      </c>
      <c r="N45" s="26">
        <f>SUM(L45:M45)</f>
        <v>1</v>
      </c>
      <c r="O45" s="26">
        <v>1</v>
      </c>
      <c r="P45" s="26">
        <v>0</v>
      </c>
      <c r="Q45" s="26">
        <v>1</v>
      </c>
      <c r="R45" s="26">
        <v>2</v>
      </c>
      <c r="S45" s="26">
        <v>0</v>
      </c>
      <c r="T45" s="26">
        <f t="shared" si="4"/>
        <v>4</v>
      </c>
      <c r="U45" s="38">
        <f t="shared" si="6"/>
        <v>0.5</v>
      </c>
      <c r="V45" s="22" t="s">
        <v>422</v>
      </c>
      <c r="W45" s="22" t="s">
        <v>75</v>
      </c>
      <c r="X45" s="22" t="s">
        <v>72</v>
      </c>
      <c r="Y45" s="77">
        <v>921</v>
      </c>
      <c r="Z45" s="40"/>
      <c r="AA45" s="1" t="s">
        <v>144</v>
      </c>
      <c r="AB45" s="27" t="s">
        <v>209</v>
      </c>
    </row>
    <row r="46" spans="1:28" x14ac:dyDescent="0.3">
      <c r="A46" s="47" t="s">
        <v>46</v>
      </c>
      <c r="B46" s="47" t="s">
        <v>139</v>
      </c>
      <c r="C46" s="43" t="s">
        <v>40</v>
      </c>
      <c r="D46" s="47"/>
      <c r="E46" s="43">
        <f t="shared" ref="E46:T46" si="7">SUM(E34:E45)</f>
        <v>240</v>
      </c>
      <c r="F46" s="43">
        <f t="shared" si="7"/>
        <v>36</v>
      </c>
      <c r="G46" s="43">
        <f t="shared" si="7"/>
        <v>93</v>
      </c>
      <c r="H46" s="43">
        <f t="shared" si="7"/>
        <v>0</v>
      </c>
      <c r="I46" s="43">
        <f t="shared" si="7"/>
        <v>0</v>
      </c>
      <c r="J46" s="43">
        <f t="shared" si="7"/>
        <v>30</v>
      </c>
      <c r="K46" s="43">
        <f t="shared" si="7"/>
        <v>40</v>
      </c>
      <c r="L46" s="43">
        <f t="shared" si="7"/>
        <v>15</v>
      </c>
      <c r="M46" s="43">
        <f t="shared" si="7"/>
        <v>41</v>
      </c>
      <c r="N46" s="43">
        <f t="shared" si="7"/>
        <v>56</v>
      </c>
      <c r="O46" s="43">
        <f t="shared" si="7"/>
        <v>14</v>
      </c>
      <c r="P46" s="43">
        <f t="shared" si="7"/>
        <v>28</v>
      </c>
      <c r="Q46" s="43">
        <f t="shared" si="7"/>
        <v>13</v>
      </c>
      <c r="R46" s="43">
        <f t="shared" si="7"/>
        <v>17</v>
      </c>
      <c r="S46" s="43">
        <f t="shared" si="7"/>
        <v>1</v>
      </c>
      <c r="T46" s="43">
        <f t="shared" si="7"/>
        <v>102</v>
      </c>
      <c r="U46" s="44">
        <f>((T46+Q46+N46-R46)+(O46*2))/E46</f>
        <v>0.7583333333333333</v>
      </c>
      <c r="V46" s="45" t="s">
        <v>422</v>
      </c>
      <c r="W46" s="45" t="s">
        <v>75</v>
      </c>
      <c r="X46" s="45" t="s">
        <v>72</v>
      </c>
      <c r="Y46" s="78">
        <v>921</v>
      </c>
      <c r="Z46" s="46"/>
      <c r="AA46" s="47" t="s">
        <v>144</v>
      </c>
      <c r="AB46" s="87" t="s">
        <v>209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0.38709677419354838</v>
      </c>
      <c r="H47" s="48"/>
      <c r="I47" s="27"/>
      <c r="J47" s="48" t="s">
        <v>42</v>
      </c>
      <c r="K47" s="76">
        <f>J46/K46</f>
        <v>0.75</v>
      </c>
      <c r="L47" s="1"/>
      <c r="M47" s="37" t="s">
        <v>43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1"/>
    </row>
  </sheetData>
  <sheetProtection sheet="1" objects="1" scenarios="1"/>
  <pageMargins left="0" right="0" top="1" bottom="0" header="0.3" footer="0.3"/>
  <pageSetup scale="69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9F79-C07A-4F50-BC67-4000315A5480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1" spans="1:28" x14ac:dyDescent="0.3">
      <c r="Z1" s="74" t="s">
        <v>468</v>
      </c>
    </row>
    <row r="2" spans="1:28" x14ac:dyDescent="0.3">
      <c r="B2" s="1"/>
      <c r="C2" s="2" t="s">
        <v>45</v>
      </c>
      <c r="D2" s="3" t="s">
        <v>394</v>
      </c>
      <c r="E2" s="4"/>
      <c r="F2" s="72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23</v>
      </c>
      <c r="O4" s="19">
        <v>28</v>
      </c>
      <c r="P4" s="19">
        <v>23</v>
      </c>
      <c r="Q4" s="19">
        <v>36</v>
      </c>
      <c r="R4" s="20"/>
      <c r="S4" s="21">
        <f>SUM(N4:R4)</f>
        <v>110</v>
      </c>
      <c r="T4" s="22" t="s">
        <v>423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103</v>
      </c>
      <c r="K5" s="16" t="s">
        <v>140</v>
      </c>
      <c r="L5" s="17"/>
      <c r="M5" s="18"/>
      <c r="N5" s="19">
        <v>21</v>
      </c>
      <c r="O5" s="19">
        <v>20</v>
      </c>
      <c r="P5" s="19">
        <v>23</v>
      </c>
      <c r="Q5" s="19">
        <v>37</v>
      </c>
      <c r="R5" s="20"/>
      <c r="S5" s="21">
        <f>SUM(N5:R5)</f>
        <v>101</v>
      </c>
      <c r="T5" s="22" t="s">
        <v>423</v>
      </c>
      <c r="U5" s="1"/>
      <c r="V5" s="1"/>
      <c r="W5" s="1"/>
    </row>
    <row r="6" spans="1:28" x14ac:dyDescent="0.3">
      <c r="C6" s="67">
        <v>2250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376</v>
      </c>
      <c r="U7" s="1"/>
      <c r="V7" s="69" t="s">
        <v>423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6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90"/>
      <c r="F13" s="26">
        <v>7</v>
      </c>
      <c r="G13" s="26">
        <v>24</v>
      </c>
      <c r="H13" s="90"/>
      <c r="I13" s="90"/>
      <c r="J13" s="26">
        <v>5</v>
      </c>
      <c r="K13" s="26">
        <v>8</v>
      </c>
      <c r="L13" s="90"/>
      <c r="M13" s="90"/>
      <c r="N13" s="26">
        <f>SUM(L13:M13)</f>
        <v>0</v>
      </c>
      <c r="O13" s="90"/>
      <c r="P13" s="90"/>
      <c r="Q13" s="90"/>
      <c r="R13" s="90"/>
      <c r="S13" s="90"/>
      <c r="T13" s="26">
        <f>+(F13*2)+J13</f>
        <v>19</v>
      </c>
      <c r="U13" s="38" t="str">
        <f>IFERROR(((T13+Q13+N13-R13)+(O13*2))/E13,"")</f>
        <v/>
      </c>
      <c r="V13" s="22" t="s">
        <v>423</v>
      </c>
      <c r="W13" s="22" t="s">
        <v>75</v>
      </c>
      <c r="X13" s="22" t="s">
        <v>72</v>
      </c>
      <c r="Y13" s="77">
        <v>2250</v>
      </c>
      <c r="Z13" s="40"/>
      <c r="AA13" s="1" t="s">
        <v>87</v>
      </c>
      <c r="AB13" s="27" t="s">
        <v>424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>
        <f t="shared" ref="N14:N19" si="0">SUM(L14:M14)</f>
        <v>0</v>
      </c>
      <c r="O14" s="100"/>
      <c r="P14" s="90"/>
      <c r="Q14" s="100"/>
      <c r="R14" s="100"/>
      <c r="S14" s="100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 t="s">
        <v>423</v>
      </c>
      <c r="W14" s="22" t="s">
        <v>75</v>
      </c>
      <c r="X14" s="22" t="s">
        <v>72</v>
      </c>
      <c r="Y14" s="77">
        <v>2250</v>
      </c>
      <c r="Z14" s="40"/>
      <c r="AA14" s="1" t="s">
        <v>87</v>
      </c>
      <c r="AB14" s="27" t="s">
        <v>424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90"/>
      <c r="F15" s="26">
        <v>6</v>
      </c>
      <c r="G15" s="90"/>
      <c r="H15" s="90"/>
      <c r="I15" s="90"/>
      <c r="J15" s="26">
        <v>7</v>
      </c>
      <c r="K15" s="26">
        <v>10</v>
      </c>
      <c r="L15" s="90"/>
      <c r="M15" s="48">
        <v>20</v>
      </c>
      <c r="N15" s="26">
        <f t="shared" si="0"/>
        <v>20</v>
      </c>
      <c r="O15" s="100"/>
      <c r="P15" s="90"/>
      <c r="Q15" s="100"/>
      <c r="R15" s="100"/>
      <c r="S15" s="100"/>
      <c r="T15" s="26">
        <f t="shared" si="1"/>
        <v>19</v>
      </c>
      <c r="U15" s="38" t="str">
        <f t="shared" si="2"/>
        <v/>
      </c>
      <c r="V15" s="22" t="s">
        <v>423</v>
      </c>
      <c r="W15" s="22" t="s">
        <v>75</v>
      </c>
      <c r="X15" s="22" t="s">
        <v>72</v>
      </c>
      <c r="Y15" s="77">
        <v>2250</v>
      </c>
      <c r="Z15" s="40"/>
      <c r="AA15" s="1" t="s">
        <v>87</v>
      </c>
      <c r="AB15" s="27" t="s">
        <v>424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90"/>
      <c r="F16" s="26">
        <v>2</v>
      </c>
      <c r="G16" s="100"/>
      <c r="H16" s="90"/>
      <c r="I16" s="90"/>
      <c r="J16" s="26">
        <v>2</v>
      </c>
      <c r="K16" s="26">
        <v>2</v>
      </c>
      <c r="L16" s="90"/>
      <c r="M16" s="90"/>
      <c r="N16" s="26">
        <f t="shared" si="0"/>
        <v>0</v>
      </c>
      <c r="O16" s="100"/>
      <c r="P16" s="90"/>
      <c r="Q16" s="100"/>
      <c r="R16" s="100"/>
      <c r="S16" s="100"/>
      <c r="T16" s="26">
        <f t="shared" si="1"/>
        <v>6</v>
      </c>
      <c r="U16" s="38" t="str">
        <f t="shared" si="2"/>
        <v/>
      </c>
      <c r="V16" s="22" t="s">
        <v>423</v>
      </c>
      <c r="W16" s="22" t="s">
        <v>75</v>
      </c>
      <c r="X16" s="22" t="s">
        <v>72</v>
      </c>
      <c r="Y16" s="77">
        <v>2250</v>
      </c>
      <c r="Z16" s="40"/>
      <c r="AA16" s="1" t="s">
        <v>87</v>
      </c>
      <c r="AB16" s="27" t="s">
        <v>424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90"/>
      <c r="F17" s="26">
        <v>3</v>
      </c>
      <c r="G17" s="90"/>
      <c r="H17" s="90"/>
      <c r="I17" s="90"/>
      <c r="J17" s="26">
        <v>3</v>
      </c>
      <c r="K17" s="26">
        <v>7</v>
      </c>
      <c r="L17" s="90"/>
      <c r="M17" s="90"/>
      <c r="N17" s="26">
        <f t="shared" si="0"/>
        <v>0</v>
      </c>
      <c r="O17" s="100"/>
      <c r="P17" s="61">
        <v>6</v>
      </c>
      <c r="Q17" s="100"/>
      <c r="R17" s="100"/>
      <c r="S17" s="100"/>
      <c r="T17" s="26">
        <f t="shared" si="1"/>
        <v>9</v>
      </c>
      <c r="U17" s="38" t="str">
        <f t="shared" si="2"/>
        <v/>
      </c>
      <c r="V17" s="22" t="s">
        <v>423</v>
      </c>
      <c r="W17" s="22" t="s">
        <v>75</v>
      </c>
      <c r="X17" s="22" t="s">
        <v>72</v>
      </c>
      <c r="Y17" s="77">
        <v>2250</v>
      </c>
      <c r="Z17" s="40"/>
      <c r="AA17" s="1" t="s">
        <v>87</v>
      </c>
      <c r="AB17" s="27" t="s">
        <v>424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90" t="s">
        <v>470</v>
      </c>
      <c r="F18" s="26"/>
      <c r="G18" s="90"/>
      <c r="H18" s="90"/>
      <c r="I18" s="90"/>
      <c r="J18" s="26"/>
      <c r="K18" s="26"/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26">
        <f t="shared" si="1"/>
        <v>0</v>
      </c>
      <c r="U18" s="38" t="str">
        <f t="shared" si="2"/>
        <v/>
      </c>
      <c r="V18" s="22" t="s">
        <v>423</v>
      </c>
      <c r="W18" s="22" t="s">
        <v>75</v>
      </c>
      <c r="X18" s="22" t="s">
        <v>72</v>
      </c>
      <c r="Y18" s="77">
        <v>2250</v>
      </c>
      <c r="Z18" s="40"/>
      <c r="AA18" s="1" t="s">
        <v>87</v>
      </c>
      <c r="AB18" s="27" t="s">
        <v>424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90"/>
      <c r="I19" s="90"/>
      <c r="J19" s="26">
        <v>4</v>
      </c>
      <c r="K19" s="26">
        <v>4</v>
      </c>
      <c r="L19" s="90"/>
      <c r="M19" s="90"/>
      <c r="N19" s="26">
        <f t="shared" si="0"/>
        <v>0</v>
      </c>
      <c r="O19" s="100"/>
      <c r="P19" s="90"/>
      <c r="Q19" s="100"/>
      <c r="R19" s="100"/>
      <c r="S19" s="100"/>
      <c r="T19" s="26">
        <f t="shared" si="1"/>
        <v>4</v>
      </c>
      <c r="U19" s="38" t="str">
        <f t="shared" si="2"/>
        <v/>
      </c>
      <c r="V19" s="22" t="s">
        <v>423</v>
      </c>
      <c r="W19" s="22" t="s">
        <v>75</v>
      </c>
      <c r="X19" s="22" t="s">
        <v>72</v>
      </c>
      <c r="Y19" s="77">
        <v>2250</v>
      </c>
      <c r="Z19" s="40"/>
      <c r="AA19" s="1" t="s">
        <v>87</v>
      </c>
      <c r="AB19" s="27" t="s">
        <v>424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>
        <f>SUM(L20:M20)</f>
        <v>0</v>
      </c>
      <c r="O20" s="100"/>
      <c r="P20" s="90"/>
      <c r="Q20" s="100"/>
      <c r="R20" s="100"/>
      <c r="S20" s="100"/>
      <c r="T20" s="26">
        <f t="shared" si="1"/>
        <v>0</v>
      </c>
      <c r="U20" s="38" t="str">
        <f t="shared" si="2"/>
        <v/>
      </c>
      <c r="V20" s="22" t="s">
        <v>423</v>
      </c>
      <c r="W20" s="22" t="s">
        <v>75</v>
      </c>
      <c r="X20" s="22" t="s">
        <v>72</v>
      </c>
      <c r="Y20" s="77">
        <v>2250</v>
      </c>
      <c r="Z20" s="40"/>
      <c r="AA20" s="1" t="s">
        <v>87</v>
      </c>
      <c r="AB20" s="27" t="s">
        <v>424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90"/>
      <c r="F21" s="26">
        <v>14</v>
      </c>
      <c r="G21" s="26">
        <v>25</v>
      </c>
      <c r="H21" s="90"/>
      <c r="I21" s="90"/>
      <c r="J21" s="26">
        <v>3</v>
      </c>
      <c r="K21" s="26">
        <v>6</v>
      </c>
      <c r="L21" s="90"/>
      <c r="M21" s="90"/>
      <c r="N21" s="26">
        <f>SUM(L21:M21)</f>
        <v>0</v>
      </c>
      <c r="O21" s="100"/>
      <c r="P21" s="90"/>
      <c r="Q21" s="100"/>
      <c r="R21" s="100"/>
      <c r="S21" s="100"/>
      <c r="T21" s="26">
        <f t="shared" si="1"/>
        <v>31</v>
      </c>
      <c r="U21" s="38" t="str">
        <f t="shared" si="2"/>
        <v/>
      </c>
      <c r="V21" s="22" t="s">
        <v>423</v>
      </c>
      <c r="W21" s="22" t="s">
        <v>75</v>
      </c>
      <c r="X21" s="22" t="s">
        <v>72</v>
      </c>
      <c r="Y21" s="77">
        <v>2250</v>
      </c>
      <c r="Z21" s="40"/>
      <c r="AA21" s="1" t="s">
        <v>87</v>
      </c>
      <c r="AB21" s="27" t="s">
        <v>424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90"/>
      <c r="F22" s="26">
        <v>2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61">
        <v>6</v>
      </c>
      <c r="Q22" s="100"/>
      <c r="R22" s="100"/>
      <c r="S22" s="100"/>
      <c r="T22" s="26">
        <f t="shared" si="1"/>
        <v>4</v>
      </c>
      <c r="U22" s="38" t="str">
        <f t="shared" si="2"/>
        <v/>
      </c>
      <c r="V22" s="22" t="s">
        <v>423</v>
      </c>
      <c r="W22" s="22" t="s">
        <v>75</v>
      </c>
      <c r="X22" s="22" t="s">
        <v>72</v>
      </c>
      <c r="Y22" s="77">
        <v>2250</v>
      </c>
      <c r="Z22" s="40"/>
      <c r="AA22" s="1" t="s">
        <v>87</v>
      </c>
      <c r="AB22" s="27" t="s">
        <v>424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90"/>
      <c r="F23" s="5">
        <v>2</v>
      </c>
      <c r="G23" s="90"/>
      <c r="H23" s="90"/>
      <c r="I23" s="90"/>
      <c r="J23" s="26">
        <v>2</v>
      </c>
      <c r="K23" s="26">
        <v>2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26">
        <f t="shared" si="1"/>
        <v>6</v>
      </c>
      <c r="U23" s="38" t="str">
        <f>IFERROR(((T23+Q23+N23-R23)+(O23*2))/E23,"")</f>
        <v/>
      </c>
      <c r="V23" s="22" t="s">
        <v>423</v>
      </c>
      <c r="W23" s="22" t="s">
        <v>75</v>
      </c>
      <c r="X23" s="22" t="s">
        <v>72</v>
      </c>
      <c r="Y23" s="77">
        <v>2250</v>
      </c>
      <c r="Z23" s="40"/>
      <c r="AA23" s="1" t="s">
        <v>87</v>
      </c>
      <c r="AB23" s="27" t="s">
        <v>424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90"/>
      <c r="F24" s="26">
        <v>5</v>
      </c>
      <c r="G24" s="90"/>
      <c r="H24" s="90"/>
      <c r="I24" s="90"/>
      <c r="J24" s="26">
        <v>2</v>
      </c>
      <c r="K24" s="26">
        <v>2</v>
      </c>
      <c r="L24" s="90"/>
      <c r="M24" s="90"/>
      <c r="N24" s="26">
        <f>SUM(L24:M24)</f>
        <v>0</v>
      </c>
      <c r="O24" s="100"/>
      <c r="P24" s="61">
        <v>6</v>
      </c>
      <c r="Q24" s="100"/>
      <c r="R24" s="100"/>
      <c r="S24" s="100"/>
      <c r="T24" s="26">
        <f t="shared" si="1"/>
        <v>12</v>
      </c>
      <c r="U24" s="38" t="str">
        <f>IFERROR(((T24+Q24+N24-R24)+(O24*2))/E24,"")</f>
        <v/>
      </c>
      <c r="V24" s="22" t="s">
        <v>423</v>
      </c>
      <c r="W24" s="22" t="s">
        <v>75</v>
      </c>
      <c r="X24" s="22" t="s">
        <v>72</v>
      </c>
      <c r="Y24" s="77">
        <v>2250</v>
      </c>
      <c r="Z24" s="40"/>
      <c r="AA24" s="1" t="s">
        <v>87</v>
      </c>
      <c r="AB24" s="27" t="s">
        <v>424</v>
      </c>
    </row>
    <row r="25" spans="1:28" x14ac:dyDescent="0.3">
      <c r="A25" s="1" t="s">
        <v>139</v>
      </c>
      <c r="B25" s="1" t="s">
        <v>46</v>
      </c>
      <c r="C25" s="61" t="s">
        <v>39</v>
      </c>
      <c r="D25" s="1"/>
      <c r="E25" s="61">
        <v>240</v>
      </c>
      <c r="F25" s="61"/>
      <c r="G25" s="61">
        <v>49</v>
      </c>
      <c r="H25" s="61"/>
      <c r="I25" s="61"/>
      <c r="J25" s="61"/>
      <c r="K25" s="61"/>
      <c r="L25" s="61"/>
      <c r="M25" s="61">
        <v>53</v>
      </c>
      <c r="N25" s="61"/>
      <c r="O25" s="61"/>
      <c r="P25" s="61">
        <v>10</v>
      </c>
      <c r="Q25" s="61"/>
      <c r="R25" s="61">
        <v>26</v>
      </c>
      <c r="S25" s="42"/>
      <c r="T25" s="42"/>
      <c r="U25" s="38" t="str">
        <f>_xlfn.IFNA("",((T25+Q25+N25-R25)+(O25*2))/E25)</f>
        <v/>
      </c>
      <c r="V25" s="22" t="s">
        <v>423</v>
      </c>
      <c r="W25" s="22" t="s">
        <v>75</v>
      </c>
      <c r="X25" s="22" t="s">
        <v>72</v>
      </c>
      <c r="Y25" s="77">
        <v>2250</v>
      </c>
      <c r="Z25" s="40"/>
      <c r="AA25" s="1" t="s">
        <v>87</v>
      </c>
      <c r="AB25" s="27" t="s">
        <v>424</v>
      </c>
    </row>
    <row r="26" spans="1:28" x14ac:dyDescent="0.3">
      <c r="A26" s="47" t="s">
        <v>139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41</v>
      </c>
      <c r="G26" s="43">
        <f t="shared" si="3"/>
        <v>98</v>
      </c>
      <c r="H26" s="43">
        <f t="shared" si="3"/>
        <v>0</v>
      </c>
      <c r="I26" s="43">
        <f t="shared" si="3"/>
        <v>0</v>
      </c>
      <c r="J26" s="43">
        <f t="shared" si="3"/>
        <v>28</v>
      </c>
      <c r="K26" s="43">
        <f t="shared" si="3"/>
        <v>41</v>
      </c>
      <c r="L26" s="43">
        <f t="shared" si="3"/>
        <v>0</v>
      </c>
      <c r="M26" s="43">
        <f t="shared" si="3"/>
        <v>73</v>
      </c>
      <c r="N26" s="43">
        <f t="shared" si="3"/>
        <v>20</v>
      </c>
      <c r="O26" s="43">
        <f t="shared" si="3"/>
        <v>0</v>
      </c>
      <c r="P26" s="43">
        <f t="shared" si="3"/>
        <v>28</v>
      </c>
      <c r="Q26" s="43">
        <f t="shared" si="3"/>
        <v>0</v>
      </c>
      <c r="R26" s="43">
        <f t="shared" si="3"/>
        <v>26</v>
      </c>
      <c r="S26" s="43">
        <f t="shared" si="3"/>
        <v>0</v>
      </c>
      <c r="T26" s="43">
        <f t="shared" si="3"/>
        <v>110</v>
      </c>
      <c r="U26" s="44">
        <f>((T26+Q26+N26-R26)+(O26*2))/E26</f>
        <v>0.43333333333333335</v>
      </c>
      <c r="V26" s="45" t="s">
        <v>423</v>
      </c>
      <c r="W26" s="45" t="s">
        <v>75</v>
      </c>
      <c r="X26" s="45" t="s">
        <v>72</v>
      </c>
      <c r="Y26" s="85">
        <v>2250</v>
      </c>
      <c r="Z26" s="46"/>
      <c r="AA26" s="47" t="s">
        <v>87</v>
      </c>
      <c r="AB26" s="87" t="s">
        <v>424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0.41836734693877553</v>
      </c>
      <c r="H27" s="48"/>
      <c r="I27" s="27"/>
      <c r="J27" s="48" t="s">
        <v>42</v>
      </c>
      <c r="K27" s="76">
        <f>J26/K26</f>
        <v>0.68292682926829273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1"/>
    </row>
    <row r="31" spans="1:28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0"/>
      <c r="Z31" s="40"/>
      <c r="AA31" s="1"/>
      <c r="AB31" s="1"/>
    </row>
    <row r="33" spans="1:28" x14ac:dyDescent="0.3">
      <c r="B33" s="1"/>
      <c r="C33" s="31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0" t="s">
        <v>420</v>
      </c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374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90"/>
      <c r="F35" s="26">
        <v>7</v>
      </c>
      <c r="G35" s="90"/>
      <c r="H35" s="90"/>
      <c r="I35" s="90"/>
      <c r="J35" s="26">
        <v>5</v>
      </c>
      <c r="K35" s="26">
        <v>6</v>
      </c>
      <c r="L35" s="90"/>
      <c r="M35" s="90"/>
      <c r="N35" s="26">
        <f>SUM(L35:M35)</f>
        <v>0</v>
      </c>
      <c r="O35" s="100"/>
      <c r="P35" s="106"/>
      <c r="Q35" s="100"/>
      <c r="R35" s="100"/>
      <c r="S35" s="100"/>
      <c r="T35" s="26">
        <f t="shared" ref="T35:T46" si="4">+(F35*2)+J35</f>
        <v>19</v>
      </c>
      <c r="U35" s="38" t="str">
        <f>IFERROR(((T35+Q35+N35-R35)+(O35*2))/E35,"")</f>
        <v/>
      </c>
      <c r="V35" s="22" t="s">
        <v>423</v>
      </c>
      <c r="W35" s="22" t="s">
        <v>71</v>
      </c>
      <c r="X35" s="22" t="s">
        <v>76</v>
      </c>
      <c r="Y35" s="77">
        <v>2250</v>
      </c>
      <c r="Z35" s="40"/>
      <c r="AA35" s="1" t="s">
        <v>144</v>
      </c>
      <c r="AB35" s="27" t="s">
        <v>114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90" t="s">
        <v>470</v>
      </c>
      <c r="F36" s="26"/>
      <c r="G36" s="90"/>
      <c r="H36" s="90"/>
      <c r="I36" s="90"/>
      <c r="J36" s="26"/>
      <c r="K36" s="26"/>
      <c r="L36" s="90"/>
      <c r="M36" s="90"/>
      <c r="N36" s="26">
        <f>SUM(L36:M36)</f>
        <v>0</v>
      </c>
      <c r="O36" s="100"/>
      <c r="P36" s="106"/>
      <c r="Q36" s="100"/>
      <c r="R36" s="100"/>
      <c r="S36" s="100"/>
      <c r="T36" s="26">
        <f t="shared" si="4"/>
        <v>0</v>
      </c>
      <c r="U36" s="38" t="str">
        <f>IFERROR(((T36+Q36+N36-R36)+(O36*2))/E36,"")</f>
        <v/>
      </c>
      <c r="V36" s="22" t="s">
        <v>423</v>
      </c>
      <c r="W36" s="22" t="s">
        <v>71</v>
      </c>
      <c r="X36" s="22" t="s">
        <v>76</v>
      </c>
      <c r="Y36" s="77">
        <v>2250</v>
      </c>
      <c r="Z36" s="40"/>
      <c r="AA36" s="1" t="s">
        <v>144</v>
      </c>
      <c r="AB36" s="27" t="s">
        <v>114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90"/>
      <c r="F37" s="26">
        <v>4</v>
      </c>
      <c r="G37" s="90"/>
      <c r="H37" s="90"/>
      <c r="I37" s="90"/>
      <c r="J37" s="26">
        <v>2</v>
      </c>
      <c r="K37" s="26">
        <v>2</v>
      </c>
      <c r="L37" s="90"/>
      <c r="M37" s="90"/>
      <c r="N37" s="26">
        <f t="shared" ref="N37:N41" si="5">SUM(L37:M37)</f>
        <v>0</v>
      </c>
      <c r="O37" s="100"/>
      <c r="P37" s="90"/>
      <c r="Q37" s="100"/>
      <c r="R37" s="100"/>
      <c r="S37" s="100"/>
      <c r="T37" s="26">
        <f t="shared" si="4"/>
        <v>10</v>
      </c>
      <c r="U37" s="38" t="str">
        <f t="shared" ref="U37:U46" si="6">IFERROR(((T37+Q37+N37-R37)+(O37*2))/E37,"")</f>
        <v/>
      </c>
      <c r="V37" s="22" t="s">
        <v>423</v>
      </c>
      <c r="W37" s="22" t="s">
        <v>71</v>
      </c>
      <c r="X37" s="22" t="s">
        <v>76</v>
      </c>
      <c r="Y37" s="77">
        <v>2250</v>
      </c>
      <c r="Z37" s="40"/>
      <c r="AA37" s="1" t="s">
        <v>144</v>
      </c>
      <c r="AB37" s="27" t="s">
        <v>114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90"/>
      <c r="F38" s="26">
        <v>4</v>
      </c>
      <c r="G38" s="90"/>
      <c r="H38" s="90"/>
      <c r="I38" s="90"/>
      <c r="J38" s="26">
        <v>4</v>
      </c>
      <c r="K38" s="26">
        <v>4</v>
      </c>
      <c r="L38" s="90"/>
      <c r="M38" s="90"/>
      <c r="N38" s="26">
        <f t="shared" si="5"/>
        <v>0</v>
      </c>
      <c r="O38" s="100"/>
      <c r="P38" s="61">
        <v>6</v>
      </c>
      <c r="Q38" s="100"/>
      <c r="R38" s="100"/>
      <c r="S38" s="100"/>
      <c r="T38" s="26">
        <f t="shared" si="4"/>
        <v>12</v>
      </c>
      <c r="U38" s="38" t="str">
        <f t="shared" si="6"/>
        <v/>
      </c>
      <c r="V38" s="22" t="s">
        <v>423</v>
      </c>
      <c r="W38" s="22" t="s">
        <v>71</v>
      </c>
      <c r="X38" s="22" t="s">
        <v>76</v>
      </c>
      <c r="Y38" s="77">
        <v>2250</v>
      </c>
      <c r="Z38" s="40"/>
      <c r="AA38" s="1" t="s">
        <v>144</v>
      </c>
      <c r="AB38" s="27" t="s">
        <v>114</v>
      </c>
    </row>
    <row r="39" spans="1:28" x14ac:dyDescent="0.3">
      <c r="A39" s="1" t="s">
        <v>46</v>
      </c>
      <c r="B39" s="1" t="s">
        <v>139</v>
      </c>
      <c r="C39" s="26" t="s">
        <v>346</v>
      </c>
      <c r="D39" s="36">
        <v>20</v>
      </c>
      <c r="E39" s="90"/>
      <c r="F39" s="26">
        <v>0</v>
      </c>
      <c r="G39" s="90"/>
      <c r="H39" s="90"/>
      <c r="I39" s="90"/>
      <c r="J39" s="26">
        <v>0</v>
      </c>
      <c r="K39" s="26">
        <v>2</v>
      </c>
      <c r="L39" s="90"/>
      <c r="M39" s="90"/>
      <c r="N39" s="26">
        <f t="shared" si="5"/>
        <v>0</v>
      </c>
      <c r="O39" s="100"/>
      <c r="P39" s="90"/>
      <c r="Q39" s="100"/>
      <c r="R39" s="100"/>
      <c r="S39" s="100"/>
      <c r="T39" s="26">
        <f t="shared" si="4"/>
        <v>0</v>
      </c>
      <c r="U39" s="38" t="str">
        <f t="shared" si="6"/>
        <v/>
      </c>
      <c r="V39" s="22" t="s">
        <v>423</v>
      </c>
      <c r="W39" s="22" t="s">
        <v>71</v>
      </c>
      <c r="X39" s="22" t="s">
        <v>76</v>
      </c>
      <c r="Y39" s="77">
        <v>2250</v>
      </c>
      <c r="Z39" s="40"/>
      <c r="AA39" s="1" t="s">
        <v>144</v>
      </c>
      <c r="AB39" s="27" t="s">
        <v>114</v>
      </c>
    </row>
    <row r="40" spans="1:28" x14ac:dyDescent="0.3">
      <c r="A40" s="1" t="s">
        <v>46</v>
      </c>
      <c r="B40" s="1" t="s">
        <v>139</v>
      </c>
      <c r="C40" s="26" t="s">
        <v>347</v>
      </c>
      <c r="D40" s="36">
        <v>45</v>
      </c>
      <c r="E40" s="90"/>
      <c r="F40" s="26">
        <v>3</v>
      </c>
      <c r="G40" s="90"/>
      <c r="H40" s="90"/>
      <c r="I40" s="90"/>
      <c r="J40" s="26">
        <v>1</v>
      </c>
      <c r="K40" s="26">
        <v>3</v>
      </c>
      <c r="L40" s="90"/>
      <c r="M40" s="90"/>
      <c r="N40" s="26">
        <f t="shared" si="5"/>
        <v>0</v>
      </c>
      <c r="O40" s="100"/>
      <c r="P40" s="90"/>
      <c r="Q40" s="100"/>
      <c r="R40" s="100"/>
      <c r="S40" s="100"/>
      <c r="T40" s="26">
        <f t="shared" si="4"/>
        <v>7</v>
      </c>
      <c r="U40" s="38" t="str">
        <f t="shared" si="6"/>
        <v/>
      </c>
      <c r="V40" s="22" t="s">
        <v>423</v>
      </c>
      <c r="W40" s="22" t="s">
        <v>71</v>
      </c>
      <c r="X40" s="22" t="s">
        <v>76</v>
      </c>
      <c r="Y40" s="77">
        <v>2250</v>
      </c>
      <c r="Z40" s="40"/>
      <c r="AA40" s="1" t="s">
        <v>144</v>
      </c>
      <c r="AB40" s="27" t="s">
        <v>114</v>
      </c>
    </row>
    <row r="41" spans="1:28" x14ac:dyDescent="0.3">
      <c r="A41" s="1" t="s">
        <v>46</v>
      </c>
      <c r="B41" s="1" t="s">
        <v>139</v>
      </c>
      <c r="C41" s="26" t="s">
        <v>348</v>
      </c>
      <c r="D41" s="36">
        <v>23</v>
      </c>
      <c r="E41" s="90"/>
      <c r="F41" s="26">
        <v>9</v>
      </c>
      <c r="G41" s="90"/>
      <c r="H41" s="90"/>
      <c r="I41" s="90"/>
      <c r="J41" s="26">
        <v>9</v>
      </c>
      <c r="K41" s="26">
        <v>14</v>
      </c>
      <c r="L41" s="90"/>
      <c r="M41" s="90"/>
      <c r="N41" s="26">
        <f t="shared" si="5"/>
        <v>0</v>
      </c>
      <c r="O41" s="100"/>
      <c r="P41" s="90"/>
      <c r="Q41" s="100"/>
      <c r="R41" s="100"/>
      <c r="S41" s="100"/>
      <c r="T41" s="26">
        <f t="shared" si="4"/>
        <v>27</v>
      </c>
      <c r="U41" s="38" t="str">
        <f t="shared" si="6"/>
        <v/>
      </c>
      <c r="V41" s="22" t="s">
        <v>423</v>
      </c>
      <c r="W41" s="22" t="s">
        <v>71</v>
      </c>
      <c r="X41" s="22" t="s">
        <v>76</v>
      </c>
      <c r="Y41" s="77">
        <v>2250</v>
      </c>
      <c r="Z41" s="40"/>
      <c r="AA41" s="1" t="s">
        <v>144</v>
      </c>
      <c r="AB41" s="27" t="s">
        <v>114</v>
      </c>
    </row>
    <row r="42" spans="1:28" x14ac:dyDescent="0.3">
      <c r="A42" s="1" t="s">
        <v>46</v>
      </c>
      <c r="B42" s="1" t="s">
        <v>139</v>
      </c>
      <c r="C42" s="26" t="s">
        <v>349</v>
      </c>
      <c r="D42" s="36">
        <v>40</v>
      </c>
      <c r="E42" s="90"/>
      <c r="F42" s="26">
        <v>2</v>
      </c>
      <c r="G42" s="90"/>
      <c r="H42" s="90"/>
      <c r="I42" s="90"/>
      <c r="J42" s="26">
        <v>2</v>
      </c>
      <c r="K42" s="26">
        <v>4</v>
      </c>
      <c r="L42" s="90"/>
      <c r="M42" s="90"/>
      <c r="N42" s="26">
        <f>SUM(L42:M42)</f>
        <v>0</v>
      </c>
      <c r="O42" s="100"/>
      <c r="P42" s="90"/>
      <c r="Q42" s="100"/>
      <c r="R42" s="100"/>
      <c r="S42" s="100"/>
      <c r="T42" s="26">
        <f t="shared" si="4"/>
        <v>6</v>
      </c>
      <c r="U42" s="38" t="str">
        <f t="shared" si="6"/>
        <v/>
      </c>
      <c r="V42" s="22" t="s">
        <v>423</v>
      </c>
      <c r="W42" s="22" t="s">
        <v>71</v>
      </c>
      <c r="X42" s="22" t="s">
        <v>76</v>
      </c>
      <c r="Y42" s="77">
        <v>2250</v>
      </c>
      <c r="Z42" s="40"/>
      <c r="AA42" s="1" t="s">
        <v>144</v>
      </c>
      <c r="AB42" s="27" t="s">
        <v>114</v>
      </c>
    </row>
    <row r="43" spans="1:28" x14ac:dyDescent="0.3">
      <c r="A43" s="1" t="s">
        <v>46</v>
      </c>
      <c r="B43" s="1" t="s">
        <v>139</v>
      </c>
      <c r="C43" s="26" t="s">
        <v>350</v>
      </c>
      <c r="D43" s="36">
        <v>10</v>
      </c>
      <c r="E43" s="90"/>
      <c r="F43" s="26">
        <v>5</v>
      </c>
      <c r="G43" s="90"/>
      <c r="H43" s="90"/>
      <c r="I43" s="90"/>
      <c r="J43" s="26">
        <v>3</v>
      </c>
      <c r="K43" s="26">
        <v>5</v>
      </c>
      <c r="L43" s="90"/>
      <c r="M43" s="48">
        <v>14</v>
      </c>
      <c r="N43" s="26">
        <f>SUM(L43:M43)</f>
        <v>14</v>
      </c>
      <c r="O43" s="100"/>
      <c r="P43" s="61">
        <v>6</v>
      </c>
      <c r="Q43" s="100"/>
      <c r="R43" s="100"/>
      <c r="S43" s="100"/>
      <c r="T43" s="26">
        <f t="shared" si="4"/>
        <v>13</v>
      </c>
      <c r="U43" s="38" t="str">
        <f t="shared" si="6"/>
        <v/>
      </c>
      <c r="V43" s="22" t="s">
        <v>423</v>
      </c>
      <c r="W43" s="22" t="s">
        <v>71</v>
      </c>
      <c r="X43" s="22" t="s">
        <v>76</v>
      </c>
      <c r="Y43" s="77">
        <v>2250</v>
      </c>
      <c r="Z43" s="40"/>
      <c r="AA43" s="1" t="s">
        <v>144</v>
      </c>
      <c r="AB43" s="27" t="s">
        <v>114</v>
      </c>
    </row>
    <row r="44" spans="1:28" x14ac:dyDescent="0.3">
      <c r="A44" s="1" t="s">
        <v>46</v>
      </c>
      <c r="B44" s="1" t="s">
        <v>139</v>
      </c>
      <c r="C44" s="26" t="s">
        <v>364</v>
      </c>
      <c r="D44" s="36">
        <v>14</v>
      </c>
      <c r="E44" s="90" t="s">
        <v>470</v>
      </c>
      <c r="F44" s="26"/>
      <c r="G44" s="90"/>
      <c r="H44" s="90"/>
      <c r="I44" s="90"/>
      <c r="J44" s="26"/>
      <c r="K44" s="26"/>
      <c r="L44" s="90"/>
      <c r="M44" s="48"/>
      <c r="N44" s="26"/>
      <c r="O44" s="100"/>
      <c r="P44" s="61"/>
      <c r="Q44" s="100"/>
      <c r="R44" s="100"/>
      <c r="S44" s="100"/>
      <c r="T44" s="26"/>
      <c r="U44" s="38"/>
      <c r="V44" s="22"/>
      <c r="W44" s="22"/>
      <c r="X44" s="22"/>
      <c r="Y44" s="77"/>
      <c r="Z44" s="40"/>
      <c r="AA44" s="1"/>
      <c r="AB44" s="27"/>
    </row>
    <row r="45" spans="1:28" x14ac:dyDescent="0.3">
      <c r="A45" s="1" t="s">
        <v>46</v>
      </c>
      <c r="B45" s="1" t="s">
        <v>139</v>
      </c>
      <c r="C45" s="26" t="s">
        <v>370</v>
      </c>
      <c r="D45" s="36">
        <v>25</v>
      </c>
      <c r="E45" s="90"/>
      <c r="F45" s="37">
        <v>0</v>
      </c>
      <c r="G45" s="90"/>
      <c r="H45" s="90"/>
      <c r="I45" s="90"/>
      <c r="J45" s="26">
        <v>2</v>
      </c>
      <c r="K45" s="26">
        <v>2</v>
      </c>
      <c r="L45" s="90"/>
      <c r="M45" s="90"/>
      <c r="N45" s="26">
        <f>SUM(L45:M45)</f>
        <v>0</v>
      </c>
      <c r="O45" s="100"/>
      <c r="P45" s="90"/>
      <c r="Q45" s="100"/>
      <c r="R45" s="100"/>
      <c r="S45" s="100"/>
      <c r="T45" s="26">
        <f t="shared" si="4"/>
        <v>2</v>
      </c>
      <c r="U45" s="38" t="str">
        <f t="shared" si="6"/>
        <v/>
      </c>
      <c r="V45" s="22" t="s">
        <v>423</v>
      </c>
      <c r="W45" s="22" t="s">
        <v>71</v>
      </c>
      <c r="X45" s="22" t="s">
        <v>76</v>
      </c>
      <c r="Y45" s="77">
        <v>2250</v>
      </c>
      <c r="Z45" s="40"/>
      <c r="AA45" s="1" t="s">
        <v>144</v>
      </c>
      <c r="AB45" s="27" t="s">
        <v>114</v>
      </c>
    </row>
    <row r="46" spans="1:28" x14ac:dyDescent="0.3">
      <c r="A46" s="1" t="s">
        <v>46</v>
      </c>
      <c r="B46" s="1" t="s">
        <v>139</v>
      </c>
      <c r="C46" s="26" t="s">
        <v>351</v>
      </c>
      <c r="D46" s="36">
        <v>15</v>
      </c>
      <c r="E46" s="90"/>
      <c r="F46" s="26">
        <v>1</v>
      </c>
      <c r="G46" s="90"/>
      <c r="H46" s="90"/>
      <c r="I46" s="90"/>
      <c r="J46" s="26">
        <v>3</v>
      </c>
      <c r="K46" s="26">
        <v>5</v>
      </c>
      <c r="L46" s="90"/>
      <c r="M46" s="90"/>
      <c r="N46" s="26">
        <f>SUM(L46:M46)</f>
        <v>0</v>
      </c>
      <c r="O46" s="100"/>
      <c r="P46" s="90"/>
      <c r="Q46" s="100"/>
      <c r="R46" s="100"/>
      <c r="S46" s="100"/>
      <c r="T46" s="26">
        <f t="shared" si="4"/>
        <v>5</v>
      </c>
      <c r="U46" s="38" t="str">
        <f t="shared" si="6"/>
        <v/>
      </c>
      <c r="V46" s="22" t="s">
        <v>423</v>
      </c>
      <c r="W46" s="22" t="s">
        <v>71</v>
      </c>
      <c r="X46" s="22" t="s">
        <v>76</v>
      </c>
      <c r="Y46" s="77">
        <v>2250</v>
      </c>
      <c r="Z46" s="40"/>
      <c r="AA46" s="1" t="s">
        <v>144</v>
      </c>
      <c r="AB46" s="27" t="s">
        <v>114</v>
      </c>
    </row>
    <row r="47" spans="1:28" x14ac:dyDescent="0.3">
      <c r="A47" s="1" t="s">
        <v>46</v>
      </c>
      <c r="B47" s="1" t="s">
        <v>139</v>
      </c>
      <c r="C47" s="61" t="s">
        <v>39</v>
      </c>
      <c r="D47" s="1"/>
      <c r="E47" s="61">
        <v>240</v>
      </c>
      <c r="F47" s="61"/>
      <c r="G47" s="61">
        <v>96</v>
      </c>
      <c r="H47" s="61"/>
      <c r="I47" s="61"/>
      <c r="J47" s="61"/>
      <c r="K47" s="61"/>
      <c r="L47" s="61"/>
      <c r="M47" s="61">
        <v>44</v>
      </c>
      <c r="N47" s="61"/>
      <c r="O47" s="61"/>
      <c r="P47" s="61">
        <v>31</v>
      </c>
      <c r="Q47" s="61"/>
      <c r="R47" s="61">
        <v>22</v>
      </c>
      <c r="S47" s="42"/>
      <c r="T47" s="42"/>
      <c r="U47" s="38" t="str">
        <f>_xlfn.IFNA("",((T47+Q47+N47-R47)+(O47*2))/E47)</f>
        <v/>
      </c>
      <c r="V47" s="22" t="s">
        <v>423</v>
      </c>
      <c r="W47" s="22" t="s">
        <v>71</v>
      </c>
      <c r="X47" s="22" t="s">
        <v>76</v>
      </c>
      <c r="Y47" s="77">
        <v>2250</v>
      </c>
      <c r="Z47" s="40"/>
      <c r="AA47" s="1" t="s">
        <v>144</v>
      </c>
      <c r="AB47" s="27" t="s">
        <v>114</v>
      </c>
    </row>
    <row r="48" spans="1:28" x14ac:dyDescent="0.3">
      <c r="A48" s="47" t="s">
        <v>46</v>
      </c>
      <c r="B48" s="47" t="s">
        <v>139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35</v>
      </c>
      <c r="G48" s="43">
        <f t="shared" si="7"/>
        <v>96</v>
      </c>
      <c r="H48" s="43">
        <f t="shared" si="7"/>
        <v>0</v>
      </c>
      <c r="I48" s="43">
        <f t="shared" si="7"/>
        <v>0</v>
      </c>
      <c r="J48" s="43">
        <f t="shared" si="7"/>
        <v>31</v>
      </c>
      <c r="K48" s="43">
        <f t="shared" si="7"/>
        <v>47</v>
      </c>
      <c r="L48" s="43">
        <f t="shared" si="7"/>
        <v>0</v>
      </c>
      <c r="M48" s="43">
        <f t="shared" si="7"/>
        <v>58</v>
      </c>
      <c r="N48" s="43">
        <f t="shared" si="7"/>
        <v>14</v>
      </c>
      <c r="O48" s="43">
        <f t="shared" si="7"/>
        <v>0</v>
      </c>
      <c r="P48" s="43">
        <f t="shared" si="7"/>
        <v>43</v>
      </c>
      <c r="Q48" s="43">
        <f t="shared" si="7"/>
        <v>0</v>
      </c>
      <c r="R48" s="43">
        <f t="shared" si="7"/>
        <v>22</v>
      </c>
      <c r="S48" s="43">
        <f t="shared" si="7"/>
        <v>0</v>
      </c>
      <c r="T48" s="43">
        <f t="shared" si="7"/>
        <v>101</v>
      </c>
      <c r="U48" s="44">
        <f>((T48+Q48+N48-R48)+(O48*2))/E48</f>
        <v>0.38750000000000001</v>
      </c>
      <c r="V48" s="45" t="s">
        <v>423</v>
      </c>
      <c r="W48" s="45" t="s">
        <v>71</v>
      </c>
      <c r="X48" s="45" t="s">
        <v>76</v>
      </c>
      <c r="Y48" s="78">
        <v>2250</v>
      </c>
      <c r="Z48" s="102" t="s">
        <v>427</v>
      </c>
      <c r="AA48" s="47" t="s">
        <v>144</v>
      </c>
      <c r="AB48" s="87" t="s">
        <v>114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0.36458333333333331</v>
      </c>
      <c r="H49" s="48"/>
      <c r="I49" s="27"/>
      <c r="J49" s="48" t="s">
        <v>42</v>
      </c>
      <c r="K49" s="76">
        <f>J48/K48</f>
        <v>0.65957446808510634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1"/>
    </row>
    <row r="51" spans="1:28" x14ac:dyDescent="0.3">
      <c r="A51" s="1"/>
      <c r="B51" s="1"/>
      <c r="C51" s="1" t="s">
        <v>467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8D4D-4624-4F81-BBDD-D233D4D04FDA}">
  <sheetPr>
    <tabColor rgb="FFFF0000"/>
  </sheetPr>
  <dimension ref="A1:AB52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1" spans="1:28" x14ac:dyDescent="0.3">
      <c r="Z1" s="74" t="s">
        <v>469</v>
      </c>
    </row>
    <row r="2" spans="1:28" x14ac:dyDescent="0.3">
      <c r="B2" s="1"/>
      <c r="C2" s="2" t="s">
        <v>45</v>
      </c>
      <c r="D2" s="3" t="s">
        <v>395</v>
      </c>
      <c r="E2" s="4"/>
      <c r="F2" s="72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19</v>
      </c>
      <c r="O4" s="19">
        <v>26</v>
      </c>
      <c r="P4" s="19">
        <v>17</v>
      </c>
      <c r="Q4" s="19">
        <v>27</v>
      </c>
      <c r="R4" s="20"/>
      <c r="S4" s="21">
        <f>SUM(N4:R4)</f>
        <v>89</v>
      </c>
      <c r="T4" s="22" t="s">
        <v>426</v>
      </c>
    </row>
    <row r="5" spans="1:28" x14ac:dyDescent="0.3">
      <c r="B5" s="1"/>
      <c r="C5" s="6" t="s">
        <v>425</v>
      </c>
      <c r="D5" s="7" t="s">
        <v>6</v>
      </c>
      <c r="E5" s="1"/>
      <c r="F5" s="1"/>
      <c r="G5" s="1"/>
      <c r="J5" s="15" t="s">
        <v>103</v>
      </c>
      <c r="K5" s="16" t="s">
        <v>140</v>
      </c>
      <c r="L5" s="17"/>
      <c r="M5" s="18"/>
      <c r="N5" s="19">
        <v>16</v>
      </c>
      <c r="O5" s="19">
        <v>21</v>
      </c>
      <c r="P5" s="19">
        <v>22</v>
      </c>
      <c r="Q5" s="19">
        <v>20</v>
      </c>
      <c r="R5" s="20"/>
      <c r="S5" s="21">
        <f>SUM(N5:R5)</f>
        <v>79</v>
      </c>
      <c r="T5" s="22" t="s">
        <v>426</v>
      </c>
      <c r="U5" s="1"/>
      <c r="V5" s="1"/>
      <c r="W5" s="1"/>
    </row>
    <row r="6" spans="1:28" x14ac:dyDescent="0.3">
      <c r="C6" s="67">
        <v>2317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376</v>
      </c>
      <c r="U7" s="1"/>
      <c r="V7" s="69" t="s">
        <v>426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7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90"/>
      <c r="F13" s="26">
        <v>12</v>
      </c>
      <c r="G13" s="90"/>
      <c r="H13" s="90"/>
      <c r="I13" s="90"/>
      <c r="J13" s="26">
        <v>1</v>
      </c>
      <c r="K13" s="26">
        <v>3</v>
      </c>
      <c r="L13" s="90"/>
      <c r="M13" s="90"/>
      <c r="N13" s="26">
        <f>SUM(L13:M13)</f>
        <v>0</v>
      </c>
      <c r="O13" s="90"/>
      <c r="P13" s="37">
        <v>5</v>
      </c>
      <c r="Q13" s="90"/>
      <c r="R13" s="90"/>
      <c r="S13" s="90"/>
      <c r="T13" s="26">
        <f>+(F13*2)+J13</f>
        <v>25</v>
      </c>
      <c r="U13" s="38" t="str">
        <f>IFERROR(((T13+Q13+N13-R13)+(O13*2))/E13,"")</f>
        <v/>
      </c>
      <c r="V13" s="22" t="s">
        <v>426</v>
      </c>
      <c r="W13" s="22" t="s">
        <v>75</v>
      </c>
      <c r="X13" s="22" t="s">
        <v>72</v>
      </c>
      <c r="Y13" s="77">
        <v>2317</v>
      </c>
      <c r="Z13" s="40"/>
      <c r="AA13" s="1" t="s">
        <v>87</v>
      </c>
      <c r="AB13" s="27" t="s">
        <v>185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90" t="s">
        <v>470</v>
      </c>
      <c r="F14" s="26"/>
      <c r="G14" s="90"/>
      <c r="H14" s="90"/>
      <c r="I14" s="90"/>
      <c r="J14" s="26"/>
      <c r="K14" s="26"/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 t="s">
        <v>426</v>
      </c>
      <c r="W14" s="22" t="s">
        <v>75</v>
      </c>
      <c r="X14" s="22" t="s">
        <v>72</v>
      </c>
      <c r="Y14" s="77">
        <v>2317</v>
      </c>
      <c r="Z14" s="40"/>
      <c r="AA14" s="1" t="s">
        <v>87</v>
      </c>
      <c r="AB14" s="27" t="s">
        <v>185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90"/>
      <c r="F15" s="26">
        <v>4</v>
      </c>
      <c r="G15" s="90"/>
      <c r="H15" s="90"/>
      <c r="I15" s="90"/>
      <c r="J15" s="26">
        <v>2</v>
      </c>
      <c r="K15" s="26">
        <v>2</v>
      </c>
      <c r="L15" s="90"/>
      <c r="M15" s="48">
        <v>18</v>
      </c>
      <c r="N15" s="26">
        <f t="shared" si="0"/>
        <v>18</v>
      </c>
      <c r="O15" s="100"/>
      <c r="P15" s="100"/>
      <c r="Q15" s="100"/>
      <c r="R15" s="100"/>
      <c r="S15" s="100"/>
      <c r="T15" s="26">
        <f t="shared" si="1"/>
        <v>10</v>
      </c>
      <c r="U15" s="38" t="str">
        <f t="shared" si="2"/>
        <v/>
      </c>
      <c r="V15" s="22" t="s">
        <v>426</v>
      </c>
      <c r="W15" s="22" t="s">
        <v>75</v>
      </c>
      <c r="X15" s="22" t="s">
        <v>72</v>
      </c>
      <c r="Y15" s="77">
        <v>2317</v>
      </c>
      <c r="Z15" s="40"/>
      <c r="AA15" s="1" t="s">
        <v>87</v>
      </c>
      <c r="AB15" s="27" t="s">
        <v>185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90"/>
      <c r="F16" s="26">
        <v>1</v>
      </c>
      <c r="G16" s="100"/>
      <c r="H16" s="90"/>
      <c r="I16" s="90"/>
      <c r="J16" s="26">
        <v>0</v>
      </c>
      <c r="K16" s="26">
        <v>0</v>
      </c>
      <c r="L16" s="90"/>
      <c r="M16" s="104"/>
      <c r="N16" s="26">
        <f t="shared" si="0"/>
        <v>0</v>
      </c>
      <c r="O16" s="100"/>
      <c r="P16" s="100"/>
      <c r="Q16" s="100"/>
      <c r="R16" s="100"/>
      <c r="S16" s="100"/>
      <c r="T16" s="26">
        <f t="shared" si="1"/>
        <v>2</v>
      </c>
      <c r="U16" s="38" t="str">
        <f t="shared" si="2"/>
        <v/>
      </c>
      <c r="V16" s="22" t="s">
        <v>426</v>
      </c>
      <c r="W16" s="22" t="s">
        <v>75</v>
      </c>
      <c r="X16" s="22" t="s">
        <v>72</v>
      </c>
      <c r="Y16" s="77">
        <v>2317</v>
      </c>
      <c r="Z16" s="40"/>
      <c r="AA16" s="1" t="s">
        <v>87</v>
      </c>
      <c r="AB16" s="27" t="s">
        <v>185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90"/>
      <c r="F17" s="26">
        <v>6</v>
      </c>
      <c r="G17" s="90"/>
      <c r="H17" s="90"/>
      <c r="I17" s="90"/>
      <c r="J17" s="26">
        <v>4</v>
      </c>
      <c r="K17" s="26">
        <v>4</v>
      </c>
      <c r="L17" s="90"/>
      <c r="M17" s="48">
        <v>16</v>
      </c>
      <c r="N17" s="26">
        <f t="shared" si="0"/>
        <v>16</v>
      </c>
      <c r="O17" s="100"/>
      <c r="P17" s="100"/>
      <c r="Q17" s="48">
        <v>6</v>
      </c>
      <c r="R17" s="48">
        <v>8</v>
      </c>
      <c r="S17" s="100"/>
      <c r="T17" s="26">
        <f t="shared" si="1"/>
        <v>16</v>
      </c>
      <c r="U17" s="38" t="str">
        <f t="shared" si="2"/>
        <v/>
      </c>
      <c r="V17" s="22" t="s">
        <v>426</v>
      </c>
      <c r="W17" s="22" t="s">
        <v>75</v>
      </c>
      <c r="X17" s="22" t="s">
        <v>72</v>
      </c>
      <c r="Y17" s="77">
        <v>2317</v>
      </c>
      <c r="Z17" s="40"/>
      <c r="AA17" s="1" t="s">
        <v>87</v>
      </c>
      <c r="AB17" s="27" t="s">
        <v>185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90" t="s">
        <v>470</v>
      </c>
      <c r="F18" s="26"/>
      <c r="G18" s="90"/>
      <c r="H18" s="90"/>
      <c r="I18" s="90"/>
      <c r="J18" s="26"/>
      <c r="K18" s="26"/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26">
        <f t="shared" si="1"/>
        <v>0</v>
      </c>
      <c r="U18" s="38" t="str">
        <f t="shared" si="2"/>
        <v/>
      </c>
      <c r="V18" s="22" t="s">
        <v>426</v>
      </c>
      <c r="W18" s="22" t="s">
        <v>75</v>
      </c>
      <c r="X18" s="22" t="s">
        <v>72</v>
      </c>
      <c r="Y18" s="77">
        <v>2317</v>
      </c>
      <c r="Z18" s="40"/>
      <c r="AA18" s="1" t="s">
        <v>87</v>
      </c>
      <c r="AB18" s="27" t="s">
        <v>185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90"/>
      <c r="F19" s="26">
        <v>0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26">
        <f t="shared" si="1"/>
        <v>0</v>
      </c>
      <c r="U19" s="38" t="str">
        <f t="shared" si="2"/>
        <v/>
      </c>
      <c r="V19" s="22" t="s">
        <v>426</v>
      </c>
      <c r="W19" s="22" t="s">
        <v>75</v>
      </c>
      <c r="X19" s="22" t="s">
        <v>72</v>
      </c>
      <c r="Y19" s="77">
        <v>2317</v>
      </c>
      <c r="Z19" s="40"/>
      <c r="AA19" s="1" t="s">
        <v>87</v>
      </c>
      <c r="AB19" s="27" t="s">
        <v>185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90" t="s">
        <v>470</v>
      </c>
      <c r="F20" s="26"/>
      <c r="G20" s="90"/>
      <c r="H20" s="90"/>
      <c r="I20" s="90"/>
      <c r="J20" s="26"/>
      <c r="K20" s="26"/>
      <c r="L20" s="90"/>
      <c r="M20" s="90"/>
      <c r="N20" s="26">
        <f>SUM(L20:M20)</f>
        <v>0</v>
      </c>
      <c r="O20" s="100"/>
      <c r="P20" s="100"/>
      <c r="Q20" s="100"/>
      <c r="R20" s="100"/>
      <c r="S20" s="100"/>
      <c r="T20" s="26">
        <f t="shared" si="1"/>
        <v>0</v>
      </c>
      <c r="U20" s="38" t="str">
        <f t="shared" si="2"/>
        <v/>
      </c>
      <c r="V20" s="22" t="s">
        <v>426</v>
      </c>
      <c r="W20" s="22" t="s">
        <v>75</v>
      </c>
      <c r="X20" s="22" t="s">
        <v>72</v>
      </c>
      <c r="Y20" s="77">
        <v>2317</v>
      </c>
      <c r="Z20" s="40"/>
      <c r="AA20" s="1" t="s">
        <v>87</v>
      </c>
      <c r="AB20" s="27" t="s">
        <v>185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90"/>
      <c r="F21" s="26">
        <v>4</v>
      </c>
      <c r="G21" s="26">
        <v>28</v>
      </c>
      <c r="H21" s="90"/>
      <c r="I21" s="90"/>
      <c r="J21" s="26">
        <v>4</v>
      </c>
      <c r="K21" s="26">
        <v>4</v>
      </c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26">
        <f t="shared" si="1"/>
        <v>12</v>
      </c>
      <c r="U21" s="38" t="str">
        <f t="shared" si="2"/>
        <v/>
      </c>
      <c r="V21" s="22" t="s">
        <v>426</v>
      </c>
      <c r="W21" s="22" t="s">
        <v>75</v>
      </c>
      <c r="X21" s="22" t="s">
        <v>72</v>
      </c>
      <c r="Y21" s="77">
        <v>2317</v>
      </c>
      <c r="Z21" s="40"/>
      <c r="AA21" s="1" t="s">
        <v>87</v>
      </c>
      <c r="AB21" s="27" t="s">
        <v>185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90"/>
      <c r="F22" s="26">
        <v>6</v>
      </c>
      <c r="G22" s="90"/>
      <c r="H22" s="90"/>
      <c r="I22" s="90"/>
      <c r="J22" s="26">
        <v>0</v>
      </c>
      <c r="K22" s="26">
        <v>0</v>
      </c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26">
        <f t="shared" si="1"/>
        <v>12</v>
      </c>
      <c r="U22" s="38" t="str">
        <f t="shared" si="2"/>
        <v/>
      </c>
      <c r="V22" s="22" t="s">
        <v>426</v>
      </c>
      <c r="W22" s="22" t="s">
        <v>75</v>
      </c>
      <c r="X22" s="22" t="s">
        <v>72</v>
      </c>
      <c r="Y22" s="77">
        <v>2317</v>
      </c>
      <c r="Z22" s="40"/>
      <c r="AA22" s="1" t="s">
        <v>87</v>
      </c>
      <c r="AB22" s="27" t="s">
        <v>185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90"/>
      <c r="F23" s="26">
        <v>4</v>
      </c>
      <c r="G23" s="90"/>
      <c r="H23" s="90"/>
      <c r="I23" s="90"/>
      <c r="J23" s="26">
        <v>4</v>
      </c>
      <c r="K23" s="26">
        <v>4</v>
      </c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26">
        <f t="shared" si="1"/>
        <v>12</v>
      </c>
      <c r="U23" s="38" t="str">
        <f>IFERROR(((T23+Q23+N23-R23)+(O23*2))/E23,"")</f>
        <v/>
      </c>
      <c r="V23" s="22" t="s">
        <v>426</v>
      </c>
      <c r="W23" s="22" t="s">
        <v>75</v>
      </c>
      <c r="X23" s="22" t="s">
        <v>72</v>
      </c>
      <c r="Y23" s="77">
        <v>2317</v>
      </c>
      <c r="Z23" s="40"/>
      <c r="AA23" s="1" t="s">
        <v>87</v>
      </c>
      <c r="AB23" s="27" t="s">
        <v>185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90"/>
      <c r="F24" s="26">
        <v>0</v>
      </c>
      <c r="G24" s="90"/>
      <c r="H24" s="90"/>
      <c r="I24" s="90"/>
      <c r="J24" s="26">
        <v>0</v>
      </c>
      <c r="K24" s="26">
        <v>0</v>
      </c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26">
        <f t="shared" si="1"/>
        <v>0</v>
      </c>
      <c r="U24" s="38" t="str">
        <f>IFERROR(((T24+Q24+N24-R24)+(O24*2))/E24,"")</f>
        <v/>
      </c>
      <c r="V24" s="22" t="s">
        <v>426</v>
      </c>
      <c r="W24" s="22" t="s">
        <v>75</v>
      </c>
      <c r="X24" s="22" t="s">
        <v>72</v>
      </c>
      <c r="Y24" s="77">
        <v>2317</v>
      </c>
      <c r="Z24" s="40"/>
      <c r="AA24" s="1" t="s">
        <v>87</v>
      </c>
      <c r="AB24" s="27" t="s">
        <v>185</v>
      </c>
    </row>
    <row r="25" spans="1:28" x14ac:dyDescent="0.3">
      <c r="A25" s="1" t="s">
        <v>139</v>
      </c>
      <c r="B25" s="1" t="s">
        <v>46</v>
      </c>
      <c r="C25" s="61" t="s">
        <v>39</v>
      </c>
      <c r="D25" s="1"/>
      <c r="E25" s="61">
        <v>240</v>
      </c>
      <c r="F25" s="61"/>
      <c r="G25" s="61">
        <v>60</v>
      </c>
      <c r="H25" s="61"/>
      <c r="I25" s="61"/>
      <c r="J25" s="61"/>
      <c r="K25" s="61"/>
      <c r="L25" s="61"/>
      <c r="M25" s="61">
        <v>19</v>
      </c>
      <c r="N25" s="61"/>
      <c r="O25" s="61"/>
      <c r="P25" s="61">
        <v>16</v>
      </c>
      <c r="Q25" s="42"/>
      <c r="R25" s="42"/>
      <c r="S25" s="42"/>
      <c r="T25" s="42"/>
      <c r="U25" s="38" t="str">
        <f>_xlfn.IFNA("",((T25+Q25+N25-R25)+(O25*2))/E25)</f>
        <v/>
      </c>
      <c r="V25" s="22" t="s">
        <v>426</v>
      </c>
      <c r="W25" s="22" t="s">
        <v>75</v>
      </c>
      <c r="X25" s="22" t="s">
        <v>72</v>
      </c>
      <c r="Y25" s="77">
        <v>2317</v>
      </c>
      <c r="Z25" s="40"/>
      <c r="AA25" s="1" t="s">
        <v>87</v>
      </c>
      <c r="AB25" s="27" t="s">
        <v>185</v>
      </c>
    </row>
    <row r="26" spans="1:28" x14ac:dyDescent="0.3">
      <c r="A26" s="47" t="s">
        <v>139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37</v>
      </c>
      <c r="G26" s="43">
        <f t="shared" si="3"/>
        <v>88</v>
      </c>
      <c r="H26" s="43">
        <f t="shared" si="3"/>
        <v>0</v>
      </c>
      <c r="I26" s="43">
        <f t="shared" si="3"/>
        <v>0</v>
      </c>
      <c r="J26" s="43">
        <f t="shared" si="3"/>
        <v>15</v>
      </c>
      <c r="K26" s="43">
        <f t="shared" si="3"/>
        <v>17</v>
      </c>
      <c r="L26" s="43">
        <f t="shared" si="3"/>
        <v>0</v>
      </c>
      <c r="M26" s="43">
        <f t="shared" si="3"/>
        <v>53</v>
      </c>
      <c r="N26" s="43">
        <f t="shared" si="3"/>
        <v>34</v>
      </c>
      <c r="O26" s="43">
        <f t="shared" si="3"/>
        <v>0</v>
      </c>
      <c r="P26" s="43">
        <f t="shared" si="3"/>
        <v>21</v>
      </c>
      <c r="Q26" s="43">
        <f t="shared" si="3"/>
        <v>6</v>
      </c>
      <c r="R26" s="43">
        <f t="shared" si="3"/>
        <v>8</v>
      </c>
      <c r="S26" s="43">
        <f t="shared" si="3"/>
        <v>0</v>
      </c>
      <c r="T26" s="43">
        <f t="shared" si="3"/>
        <v>89</v>
      </c>
      <c r="U26" s="44">
        <f>((T26+Q26+N26-R26)+(O26*2))/E26</f>
        <v>0.50416666666666665</v>
      </c>
      <c r="V26" s="45" t="s">
        <v>426</v>
      </c>
      <c r="W26" s="45" t="s">
        <v>75</v>
      </c>
      <c r="X26" s="45" t="s">
        <v>72</v>
      </c>
      <c r="Y26" s="78">
        <v>2317</v>
      </c>
      <c r="Z26" s="46"/>
      <c r="AA26" s="47" t="s">
        <v>87</v>
      </c>
      <c r="AB26" s="87" t="s">
        <v>185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0.42045454545454547</v>
      </c>
      <c r="H27" s="48"/>
      <c r="I27" s="27"/>
      <c r="J27" s="48" t="s">
        <v>42</v>
      </c>
      <c r="K27" s="76">
        <f>J26/K26</f>
        <v>0.88235294117647056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1"/>
    </row>
    <row r="29" spans="1:28" x14ac:dyDescent="0.3">
      <c r="B29" s="1"/>
      <c r="C29" s="1"/>
      <c r="D29" s="1"/>
      <c r="E29" s="1"/>
      <c r="F29" s="1"/>
      <c r="G29" s="1" t="s">
        <v>430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0"/>
      <c r="Z30" s="40"/>
      <c r="AA30" s="1"/>
      <c r="AB30" s="1"/>
    </row>
    <row r="31" spans="1:28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0"/>
      <c r="Z31" s="40"/>
      <c r="AA31" s="1"/>
      <c r="AB31" s="1"/>
    </row>
    <row r="33" spans="1:28" x14ac:dyDescent="0.3">
      <c r="B33" s="1"/>
      <c r="C33" s="31" t="s">
        <v>140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0" t="s">
        <v>421</v>
      </c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374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139</v>
      </c>
      <c r="C35" s="26" t="s">
        <v>342</v>
      </c>
      <c r="D35" s="36">
        <v>11</v>
      </c>
      <c r="E35" s="90"/>
      <c r="F35" s="26">
        <v>7</v>
      </c>
      <c r="G35" s="90"/>
      <c r="H35" s="90"/>
      <c r="I35" s="90"/>
      <c r="J35" s="26">
        <v>0</v>
      </c>
      <c r="K35" s="26">
        <v>0</v>
      </c>
      <c r="L35" s="90"/>
      <c r="M35" s="90"/>
      <c r="N35" s="26">
        <f>SUM(L35:M35)</f>
        <v>0</v>
      </c>
      <c r="O35" s="100"/>
      <c r="P35" s="100"/>
      <c r="Q35" s="100"/>
      <c r="R35" s="100"/>
      <c r="S35" s="100"/>
      <c r="T35" s="26">
        <f t="shared" ref="T35:T46" si="4">+(F35*2)+J35</f>
        <v>14</v>
      </c>
      <c r="U35" s="38" t="str">
        <f>IFERROR(((T35+Q35+N35-R35)+(O35*2))/E35,"")</f>
        <v/>
      </c>
      <c r="V35" s="22" t="s">
        <v>426</v>
      </c>
      <c r="W35" s="22" t="s">
        <v>71</v>
      </c>
      <c r="X35" s="22" t="s">
        <v>76</v>
      </c>
      <c r="Y35" s="77">
        <v>2317</v>
      </c>
      <c r="Z35" s="40"/>
      <c r="AA35" s="1" t="s">
        <v>144</v>
      </c>
      <c r="AB35" s="27" t="s">
        <v>118</v>
      </c>
    </row>
    <row r="36" spans="1:28" x14ac:dyDescent="0.3">
      <c r="A36" s="1" t="s">
        <v>46</v>
      </c>
      <c r="B36" s="1" t="s">
        <v>139</v>
      </c>
      <c r="C36" s="26" t="s">
        <v>343</v>
      </c>
      <c r="D36" s="36">
        <v>33</v>
      </c>
      <c r="E36" s="90" t="s">
        <v>470</v>
      </c>
      <c r="F36" s="26"/>
      <c r="G36" s="90"/>
      <c r="H36" s="90"/>
      <c r="I36" s="90"/>
      <c r="J36" s="26"/>
      <c r="K36" s="26"/>
      <c r="L36" s="90"/>
      <c r="M36" s="90"/>
      <c r="N36" s="26">
        <f>SUM(L36:M36)</f>
        <v>0</v>
      </c>
      <c r="O36" s="100"/>
      <c r="P36" s="100"/>
      <c r="Q36" s="100"/>
      <c r="R36" s="100"/>
      <c r="S36" s="100"/>
      <c r="T36" s="26">
        <f t="shared" si="4"/>
        <v>0</v>
      </c>
      <c r="U36" s="38" t="str">
        <f>IFERROR(((T36+Q36+N36-R36)+(O36*2))/E36,"")</f>
        <v/>
      </c>
      <c r="V36" s="22" t="s">
        <v>426</v>
      </c>
      <c r="W36" s="22" t="s">
        <v>71</v>
      </c>
      <c r="X36" s="22" t="s">
        <v>76</v>
      </c>
      <c r="Y36" s="77">
        <v>2317</v>
      </c>
      <c r="Z36" s="40"/>
      <c r="AA36" s="1" t="s">
        <v>144</v>
      </c>
      <c r="AB36" s="27" t="s">
        <v>118</v>
      </c>
    </row>
    <row r="37" spans="1:28" x14ac:dyDescent="0.3">
      <c r="A37" s="1" t="s">
        <v>46</v>
      </c>
      <c r="B37" s="1" t="s">
        <v>139</v>
      </c>
      <c r="C37" s="26" t="s">
        <v>344</v>
      </c>
      <c r="D37" s="36">
        <v>24</v>
      </c>
      <c r="E37" s="90"/>
      <c r="F37" s="26">
        <v>11</v>
      </c>
      <c r="G37" s="90"/>
      <c r="H37" s="90"/>
      <c r="I37" s="90"/>
      <c r="J37" s="26">
        <v>8</v>
      </c>
      <c r="K37" s="26">
        <v>14</v>
      </c>
      <c r="L37" s="90"/>
      <c r="M37" s="48">
        <v>21</v>
      </c>
      <c r="N37" s="26">
        <f t="shared" ref="N37:N41" si="5">SUM(L37:M37)</f>
        <v>21</v>
      </c>
      <c r="O37" s="100"/>
      <c r="P37" s="100"/>
      <c r="Q37" s="100"/>
      <c r="R37" s="100"/>
      <c r="S37" s="100"/>
      <c r="T37" s="26">
        <f t="shared" si="4"/>
        <v>30</v>
      </c>
      <c r="U37" s="38" t="str">
        <f t="shared" ref="U37:U46" si="6">IFERROR(((T37+Q37+N37-R37)+(O37*2))/E37,"")</f>
        <v/>
      </c>
      <c r="V37" s="22" t="s">
        <v>426</v>
      </c>
      <c r="W37" s="22" t="s">
        <v>71</v>
      </c>
      <c r="X37" s="22" t="s">
        <v>76</v>
      </c>
      <c r="Y37" s="77">
        <v>2317</v>
      </c>
      <c r="Z37" s="40"/>
      <c r="AA37" s="1" t="s">
        <v>144</v>
      </c>
      <c r="AB37" s="27" t="s">
        <v>118</v>
      </c>
    </row>
    <row r="38" spans="1:28" x14ac:dyDescent="0.3">
      <c r="A38" s="1" t="s">
        <v>46</v>
      </c>
      <c r="B38" s="1" t="s">
        <v>139</v>
      </c>
      <c r="C38" s="26" t="s">
        <v>345</v>
      </c>
      <c r="D38" s="36">
        <v>22</v>
      </c>
      <c r="E38" s="90"/>
      <c r="F38" s="26">
        <v>1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5"/>
        <v>0</v>
      </c>
      <c r="O38" s="100"/>
      <c r="P38" s="61">
        <v>6</v>
      </c>
      <c r="Q38" s="100"/>
      <c r="R38" s="100"/>
      <c r="S38" s="100"/>
      <c r="T38" s="26">
        <f t="shared" si="4"/>
        <v>2</v>
      </c>
      <c r="U38" s="38" t="str">
        <f t="shared" si="6"/>
        <v/>
      </c>
      <c r="V38" s="22" t="s">
        <v>426</v>
      </c>
      <c r="W38" s="22" t="s">
        <v>71</v>
      </c>
      <c r="X38" s="22" t="s">
        <v>76</v>
      </c>
      <c r="Y38" s="77">
        <v>2317</v>
      </c>
      <c r="Z38" s="40"/>
      <c r="AA38" s="1" t="s">
        <v>144</v>
      </c>
      <c r="AB38" s="27" t="s">
        <v>118</v>
      </c>
    </row>
    <row r="39" spans="1:28" x14ac:dyDescent="0.3">
      <c r="A39" s="1" t="s">
        <v>46</v>
      </c>
      <c r="B39" s="1" t="s">
        <v>139</v>
      </c>
      <c r="C39" s="26" t="s">
        <v>346</v>
      </c>
      <c r="D39" s="36">
        <v>20</v>
      </c>
      <c r="E39" s="90"/>
      <c r="F39" s="26">
        <v>0</v>
      </c>
      <c r="G39" s="90"/>
      <c r="H39" s="90"/>
      <c r="I39" s="90"/>
      <c r="J39" s="26">
        <v>0</v>
      </c>
      <c r="K39" s="26">
        <v>0</v>
      </c>
      <c r="L39" s="90"/>
      <c r="M39" s="90"/>
      <c r="N39" s="26">
        <f t="shared" si="5"/>
        <v>0</v>
      </c>
      <c r="O39" s="100"/>
      <c r="P39" s="100"/>
      <c r="Q39" s="100"/>
      <c r="R39" s="100"/>
      <c r="S39" s="100"/>
      <c r="T39" s="26">
        <f t="shared" si="4"/>
        <v>0</v>
      </c>
      <c r="U39" s="38" t="str">
        <f t="shared" si="6"/>
        <v/>
      </c>
      <c r="V39" s="22" t="s">
        <v>426</v>
      </c>
      <c r="W39" s="22" t="s">
        <v>71</v>
      </c>
      <c r="X39" s="22" t="s">
        <v>76</v>
      </c>
      <c r="Y39" s="77">
        <v>2317</v>
      </c>
      <c r="Z39" s="40"/>
      <c r="AA39" s="1" t="s">
        <v>144</v>
      </c>
      <c r="AB39" s="27" t="s">
        <v>118</v>
      </c>
    </row>
    <row r="40" spans="1:28" x14ac:dyDescent="0.3">
      <c r="A40" s="1" t="s">
        <v>46</v>
      </c>
      <c r="B40" s="1" t="s">
        <v>139</v>
      </c>
      <c r="C40" s="26" t="s">
        <v>347</v>
      </c>
      <c r="D40" s="36">
        <v>45</v>
      </c>
      <c r="E40" s="90"/>
      <c r="F40" s="26">
        <v>0</v>
      </c>
      <c r="G40" s="90"/>
      <c r="H40" s="90"/>
      <c r="I40" s="90"/>
      <c r="J40" s="26">
        <v>1</v>
      </c>
      <c r="K40" s="26">
        <v>5</v>
      </c>
      <c r="L40" s="90"/>
      <c r="M40" s="90"/>
      <c r="N40" s="26">
        <f t="shared" si="5"/>
        <v>0</v>
      </c>
      <c r="O40" s="100"/>
      <c r="P40" s="105"/>
      <c r="Q40" s="100"/>
      <c r="R40" s="100"/>
      <c r="S40" s="100"/>
      <c r="T40" s="26">
        <f t="shared" si="4"/>
        <v>1</v>
      </c>
      <c r="U40" s="38" t="str">
        <f t="shared" si="6"/>
        <v/>
      </c>
      <c r="V40" s="22" t="s">
        <v>426</v>
      </c>
      <c r="W40" s="22" t="s">
        <v>71</v>
      </c>
      <c r="X40" s="22" t="s">
        <v>76</v>
      </c>
      <c r="Y40" s="77">
        <v>2317</v>
      </c>
      <c r="Z40" s="40"/>
      <c r="AA40" s="1" t="s">
        <v>144</v>
      </c>
      <c r="AB40" s="27" t="s">
        <v>118</v>
      </c>
    </row>
    <row r="41" spans="1:28" x14ac:dyDescent="0.3">
      <c r="A41" s="1" t="s">
        <v>46</v>
      </c>
      <c r="B41" s="1" t="s">
        <v>139</v>
      </c>
      <c r="C41" s="26" t="s">
        <v>348</v>
      </c>
      <c r="D41" s="36">
        <v>23</v>
      </c>
      <c r="E41" s="90"/>
      <c r="F41" s="26">
        <v>5</v>
      </c>
      <c r="G41" s="90"/>
      <c r="H41" s="90"/>
      <c r="I41" s="90"/>
      <c r="J41" s="26">
        <v>7</v>
      </c>
      <c r="K41" s="26">
        <v>9</v>
      </c>
      <c r="L41" s="90"/>
      <c r="M41" s="90"/>
      <c r="N41" s="26">
        <f t="shared" si="5"/>
        <v>0</v>
      </c>
      <c r="O41" s="100"/>
      <c r="P41" s="100"/>
      <c r="Q41" s="100"/>
      <c r="R41" s="100"/>
      <c r="S41" s="100"/>
      <c r="T41" s="26">
        <f t="shared" si="4"/>
        <v>17</v>
      </c>
      <c r="U41" s="38" t="str">
        <f t="shared" si="6"/>
        <v/>
      </c>
      <c r="V41" s="22" t="s">
        <v>426</v>
      </c>
      <c r="W41" s="22" t="s">
        <v>71</v>
      </c>
      <c r="X41" s="22" t="s">
        <v>76</v>
      </c>
      <c r="Y41" s="77">
        <v>2317</v>
      </c>
      <c r="Z41" s="40" t="s">
        <v>385</v>
      </c>
      <c r="AA41" s="1" t="s">
        <v>144</v>
      </c>
      <c r="AB41" s="27" t="s">
        <v>118</v>
      </c>
    </row>
    <row r="42" spans="1:28" x14ac:dyDescent="0.3">
      <c r="A42" s="1" t="s">
        <v>46</v>
      </c>
      <c r="B42" s="1" t="s">
        <v>139</v>
      </c>
      <c r="C42" s="26" t="s">
        <v>349</v>
      </c>
      <c r="D42" s="36">
        <v>40</v>
      </c>
      <c r="E42" s="90"/>
      <c r="F42" s="26">
        <v>1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>SUM(L42:M42)</f>
        <v>0</v>
      </c>
      <c r="O42" s="100"/>
      <c r="P42" s="100"/>
      <c r="Q42" s="100"/>
      <c r="R42" s="100"/>
      <c r="S42" s="100"/>
      <c r="T42" s="26">
        <f t="shared" si="4"/>
        <v>2</v>
      </c>
      <c r="U42" s="38" t="str">
        <f t="shared" si="6"/>
        <v/>
      </c>
      <c r="V42" s="22" t="s">
        <v>426</v>
      </c>
      <c r="W42" s="22" t="s">
        <v>71</v>
      </c>
      <c r="X42" s="22" t="s">
        <v>76</v>
      </c>
      <c r="Y42" s="77">
        <v>2317</v>
      </c>
      <c r="Z42" s="40"/>
      <c r="AA42" s="1" t="s">
        <v>144</v>
      </c>
      <c r="AB42" s="27" t="s">
        <v>118</v>
      </c>
    </row>
    <row r="43" spans="1:28" x14ac:dyDescent="0.3">
      <c r="A43" s="1" t="s">
        <v>46</v>
      </c>
      <c r="B43" s="1" t="s">
        <v>139</v>
      </c>
      <c r="C43" s="26" t="s">
        <v>350</v>
      </c>
      <c r="D43" s="36">
        <v>10</v>
      </c>
      <c r="E43" s="90"/>
      <c r="F43" s="26">
        <v>5</v>
      </c>
      <c r="G43" s="90"/>
      <c r="H43" s="90"/>
      <c r="I43" s="90"/>
      <c r="J43" s="26">
        <v>0</v>
      </c>
      <c r="K43" s="26">
        <v>2</v>
      </c>
      <c r="L43" s="90"/>
      <c r="M43" s="90"/>
      <c r="N43" s="26">
        <f>SUM(L43:M43)</f>
        <v>0</v>
      </c>
      <c r="O43" s="100"/>
      <c r="P43" s="100"/>
      <c r="Q43" s="100"/>
      <c r="R43" s="100"/>
      <c r="S43" s="100"/>
      <c r="T43" s="26">
        <f t="shared" si="4"/>
        <v>10</v>
      </c>
      <c r="U43" s="38" t="str">
        <f t="shared" si="6"/>
        <v/>
      </c>
      <c r="V43" s="22" t="s">
        <v>426</v>
      </c>
      <c r="W43" s="22" t="s">
        <v>71</v>
      </c>
      <c r="X43" s="22" t="s">
        <v>76</v>
      </c>
      <c r="Y43" s="77">
        <v>2317</v>
      </c>
      <c r="Z43" s="40"/>
      <c r="AA43" s="1" t="s">
        <v>144</v>
      </c>
      <c r="AB43" s="27" t="s">
        <v>118</v>
      </c>
    </row>
    <row r="44" spans="1:28" x14ac:dyDescent="0.3">
      <c r="A44" s="1" t="s">
        <v>46</v>
      </c>
      <c r="B44" s="1" t="s">
        <v>139</v>
      </c>
      <c r="C44" s="26" t="s">
        <v>364</v>
      </c>
      <c r="D44" s="36">
        <v>14</v>
      </c>
      <c r="E44" s="90" t="s">
        <v>470</v>
      </c>
      <c r="F44" s="26"/>
      <c r="G44" s="90"/>
      <c r="H44" s="90"/>
      <c r="I44" s="90"/>
      <c r="J44" s="26"/>
      <c r="K44" s="26"/>
      <c r="L44" s="90"/>
      <c r="M44" s="90"/>
      <c r="N44" s="26"/>
      <c r="O44" s="100"/>
      <c r="P44" s="100"/>
      <c r="Q44" s="100"/>
      <c r="R44" s="100"/>
      <c r="S44" s="100"/>
      <c r="T44" s="26"/>
      <c r="U44" s="38"/>
      <c r="V44" s="22" t="s">
        <v>426</v>
      </c>
      <c r="W44" s="22" t="s">
        <v>71</v>
      </c>
      <c r="X44" s="22" t="s">
        <v>76</v>
      </c>
      <c r="Y44" s="77">
        <v>2317</v>
      </c>
      <c r="Z44" s="40"/>
      <c r="AA44" s="1" t="s">
        <v>144</v>
      </c>
      <c r="AB44" s="27" t="s">
        <v>118</v>
      </c>
    </row>
    <row r="45" spans="1:28" x14ac:dyDescent="0.3">
      <c r="A45" s="1" t="s">
        <v>46</v>
      </c>
      <c r="B45" s="1" t="s">
        <v>139</v>
      </c>
      <c r="C45" s="26" t="s">
        <v>370</v>
      </c>
      <c r="D45" s="36">
        <v>25</v>
      </c>
      <c r="E45" s="90" t="s">
        <v>470</v>
      </c>
      <c r="F45" s="37"/>
      <c r="G45" s="90"/>
      <c r="H45" s="90"/>
      <c r="I45" s="90"/>
      <c r="J45" s="26"/>
      <c r="K45" s="26"/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26">
        <f t="shared" si="4"/>
        <v>0</v>
      </c>
      <c r="U45" s="38" t="str">
        <f t="shared" si="6"/>
        <v/>
      </c>
      <c r="V45" s="22" t="s">
        <v>426</v>
      </c>
      <c r="W45" s="22" t="s">
        <v>71</v>
      </c>
      <c r="X45" s="22" t="s">
        <v>76</v>
      </c>
      <c r="Y45" s="77">
        <v>2317</v>
      </c>
      <c r="Z45" s="40"/>
      <c r="AA45" s="1" t="s">
        <v>144</v>
      </c>
      <c r="AB45" s="27" t="s">
        <v>118</v>
      </c>
    </row>
    <row r="46" spans="1:28" x14ac:dyDescent="0.3">
      <c r="A46" s="1" t="s">
        <v>46</v>
      </c>
      <c r="B46" s="1" t="s">
        <v>139</v>
      </c>
      <c r="C46" s="26" t="s">
        <v>351</v>
      </c>
      <c r="D46" s="36">
        <v>15</v>
      </c>
      <c r="E46" s="90"/>
      <c r="F46" s="26">
        <v>0</v>
      </c>
      <c r="G46" s="90"/>
      <c r="H46" s="90"/>
      <c r="I46" s="90"/>
      <c r="J46" s="26">
        <v>3</v>
      </c>
      <c r="K46" s="26">
        <v>4</v>
      </c>
      <c r="L46" s="90"/>
      <c r="M46" s="90"/>
      <c r="N46" s="26">
        <f>SUM(L46:M46)</f>
        <v>0</v>
      </c>
      <c r="O46" s="100"/>
      <c r="P46" s="100"/>
      <c r="Q46" s="100"/>
      <c r="R46" s="100"/>
      <c r="S46" s="100"/>
      <c r="T46" s="26">
        <f t="shared" si="4"/>
        <v>3</v>
      </c>
      <c r="U46" s="38" t="str">
        <f t="shared" si="6"/>
        <v/>
      </c>
      <c r="V46" s="22" t="s">
        <v>426</v>
      </c>
      <c r="W46" s="22" t="s">
        <v>71</v>
      </c>
      <c r="X46" s="22" t="s">
        <v>76</v>
      </c>
      <c r="Y46" s="77">
        <v>2317</v>
      </c>
      <c r="Z46" s="40"/>
      <c r="AA46" s="1" t="s">
        <v>144</v>
      </c>
      <c r="AB46" s="27" t="s">
        <v>118</v>
      </c>
    </row>
    <row r="47" spans="1:28" x14ac:dyDescent="0.3">
      <c r="A47" s="1" t="s">
        <v>46</v>
      </c>
      <c r="B47" s="1" t="s">
        <v>139</v>
      </c>
      <c r="C47" s="61" t="s">
        <v>39</v>
      </c>
      <c r="D47" s="1"/>
      <c r="E47" s="61">
        <v>240</v>
      </c>
      <c r="F47" s="61"/>
      <c r="G47" s="61">
        <v>81</v>
      </c>
      <c r="H47" s="61"/>
      <c r="I47" s="61"/>
      <c r="J47" s="61"/>
      <c r="K47" s="61"/>
      <c r="L47" s="61"/>
      <c r="M47" s="61">
        <v>43</v>
      </c>
      <c r="N47" s="61"/>
      <c r="O47" s="61"/>
      <c r="P47" s="61">
        <v>17</v>
      </c>
      <c r="Q47" s="42"/>
      <c r="R47" s="42"/>
      <c r="S47" s="42"/>
      <c r="T47" s="42"/>
      <c r="U47" s="38" t="str">
        <f>_xlfn.IFNA("",((T47+Q47+N47-R47)+(O47*2))/E47)</f>
        <v/>
      </c>
      <c r="V47" s="22" t="s">
        <v>426</v>
      </c>
      <c r="W47" s="22" t="s">
        <v>71</v>
      </c>
      <c r="X47" s="22" t="s">
        <v>76</v>
      </c>
      <c r="Y47" s="77">
        <v>2317</v>
      </c>
      <c r="Z47" s="40"/>
      <c r="AA47" s="1" t="s">
        <v>144</v>
      </c>
      <c r="AB47" s="27" t="s">
        <v>118</v>
      </c>
    </row>
    <row r="48" spans="1:28" x14ac:dyDescent="0.3">
      <c r="A48" s="47" t="s">
        <v>46</v>
      </c>
      <c r="B48" s="47" t="s">
        <v>139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30</v>
      </c>
      <c r="G48" s="43">
        <f t="shared" si="7"/>
        <v>81</v>
      </c>
      <c r="H48" s="43">
        <f t="shared" si="7"/>
        <v>0</v>
      </c>
      <c r="I48" s="43">
        <f t="shared" si="7"/>
        <v>0</v>
      </c>
      <c r="J48" s="43">
        <f t="shared" si="7"/>
        <v>19</v>
      </c>
      <c r="K48" s="43">
        <f t="shared" si="7"/>
        <v>34</v>
      </c>
      <c r="L48" s="43">
        <f t="shared" si="7"/>
        <v>0</v>
      </c>
      <c r="M48" s="43">
        <f t="shared" si="7"/>
        <v>64</v>
      </c>
      <c r="N48" s="43">
        <f t="shared" si="7"/>
        <v>21</v>
      </c>
      <c r="O48" s="43">
        <f t="shared" si="7"/>
        <v>0</v>
      </c>
      <c r="P48" s="43">
        <f t="shared" si="7"/>
        <v>23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79</v>
      </c>
      <c r="U48" s="44">
        <f>((T48+Q48+N48-R48)+(O48*2))/E48</f>
        <v>0.41666666666666669</v>
      </c>
      <c r="V48" s="45" t="s">
        <v>426</v>
      </c>
      <c r="W48" s="45" t="s">
        <v>71</v>
      </c>
      <c r="X48" s="45" t="s">
        <v>76</v>
      </c>
      <c r="Y48" s="78">
        <v>2317</v>
      </c>
      <c r="Z48" s="102" t="s">
        <v>427</v>
      </c>
      <c r="AA48" s="47" t="s">
        <v>144</v>
      </c>
      <c r="AB48" s="87" t="s">
        <v>118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0.37037037037037035</v>
      </c>
      <c r="H49" s="48"/>
      <c r="I49" s="27"/>
      <c r="J49" s="48" t="s">
        <v>42</v>
      </c>
      <c r="K49" s="76">
        <f>J48/K48</f>
        <v>0.55882352941176472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1"/>
    </row>
    <row r="51" spans="1:28" x14ac:dyDescent="0.3">
      <c r="A51" s="1"/>
      <c r="B51" s="1"/>
      <c r="C51" s="1" t="s">
        <v>428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1"/>
    </row>
    <row r="52" spans="1:28" x14ac:dyDescent="0.3">
      <c r="A52" s="1"/>
      <c r="B52" s="1"/>
      <c r="C52" s="1" t="s">
        <v>429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1"/>
      <c r="Z52" s="40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9668-4FFD-4B79-9AEB-4C8DF257315E}">
  <sheetPr>
    <tabColor rgb="FF92D050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1" spans="1:28" x14ac:dyDescent="0.3">
      <c r="Z1" s="74" t="s">
        <v>415</v>
      </c>
    </row>
    <row r="2" spans="1:28" x14ac:dyDescent="0.3">
      <c r="B2" s="1"/>
      <c r="C2" s="2" t="s">
        <v>45</v>
      </c>
      <c r="D2" s="3" t="s">
        <v>395</v>
      </c>
      <c r="E2" s="4"/>
      <c r="F2" s="72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374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/>
      <c r="K4" s="16" t="s">
        <v>45</v>
      </c>
      <c r="L4" s="17"/>
      <c r="M4" s="18"/>
      <c r="N4" s="19">
        <v>18</v>
      </c>
      <c r="O4" s="19">
        <v>25</v>
      </c>
      <c r="P4" s="19">
        <v>25</v>
      </c>
      <c r="Q4" s="19">
        <v>36</v>
      </c>
      <c r="R4" s="20"/>
      <c r="S4" s="21">
        <f>SUM(N4:R4)</f>
        <v>104</v>
      </c>
      <c r="T4" s="22" t="s">
        <v>432</v>
      </c>
    </row>
    <row r="5" spans="1:28" x14ac:dyDescent="0.3">
      <c r="B5" s="1"/>
      <c r="C5" s="6" t="s">
        <v>431</v>
      </c>
      <c r="D5" s="7" t="s">
        <v>6</v>
      </c>
      <c r="E5" s="1"/>
      <c r="F5" s="1"/>
      <c r="G5" s="1"/>
      <c r="J5" s="15"/>
      <c r="K5" s="16" t="s">
        <v>140</v>
      </c>
      <c r="L5" s="17"/>
      <c r="M5" s="18"/>
      <c r="N5" s="19">
        <v>27</v>
      </c>
      <c r="O5" s="19">
        <v>26</v>
      </c>
      <c r="P5" s="19">
        <v>21</v>
      </c>
      <c r="Q5" s="19">
        <v>37</v>
      </c>
      <c r="R5" s="20"/>
      <c r="S5" s="21">
        <f>SUM(N5:R5)</f>
        <v>111</v>
      </c>
      <c r="T5" s="22" t="s">
        <v>432</v>
      </c>
      <c r="U5" s="1"/>
      <c r="V5" s="1"/>
      <c r="W5" s="1"/>
    </row>
    <row r="6" spans="1:28" x14ac:dyDescent="0.3">
      <c r="C6" s="67">
        <v>5978</v>
      </c>
      <c r="D6" s="7" t="s">
        <v>7</v>
      </c>
      <c r="F6" s="1"/>
      <c r="N6" s="48"/>
      <c r="O6" s="48"/>
      <c r="P6" s="48"/>
      <c r="Q6" s="48"/>
      <c r="T6" s="1"/>
      <c r="U6" s="1"/>
      <c r="V6" s="1"/>
      <c r="W6" s="1"/>
    </row>
    <row r="7" spans="1:28" x14ac:dyDescent="0.3">
      <c r="B7" s="1"/>
      <c r="C7" s="24" t="s">
        <v>375</v>
      </c>
      <c r="D7" s="7" t="s">
        <v>8</v>
      </c>
      <c r="G7" s="1"/>
      <c r="S7" s="1"/>
      <c r="T7" s="25" t="s">
        <v>376</v>
      </c>
      <c r="U7" s="1"/>
      <c r="V7" s="69" t="s">
        <v>432</v>
      </c>
      <c r="W7" s="1"/>
    </row>
    <row r="8" spans="1:28" x14ac:dyDescent="0.3">
      <c r="B8" s="1"/>
      <c r="C8" s="24" t="s">
        <v>377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8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374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139</v>
      </c>
      <c r="B13" s="1" t="s">
        <v>46</v>
      </c>
      <c r="C13" s="26" t="s">
        <v>47</v>
      </c>
      <c r="D13" s="36">
        <v>30</v>
      </c>
      <c r="E13" s="26">
        <v>34</v>
      </c>
      <c r="F13" s="26">
        <v>9</v>
      </c>
      <c r="G13" s="26">
        <v>18</v>
      </c>
      <c r="H13" s="26"/>
      <c r="I13" s="26"/>
      <c r="J13" s="26">
        <v>1</v>
      </c>
      <c r="K13" s="26">
        <v>4</v>
      </c>
      <c r="L13" s="26">
        <v>2</v>
      </c>
      <c r="M13" s="26">
        <v>2</v>
      </c>
      <c r="N13" s="26">
        <f>SUM(L13:M13)</f>
        <v>4</v>
      </c>
      <c r="O13" s="26">
        <v>4</v>
      </c>
      <c r="P13" s="61">
        <v>6</v>
      </c>
      <c r="Q13" s="26">
        <v>3</v>
      </c>
      <c r="R13" s="26">
        <v>5</v>
      </c>
      <c r="S13" s="26">
        <v>0</v>
      </c>
      <c r="T13" s="26">
        <f>+(F13*2)+J13</f>
        <v>19</v>
      </c>
      <c r="U13" s="38">
        <f>IFERROR(((T13+Q13+N13-R13)+(O13*2))/E13,"")</f>
        <v>0.8529411764705882</v>
      </c>
      <c r="V13" s="22">
        <v>10</v>
      </c>
      <c r="W13" s="22" t="s">
        <v>71</v>
      </c>
      <c r="X13" s="22" t="s">
        <v>76</v>
      </c>
      <c r="Y13" s="77">
        <v>5978</v>
      </c>
      <c r="Z13" s="40"/>
      <c r="AA13" s="1" t="s">
        <v>87</v>
      </c>
      <c r="AB13" s="27" t="s">
        <v>433</v>
      </c>
    </row>
    <row r="14" spans="1:28" x14ac:dyDescent="0.3">
      <c r="A14" s="1" t="s">
        <v>139</v>
      </c>
      <c r="B14" s="1" t="s">
        <v>46</v>
      </c>
      <c r="C14" s="26" t="s">
        <v>292</v>
      </c>
      <c r="D14" s="36">
        <v>24</v>
      </c>
      <c r="E14" s="26" t="s">
        <v>378</v>
      </c>
      <c r="F14" s="26"/>
      <c r="G14" s="26"/>
      <c r="H14" s="26"/>
      <c r="I14" s="26"/>
      <c r="J14" s="26"/>
      <c r="K14" s="26"/>
      <c r="L14" s="26"/>
      <c r="M14" s="26"/>
      <c r="N14" s="26">
        <f t="shared" ref="N14:N19" si="0">SUM(L14:M14)</f>
        <v>0</v>
      </c>
      <c r="O14" s="26"/>
      <c r="P14" s="26"/>
      <c r="Q14" s="26"/>
      <c r="R14" s="26"/>
      <c r="S14" s="26"/>
      <c r="T14" s="26">
        <f t="shared" ref="T14:T24" si="1">+(F14*2)+J14</f>
        <v>0</v>
      </c>
      <c r="U14" s="38" t="str">
        <f t="shared" ref="U14:U22" si="2">IFERROR(((T14+Q14+N14-R14)+(O14*2))/E14,"")</f>
        <v/>
      </c>
      <c r="V14" s="22">
        <v>10</v>
      </c>
      <c r="W14" s="22" t="s">
        <v>71</v>
      </c>
      <c r="X14" s="22" t="s">
        <v>76</v>
      </c>
      <c r="Y14" s="77">
        <v>5978</v>
      </c>
      <c r="Z14" s="40"/>
      <c r="AA14" s="1" t="s">
        <v>87</v>
      </c>
      <c r="AB14" s="27" t="s">
        <v>433</v>
      </c>
    </row>
    <row r="15" spans="1:28" x14ac:dyDescent="0.3">
      <c r="A15" s="1" t="s">
        <v>139</v>
      </c>
      <c r="B15" s="1" t="s">
        <v>46</v>
      </c>
      <c r="C15" s="26" t="s">
        <v>48</v>
      </c>
      <c r="D15" s="36">
        <v>50</v>
      </c>
      <c r="E15" s="26">
        <v>25</v>
      </c>
      <c r="F15" s="26">
        <v>3</v>
      </c>
      <c r="G15" s="26">
        <v>6</v>
      </c>
      <c r="H15" s="26"/>
      <c r="I15" s="26"/>
      <c r="J15" s="26">
        <v>4</v>
      </c>
      <c r="K15" s="26">
        <v>6</v>
      </c>
      <c r="L15" s="26">
        <v>5</v>
      </c>
      <c r="M15" s="26">
        <v>4</v>
      </c>
      <c r="N15" s="26">
        <f t="shared" si="0"/>
        <v>9</v>
      </c>
      <c r="O15" s="26">
        <v>0</v>
      </c>
      <c r="P15" s="61">
        <v>6</v>
      </c>
      <c r="Q15" s="26">
        <v>4</v>
      </c>
      <c r="R15" s="26">
        <v>1</v>
      </c>
      <c r="S15" s="26">
        <v>1</v>
      </c>
      <c r="T15" s="26">
        <f t="shared" si="1"/>
        <v>10</v>
      </c>
      <c r="U15" s="38">
        <f t="shared" si="2"/>
        <v>0.88</v>
      </c>
      <c r="V15" s="22">
        <v>10</v>
      </c>
      <c r="W15" s="22" t="s">
        <v>71</v>
      </c>
      <c r="X15" s="22" t="s">
        <v>76</v>
      </c>
      <c r="Y15" s="77">
        <v>5978</v>
      </c>
      <c r="Z15" s="40"/>
      <c r="AA15" s="1" t="s">
        <v>87</v>
      </c>
      <c r="AB15" s="27" t="s">
        <v>433</v>
      </c>
    </row>
    <row r="16" spans="1:28" x14ac:dyDescent="0.3">
      <c r="A16" s="1" t="s">
        <v>139</v>
      </c>
      <c r="B16" s="1" t="s">
        <v>46</v>
      </c>
      <c r="C16" s="26" t="s">
        <v>49</v>
      </c>
      <c r="D16" s="36">
        <v>12</v>
      </c>
      <c r="E16" s="26">
        <v>16</v>
      </c>
      <c r="F16" s="26">
        <v>3</v>
      </c>
      <c r="G16" s="37">
        <v>8</v>
      </c>
      <c r="H16" s="26"/>
      <c r="I16" s="26"/>
      <c r="J16" s="26">
        <v>1</v>
      </c>
      <c r="K16" s="26">
        <v>3</v>
      </c>
      <c r="L16" s="26">
        <v>1</v>
      </c>
      <c r="M16" s="26">
        <v>0</v>
      </c>
      <c r="N16" s="26">
        <f t="shared" si="0"/>
        <v>1</v>
      </c>
      <c r="O16" s="26">
        <v>2</v>
      </c>
      <c r="P16" s="26">
        <v>1</v>
      </c>
      <c r="Q16" s="26">
        <v>2</v>
      </c>
      <c r="R16" s="26">
        <v>2</v>
      </c>
      <c r="S16" s="26">
        <v>0</v>
      </c>
      <c r="T16" s="26">
        <f t="shared" si="1"/>
        <v>7</v>
      </c>
      <c r="U16" s="38">
        <f t="shared" si="2"/>
        <v>0.75</v>
      </c>
      <c r="V16" s="22">
        <v>10</v>
      </c>
      <c r="W16" s="22" t="s">
        <v>71</v>
      </c>
      <c r="X16" s="22" t="s">
        <v>76</v>
      </c>
      <c r="Y16" s="77">
        <v>5978</v>
      </c>
      <c r="Z16" s="40"/>
      <c r="AA16" s="1" t="s">
        <v>87</v>
      </c>
      <c r="AB16" s="27" t="s">
        <v>433</v>
      </c>
    </row>
    <row r="17" spans="1:28" x14ac:dyDescent="0.3">
      <c r="A17" s="1" t="s">
        <v>139</v>
      </c>
      <c r="B17" s="1" t="s">
        <v>46</v>
      </c>
      <c r="C17" s="26" t="s">
        <v>50</v>
      </c>
      <c r="D17" s="36">
        <v>44</v>
      </c>
      <c r="E17" s="26">
        <v>38</v>
      </c>
      <c r="F17" s="26">
        <v>5</v>
      </c>
      <c r="G17" s="26">
        <v>9</v>
      </c>
      <c r="H17" s="26"/>
      <c r="I17" s="26"/>
      <c r="J17" s="26">
        <v>1</v>
      </c>
      <c r="K17" s="26">
        <v>4</v>
      </c>
      <c r="L17" s="26">
        <v>3</v>
      </c>
      <c r="M17" s="26">
        <v>4</v>
      </c>
      <c r="N17" s="26">
        <f t="shared" si="0"/>
        <v>7</v>
      </c>
      <c r="O17" s="26">
        <v>0</v>
      </c>
      <c r="P17" s="26">
        <v>4</v>
      </c>
      <c r="Q17" s="26">
        <v>1</v>
      </c>
      <c r="R17" s="26">
        <v>1</v>
      </c>
      <c r="S17" s="26">
        <v>2</v>
      </c>
      <c r="T17" s="26">
        <f t="shared" si="1"/>
        <v>11</v>
      </c>
      <c r="U17" s="38">
        <f t="shared" si="2"/>
        <v>0.47368421052631576</v>
      </c>
      <c r="V17" s="22">
        <v>10</v>
      </c>
      <c r="W17" s="22" t="s">
        <v>71</v>
      </c>
      <c r="X17" s="22" t="s">
        <v>76</v>
      </c>
      <c r="Y17" s="77">
        <v>5978</v>
      </c>
      <c r="Z17" s="40"/>
      <c r="AA17" s="1" t="s">
        <v>87</v>
      </c>
      <c r="AB17" s="27" t="s">
        <v>433</v>
      </c>
    </row>
    <row r="18" spans="1:28" x14ac:dyDescent="0.3">
      <c r="A18" s="1" t="s">
        <v>139</v>
      </c>
      <c r="B18" s="1" t="s">
        <v>46</v>
      </c>
      <c r="C18" s="26" t="s">
        <v>51</v>
      </c>
      <c r="D18" s="36">
        <v>32</v>
      </c>
      <c r="E18" s="26" t="s">
        <v>378</v>
      </c>
      <c r="F18" s="26"/>
      <c r="G18" s="26"/>
      <c r="H18" s="26"/>
      <c r="I18" s="26"/>
      <c r="J18" s="26"/>
      <c r="K18" s="26"/>
      <c r="L18" s="26"/>
      <c r="M18" s="26"/>
      <c r="N18" s="26">
        <f t="shared" si="0"/>
        <v>0</v>
      </c>
      <c r="O18" s="26"/>
      <c r="P18" s="37"/>
      <c r="Q18" s="26"/>
      <c r="R18" s="26"/>
      <c r="S18" s="26"/>
      <c r="T18" s="26">
        <f t="shared" si="1"/>
        <v>0</v>
      </c>
      <c r="U18" s="38" t="str">
        <f t="shared" si="2"/>
        <v/>
      </c>
      <c r="V18" s="22">
        <v>10</v>
      </c>
      <c r="W18" s="22" t="s">
        <v>71</v>
      </c>
      <c r="X18" s="22" t="s">
        <v>76</v>
      </c>
      <c r="Y18" s="77">
        <v>5978</v>
      </c>
      <c r="Z18" s="40"/>
      <c r="AA18" s="1" t="s">
        <v>87</v>
      </c>
      <c r="AB18" s="27" t="s">
        <v>433</v>
      </c>
    </row>
    <row r="19" spans="1:28" x14ac:dyDescent="0.3">
      <c r="A19" s="1" t="s">
        <v>139</v>
      </c>
      <c r="B19" s="1" t="s">
        <v>46</v>
      </c>
      <c r="C19" s="26" t="s">
        <v>52</v>
      </c>
      <c r="D19" s="36">
        <v>34</v>
      </c>
      <c r="E19" s="26">
        <v>3</v>
      </c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26">
        <v>2</v>
      </c>
      <c r="M19" s="26">
        <v>0</v>
      </c>
      <c r="N19" s="26">
        <f t="shared" si="0"/>
        <v>2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f t="shared" si="1"/>
        <v>0</v>
      </c>
      <c r="U19" s="38">
        <f t="shared" si="2"/>
        <v>0.66666666666666663</v>
      </c>
      <c r="V19" s="22">
        <v>10</v>
      </c>
      <c r="W19" s="22" t="s">
        <v>71</v>
      </c>
      <c r="X19" s="22" t="s">
        <v>76</v>
      </c>
      <c r="Y19" s="77">
        <v>5978</v>
      </c>
      <c r="Z19" s="40"/>
      <c r="AA19" s="1" t="s">
        <v>87</v>
      </c>
      <c r="AB19" s="27" t="s">
        <v>433</v>
      </c>
    </row>
    <row r="20" spans="1:28" x14ac:dyDescent="0.3">
      <c r="A20" s="1" t="s">
        <v>139</v>
      </c>
      <c r="B20" s="1" t="s">
        <v>46</v>
      </c>
      <c r="C20" s="26" t="s">
        <v>293</v>
      </c>
      <c r="D20" s="36">
        <v>54</v>
      </c>
      <c r="E20" s="26" t="s">
        <v>378</v>
      </c>
      <c r="F20" s="26"/>
      <c r="G20" s="26"/>
      <c r="H20" s="26"/>
      <c r="I20" s="26"/>
      <c r="J20" s="26"/>
      <c r="K20" s="26"/>
      <c r="L20" s="26"/>
      <c r="M20" s="26"/>
      <c r="N20" s="26">
        <f>SUM(L20:M20)</f>
        <v>0</v>
      </c>
      <c r="O20" s="26"/>
      <c r="P20" s="26"/>
      <c r="Q20" s="26"/>
      <c r="R20" s="26"/>
      <c r="S20" s="26"/>
      <c r="T20" s="26">
        <f t="shared" si="1"/>
        <v>0</v>
      </c>
      <c r="U20" s="38" t="str">
        <f t="shared" si="2"/>
        <v/>
      </c>
      <c r="V20" s="22">
        <v>10</v>
      </c>
      <c r="W20" s="22" t="s">
        <v>71</v>
      </c>
      <c r="X20" s="22" t="s">
        <v>76</v>
      </c>
      <c r="Y20" s="77">
        <v>5978</v>
      </c>
      <c r="Z20" s="40"/>
      <c r="AA20" s="1" t="s">
        <v>87</v>
      </c>
      <c r="AB20" s="27" t="s">
        <v>433</v>
      </c>
    </row>
    <row r="21" spans="1:28" x14ac:dyDescent="0.3">
      <c r="A21" s="1" t="s">
        <v>139</v>
      </c>
      <c r="B21" s="1" t="s">
        <v>46</v>
      </c>
      <c r="C21" s="26" t="s">
        <v>53</v>
      </c>
      <c r="D21" s="36">
        <v>20</v>
      </c>
      <c r="E21" s="26">
        <v>37</v>
      </c>
      <c r="F21" s="26">
        <v>4</v>
      </c>
      <c r="G21" s="26">
        <v>13</v>
      </c>
      <c r="H21" s="26"/>
      <c r="I21" s="26"/>
      <c r="J21" s="26">
        <v>3</v>
      </c>
      <c r="K21" s="26">
        <v>6</v>
      </c>
      <c r="L21" s="26">
        <v>2</v>
      </c>
      <c r="M21" s="26">
        <v>3</v>
      </c>
      <c r="N21" s="26">
        <f>SUM(L21:M21)</f>
        <v>5</v>
      </c>
      <c r="O21" s="26">
        <v>2</v>
      </c>
      <c r="P21" s="26">
        <v>5</v>
      </c>
      <c r="Q21" s="26">
        <v>0</v>
      </c>
      <c r="R21" s="26">
        <v>6</v>
      </c>
      <c r="S21" s="26">
        <v>0</v>
      </c>
      <c r="T21" s="26">
        <f t="shared" si="1"/>
        <v>11</v>
      </c>
      <c r="U21" s="38">
        <f t="shared" si="2"/>
        <v>0.3783783783783784</v>
      </c>
      <c r="V21" s="22">
        <v>10</v>
      </c>
      <c r="W21" s="22" t="s">
        <v>71</v>
      </c>
      <c r="X21" s="22" t="s">
        <v>76</v>
      </c>
      <c r="Y21" s="77">
        <v>5978</v>
      </c>
      <c r="Z21" s="40"/>
      <c r="AA21" s="1" t="s">
        <v>87</v>
      </c>
      <c r="AB21" s="27" t="s">
        <v>433</v>
      </c>
    </row>
    <row r="22" spans="1:28" x14ac:dyDescent="0.3">
      <c r="A22" s="1" t="s">
        <v>139</v>
      </c>
      <c r="B22" s="1" t="s">
        <v>46</v>
      </c>
      <c r="C22" s="26" t="s">
        <v>341</v>
      </c>
      <c r="D22" s="36">
        <v>40</v>
      </c>
      <c r="E22" s="26">
        <v>25</v>
      </c>
      <c r="F22" s="26">
        <v>13</v>
      </c>
      <c r="G22" s="26">
        <v>16</v>
      </c>
      <c r="H22" s="26"/>
      <c r="I22" s="26"/>
      <c r="J22" s="26">
        <v>5</v>
      </c>
      <c r="K22" s="26">
        <v>7</v>
      </c>
      <c r="L22" s="26">
        <v>1</v>
      </c>
      <c r="M22" s="26">
        <v>3</v>
      </c>
      <c r="N22" s="26">
        <f>SUM(L22:M22)</f>
        <v>4</v>
      </c>
      <c r="O22" s="26">
        <v>1</v>
      </c>
      <c r="P22" s="26">
        <v>3</v>
      </c>
      <c r="Q22" s="26">
        <v>1</v>
      </c>
      <c r="R22" s="26">
        <v>2</v>
      </c>
      <c r="S22" s="26">
        <v>1</v>
      </c>
      <c r="T22" s="26">
        <f t="shared" si="1"/>
        <v>31</v>
      </c>
      <c r="U22" s="38">
        <f t="shared" si="2"/>
        <v>1.44</v>
      </c>
      <c r="V22" s="22">
        <v>10</v>
      </c>
      <c r="W22" s="22" t="s">
        <v>71</v>
      </c>
      <c r="X22" s="22" t="s">
        <v>76</v>
      </c>
      <c r="Y22" s="77">
        <v>5978</v>
      </c>
      <c r="Z22" s="40"/>
      <c r="AA22" s="1" t="s">
        <v>87</v>
      </c>
      <c r="AB22" s="27" t="s">
        <v>433</v>
      </c>
    </row>
    <row r="23" spans="1:28" x14ac:dyDescent="0.3">
      <c r="A23" s="1" t="s">
        <v>139</v>
      </c>
      <c r="B23" s="1" t="s">
        <v>46</v>
      </c>
      <c r="C23" s="26" t="s">
        <v>55</v>
      </c>
      <c r="D23" s="36">
        <v>10</v>
      </c>
      <c r="E23" s="26">
        <v>32</v>
      </c>
      <c r="F23" s="5">
        <v>3</v>
      </c>
      <c r="G23" s="26">
        <v>8</v>
      </c>
      <c r="H23" s="26"/>
      <c r="I23" s="26"/>
      <c r="J23" s="26">
        <v>0</v>
      </c>
      <c r="K23" s="26">
        <v>0</v>
      </c>
      <c r="L23" s="26">
        <v>1</v>
      </c>
      <c r="M23" s="26">
        <v>0</v>
      </c>
      <c r="N23" s="26">
        <f>SUM(L23:M23)</f>
        <v>1</v>
      </c>
      <c r="O23" s="26">
        <v>3</v>
      </c>
      <c r="P23" s="37">
        <v>2</v>
      </c>
      <c r="Q23" s="26">
        <v>1</v>
      </c>
      <c r="R23" s="26">
        <v>2</v>
      </c>
      <c r="S23" s="26">
        <v>0</v>
      </c>
      <c r="T23" s="26">
        <f t="shared" si="1"/>
        <v>6</v>
      </c>
      <c r="U23" s="38">
        <f>IFERROR(((T23+Q23+N23-R23)+(O23*2))/E23,"")</f>
        <v>0.375</v>
      </c>
      <c r="V23" s="22">
        <v>10</v>
      </c>
      <c r="W23" s="22" t="s">
        <v>71</v>
      </c>
      <c r="X23" s="22" t="s">
        <v>76</v>
      </c>
      <c r="Y23" s="77">
        <v>5978</v>
      </c>
      <c r="Z23" s="40"/>
      <c r="AA23" s="1" t="s">
        <v>87</v>
      </c>
      <c r="AB23" s="27" t="s">
        <v>433</v>
      </c>
    </row>
    <row r="24" spans="1:28" x14ac:dyDescent="0.3">
      <c r="A24" s="1" t="s">
        <v>139</v>
      </c>
      <c r="B24" s="1" t="s">
        <v>46</v>
      </c>
      <c r="C24" s="26" t="s">
        <v>56</v>
      </c>
      <c r="D24" s="36">
        <v>22</v>
      </c>
      <c r="E24" s="26">
        <v>30</v>
      </c>
      <c r="F24" s="26">
        <v>3</v>
      </c>
      <c r="G24" s="26">
        <v>7</v>
      </c>
      <c r="H24" s="26"/>
      <c r="I24" s="26"/>
      <c r="J24" s="26">
        <v>3</v>
      </c>
      <c r="K24" s="26">
        <v>6</v>
      </c>
      <c r="L24" s="26">
        <v>2</v>
      </c>
      <c r="M24" s="26">
        <v>7</v>
      </c>
      <c r="N24" s="26">
        <f>SUM(L24:M24)</f>
        <v>9</v>
      </c>
      <c r="O24" s="26">
        <v>3</v>
      </c>
      <c r="P24" s="26">
        <v>3</v>
      </c>
      <c r="Q24" s="26">
        <v>1</v>
      </c>
      <c r="R24" s="26">
        <v>1</v>
      </c>
      <c r="S24" s="26">
        <v>0</v>
      </c>
      <c r="T24" s="26">
        <f t="shared" si="1"/>
        <v>9</v>
      </c>
      <c r="U24" s="38">
        <f>IFERROR(((T24+Q24+N24-R24)+(O24*2))/E24,"")</f>
        <v>0.8</v>
      </c>
      <c r="V24" s="22">
        <v>10</v>
      </c>
      <c r="W24" s="22" t="s">
        <v>71</v>
      </c>
      <c r="X24" s="22" t="s">
        <v>76</v>
      </c>
      <c r="Y24" s="77">
        <v>5978</v>
      </c>
      <c r="Z24" s="40"/>
      <c r="AA24" s="1" t="s">
        <v>87</v>
      </c>
      <c r="AB24" s="27" t="s">
        <v>433</v>
      </c>
    </row>
    <row r="25" spans="1:28" x14ac:dyDescent="0.3">
      <c r="A25" s="47" t="s">
        <v>139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43</v>
      </c>
      <c r="G25" s="43">
        <f t="shared" si="3"/>
        <v>87</v>
      </c>
      <c r="H25" s="43">
        <f t="shared" si="3"/>
        <v>0</v>
      </c>
      <c r="I25" s="43">
        <f t="shared" si="3"/>
        <v>0</v>
      </c>
      <c r="J25" s="43">
        <f t="shared" si="3"/>
        <v>18</v>
      </c>
      <c r="K25" s="43">
        <f t="shared" si="3"/>
        <v>36</v>
      </c>
      <c r="L25" s="43">
        <f t="shared" si="3"/>
        <v>19</v>
      </c>
      <c r="M25" s="43">
        <f t="shared" si="3"/>
        <v>23</v>
      </c>
      <c r="N25" s="43">
        <f t="shared" si="3"/>
        <v>42</v>
      </c>
      <c r="O25" s="43">
        <f t="shared" si="3"/>
        <v>15</v>
      </c>
      <c r="P25" s="43">
        <f t="shared" si="3"/>
        <v>30</v>
      </c>
      <c r="Q25" s="43">
        <f t="shared" si="3"/>
        <v>13</v>
      </c>
      <c r="R25" s="43">
        <f t="shared" si="3"/>
        <v>20</v>
      </c>
      <c r="S25" s="43">
        <f t="shared" si="3"/>
        <v>4</v>
      </c>
      <c r="T25" s="43">
        <f t="shared" si="3"/>
        <v>104</v>
      </c>
      <c r="U25" s="44">
        <f>((T25+Q25+N25-R25)+(O25*2))/E25</f>
        <v>0.70416666666666672</v>
      </c>
      <c r="V25" s="45">
        <v>10</v>
      </c>
      <c r="W25" s="45" t="s">
        <v>71</v>
      </c>
      <c r="X25" s="45" t="s">
        <v>76</v>
      </c>
      <c r="Y25" s="78">
        <v>5978</v>
      </c>
      <c r="Z25" s="46"/>
      <c r="AA25" s="47" t="s">
        <v>87</v>
      </c>
      <c r="AB25" s="87" t="s">
        <v>433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0.4942528735632184</v>
      </c>
      <c r="H26" s="26"/>
      <c r="I26" s="1"/>
      <c r="J26" s="48" t="s">
        <v>42</v>
      </c>
      <c r="K26" s="50">
        <f>J25/K25</f>
        <v>0.5</v>
      </c>
      <c r="L26" s="1"/>
      <c r="M26" s="37" t="s">
        <v>43</v>
      </c>
      <c r="N26" s="51">
        <v>7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0"/>
      <c r="Z30" s="40"/>
      <c r="AA30" s="1"/>
      <c r="AB30" s="1"/>
    </row>
    <row r="32" spans="1:28" x14ac:dyDescent="0.3">
      <c r="B32" s="1"/>
      <c r="C32" s="31" t="s">
        <v>140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70">
        <v>7</v>
      </c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374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139</v>
      </c>
      <c r="C34" s="26" t="s">
        <v>342</v>
      </c>
      <c r="D34" s="36">
        <v>11</v>
      </c>
      <c r="E34" s="26">
        <v>48</v>
      </c>
      <c r="F34" s="26">
        <v>2</v>
      </c>
      <c r="G34" s="26">
        <v>7</v>
      </c>
      <c r="H34" s="26"/>
      <c r="I34" s="26"/>
      <c r="J34" s="26">
        <v>6</v>
      </c>
      <c r="K34" s="26">
        <v>10</v>
      </c>
      <c r="L34" s="26">
        <v>2</v>
      </c>
      <c r="M34" s="26">
        <v>5</v>
      </c>
      <c r="N34" s="26">
        <f>SUM(L34:M34)</f>
        <v>7</v>
      </c>
      <c r="O34" s="26">
        <v>6</v>
      </c>
      <c r="P34" s="37">
        <v>3</v>
      </c>
      <c r="Q34" s="26">
        <v>1</v>
      </c>
      <c r="R34" s="26">
        <v>10</v>
      </c>
      <c r="S34" s="26">
        <v>0</v>
      </c>
      <c r="T34" s="26">
        <f t="shared" ref="T34:T45" si="4">+(F34*2)+J34</f>
        <v>10</v>
      </c>
      <c r="U34" s="38">
        <f>IFERROR(((T34+Q34+N34-R34)+(O34*2))/E34,"")</f>
        <v>0.41666666666666669</v>
      </c>
      <c r="V34" s="22">
        <v>10</v>
      </c>
      <c r="W34" s="22" t="s">
        <v>75</v>
      </c>
      <c r="X34" s="22" t="s">
        <v>72</v>
      </c>
      <c r="Y34" s="77">
        <v>5978</v>
      </c>
      <c r="Z34" s="40"/>
      <c r="AA34" s="1" t="s">
        <v>144</v>
      </c>
      <c r="AB34" s="27" t="s">
        <v>123</v>
      </c>
    </row>
    <row r="35" spans="1:28" x14ac:dyDescent="0.3">
      <c r="A35" s="1" t="s">
        <v>46</v>
      </c>
      <c r="B35" s="1" t="s">
        <v>139</v>
      </c>
      <c r="C35" s="26" t="s">
        <v>343</v>
      </c>
      <c r="D35" s="36">
        <v>33</v>
      </c>
      <c r="E35" s="26" t="s">
        <v>378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7"/>
      <c r="Q35" s="26"/>
      <c r="R35" s="26"/>
      <c r="S35" s="26"/>
      <c r="T35" s="26"/>
      <c r="U35" s="38"/>
      <c r="V35" s="22">
        <v>10</v>
      </c>
      <c r="W35" s="22" t="s">
        <v>75</v>
      </c>
      <c r="X35" s="22" t="s">
        <v>72</v>
      </c>
      <c r="Y35" s="77">
        <v>5978</v>
      </c>
      <c r="Z35" s="40"/>
      <c r="AA35" s="1" t="s">
        <v>144</v>
      </c>
      <c r="AB35" s="27" t="s">
        <v>123</v>
      </c>
    </row>
    <row r="36" spans="1:28" x14ac:dyDescent="0.3">
      <c r="A36" s="1" t="s">
        <v>46</v>
      </c>
      <c r="B36" s="1" t="s">
        <v>139</v>
      </c>
      <c r="C36" s="26" t="s">
        <v>344</v>
      </c>
      <c r="D36" s="36">
        <v>24</v>
      </c>
      <c r="E36" s="26">
        <v>43</v>
      </c>
      <c r="F36" s="26">
        <v>8</v>
      </c>
      <c r="G36" s="26">
        <v>10</v>
      </c>
      <c r="H36" s="26"/>
      <c r="I36" s="26"/>
      <c r="J36" s="26">
        <v>4</v>
      </c>
      <c r="K36" s="26">
        <v>5</v>
      </c>
      <c r="L36" s="26">
        <v>3</v>
      </c>
      <c r="M36" s="26">
        <v>8</v>
      </c>
      <c r="N36" s="26">
        <f t="shared" ref="N36:N40" si="5">SUM(L36:M36)</f>
        <v>11</v>
      </c>
      <c r="O36" s="26">
        <v>2</v>
      </c>
      <c r="P36" s="26">
        <v>4</v>
      </c>
      <c r="Q36" s="26">
        <v>1</v>
      </c>
      <c r="R36" s="26">
        <v>0</v>
      </c>
      <c r="S36" s="26">
        <v>0</v>
      </c>
      <c r="T36" s="26">
        <f t="shared" si="4"/>
        <v>20</v>
      </c>
      <c r="U36" s="38">
        <f t="shared" ref="U36:U45" si="6">IFERROR(((T36+Q36+N36-R36)+(O36*2))/E36,"")</f>
        <v>0.83720930232558144</v>
      </c>
      <c r="V36" s="22">
        <v>10</v>
      </c>
      <c r="W36" s="22" t="s">
        <v>75</v>
      </c>
      <c r="X36" s="22" t="s">
        <v>72</v>
      </c>
      <c r="Y36" s="77">
        <v>5978</v>
      </c>
      <c r="Z36" s="40"/>
      <c r="AA36" s="1" t="s">
        <v>144</v>
      </c>
      <c r="AB36" s="27" t="s">
        <v>123</v>
      </c>
    </row>
    <row r="37" spans="1:28" x14ac:dyDescent="0.3">
      <c r="A37" s="1" t="s">
        <v>46</v>
      </c>
      <c r="B37" s="1" t="s">
        <v>139</v>
      </c>
      <c r="C37" s="26" t="s">
        <v>345</v>
      </c>
      <c r="D37" s="36">
        <v>22</v>
      </c>
      <c r="E37" s="26">
        <v>26</v>
      </c>
      <c r="F37" s="26">
        <v>4</v>
      </c>
      <c r="G37" s="26">
        <v>9</v>
      </c>
      <c r="H37" s="26"/>
      <c r="I37" s="26"/>
      <c r="J37" s="26">
        <v>3</v>
      </c>
      <c r="K37" s="26">
        <v>4</v>
      </c>
      <c r="L37" s="26">
        <v>1</v>
      </c>
      <c r="M37" s="26">
        <v>5</v>
      </c>
      <c r="N37" s="26">
        <f t="shared" si="5"/>
        <v>6</v>
      </c>
      <c r="O37" s="26">
        <v>1</v>
      </c>
      <c r="P37" s="26">
        <v>5</v>
      </c>
      <c r="Q37" s="26">
        <v>1</v>
      </c>
      <c r="R37" s="26">
        <v>0</v>
      </c>
      <c r="S37" s="26">
        <v>1</v>
      </c>
      <c r="T37" s="26">
        <f t="shared" si="4"/>
        <v>11</v>
      </c>
      <c r="U37" s="38">
        <f t="shared" si="6"/>
        <v>0.76923076923076927</v>
      </c>
      <c r="V37" s="22">
        <v>10</v>
      </c>
      <c r="W37" s="22" t="s">
        <v>75</v>
      </c>
      <c r="X37" s="22" t="s">
        <v>72</v>
      </c>
      <c r="Y37" s="77">
        <v>5978</v>
      </c>
      <c r="Z37" s="40"/>
      <c r="AA37" s="1" t="s">
        <v>144</v>
      </c>
      <c r="AB37" s="27" t="s">
        <v>123</v>
      </c>
    </row>
    <row r="38" spans="1:28" x14ac:dyDescent="0.3">
      <c r="A38" s="1" t="s">
        <v>46</v>
      </c>
      <c r="B38" s="1" t="s">
        <v>139</v>
      </c>
      <c r="C38" s="26" t="s">
        <v>346</v>
      </c>
      <c r="D38" s="36">
        <v>20</v>
      </c>
      <c r="E38" s="26" t="s">
        <v>378</v>
      </c>
      <c r="F38" s="26"/>
      <c r="G38" s="26"/>
      <c r="H38" s="26"/>
      <c r="I38" s="26"/>
      <c r="J38" s="26"/>
      <c r="K38" s="26"/>
      <c r="L38" s="26"/>
      <c r="M38" s="26"/>
      <c r="N38" s="26">
        <f t="shared" si="5"/>
        <v>0</v>
      </c>
      <c r="O38" s="26"/>
      <c r="P38" s="26"/>
      <c r="Q38" s="26"/>
      <c r="R38" s="26"/>
      <c r="S38" s="26"/>
      <c r="T38" s="26">
        <f t="shared" si="4"/>
        <v>0</v>
      </c>
      <c r="U38" s="38" t="str">
        <f t="shared" si="6"/>
        <v/>
      </c>
      <c r="V38" s="22">
        <v>10</v>
      </c>
      <c r="W38" s="22" t="s">
        <v>75</v>
      </c>
      <c r="X38" s="22" t="s">
        <v>72</v>
      </c>
      <c r="Y38" s="77">
        <v>5978</v>
      </c>
      <c r="Z38" s="40"/>
      <c r="AA38" s="1" t="s">
        <v>144</v>
      </c>
      <c r="AB38" s="27" t="s">
        <v>123</v>
      </c>
    </row>
    <row r="39" spans="1:28" x14ac:dyDescent="0.3">
      <c r="A39" s="1" t="s">
        <v>46</v>
      </c>
      <c r="B39" s="1" t="s">
        <v>139</v>
      </c>
      <c r="C39" s="26" t="s">
        <v>347</v>
      </c>
      <c r="D39" s="36">
        <v>45</v>
      </c>
      <c r="E39" s="26">
        <v>16</v>
      </c>
      <c r="F39" s="26">
        <v>3</v>
      </c>
      <c r="G39" s="26">
        <v>8</v>
      </c>
      <c r="H39" s="26"/>
      <c r="I39" s="26"/>
      <c r="J39" s="26">
        <v>0</v>
      </c>
      <c r="K39" s="26">
        <v>2</v>
      </c>
      <c r="L39" s="26">
        <v>2</v>
      </c>
      <c r="M39" s="26">
        <v>4</v>
      </c>
      <c r="N39" s="26">
        <f t="shared" si="5"/>
        <v>6</v>
      </c>
      <c r="O39" s="26">
        <v>1</v>
      </c>
      <c r="P39" s="26">
        <v>3</v>
      </c>
      <c r="Q39" s="26">
        <v>0</v>
      </c>
      <c r="R39" s="26">
        <v>1</v>
      </c>
      <c r="S39" s="26">
        <v>1</v>
      </c>
      <c r="T39" s="26">
        <f t="shared" si="4"/>
        <v>6</v>
      </c>
      <c r="U39" s="38">
        <f t="shared" si="6"/>
        <v>0.8125</v>
      </c>
      <c r="V39" s="22">
        <v>10</v>
      </c>
      <c r="W39" s="22" t="s">
        <v>75</v>
      </c>
      <c r="X39" s="22" t="s">
        <v>72</v>
      </c>
      <c r="Y39" s="77">
        <v>5978</v>
      </c>
      <c r="Z39" s="40"/>
      <c r="AA39" s="1" t="s">
        <v>144</v>
      </c>
      <c r="AB39" s="27" t="s">
        <v>123</v>
      </c>
    </row>
    <row r="40" spans="1:28" x14ac:dyDescent="0.3">
      <c r="A40" s="1" t="s">
        <v>46</v>
      </c>
      <c r="B40" s="1" t="s">
        <v>139</v>
      </c>
      <c r="C40" s="26" t="s">
        <v>348</v>
      </c>
      <c r="D40" s="36">
        <v>23</v>
      </c>
      <c r="E40" s="26">
        <v>44</v>
      </c>
      <c r="F40" s="26">
        <v>9</v>
      </c>
      <c r="G40" s="26">
        <v>16</v>
      </c>
      <c r="H40" s="26"/>
      <c r="I40" s="26"/>
      <c r="J40" s="26">
        <v>6</v>
      </c>
      <c r="K40" s="26">
        <v>7</v>
      </c>
      <c r="L40" s="26">
        <v>3</v>
      </c>
      <c r="M40" s="26">
        <v>1</v>
      </c>
      <c r="N40" s="26">
        <f t="shared" si="5"/>
        <v>4</v>
      </c>
      <c r="O40" s="26">
        <v>2</v>
      </c>
      <c r="P40" s="26">
        <v>4</v>
      </c>
      <c r="Q40" s="26">
        <v>2</v>
      </c>
      <c r="R40" s="26">
        <v>6</v>
      </c>
      <c r="S40" s="26">
        <v>0</v>
      </c>
      <c r="T40" s="26">
        <f t="shared" si="4"/>
        <v>24</v>
      </c>
      <c r="U40" s="38">
        <f t="shared" si="6"/>
        <v>0.63636363636363635</v>
      </c>
      <c r="V40" s="22">
        <v>10</v>
      </c>
      <c r="W40" s="22" t="s">
        <v>75</v>
      </c>
      <c r="X40" s="22" t="s">
        <v>72</v>
      </c>
      <c r="Y40" s="77">
        <v>5978</v>
      </c>
      <c r="Z40" s="40"/>
      <c r="AA40" s="1" t="s">
        <v>144</v>
      </c>
      <c r="AB40" s="27" t="s">
        <v>123</v>
      </c>
    </row>
    <row r="41" spans="1:28" x14ac:dyDescent="0.3">
      <c r="A41" s="1" t="s">
        <v>46</v>
      </c>
      <c r="B41" s="1" t="s">
        <v>139</v>
      </c>
      <c r="C41" s="26" t="s">
        <v>349</v>
      </c>
      <c r="D41" s="36">
        <v>40</v>
      </c>
      <c r="E41" s="26">
        <v>5</v>
      </c>
      <c r="F41" s="26">
        <v>0</v>
      </c>
      <c r="G41" s="26">
        <v>3</v>
      </c>
      <c r="H41" s="26"/>
      <c r="I41" s="26"/>
      <c r="J41" s="26">
        <v>0</v>
      </c>
      <c r="K41" s="26">
        <v>0</v>
      </c>
      <c r="L41" s="26">
        <v>2</v>
      </c>
      <c r="M41" s="26">
        <v>1</v>
      </c>
      <c r="N41" s="26">
        <f>SUM(L41:M41)</f>
        <v>3</v>
      </c>
      <c r="O41" s="26">
        <v>0</v>
      </c>
      <c r="P41" s="26">
        <v>0</v>
      </c>
      <c r="Q41" s="26">
        <v>0</v>
      </c>
      <c r="R41" s="26">
        <v>1</v>
      </c>
      <c r="S41" s="26">
        <v>1</v>
      </c>
      <c r="T41" s="26">
        <f t="shared" si="4"/>
        <v>0</v>
      </c>
      <c r="U41" s="38">
        <f t="shared" si="6"/>
        <v>0.4</v>
      </c>
      <c r="V41" s="22">
        <v>10</v>
      </c>
      <c r="W41" s="22" t="s">
        <v>75</v>
      </c>
      <c r="X41" s="22" t="s">
        <v>72</v>
      </c>
      <c r="Y41" s="77">
        <v>5978</v>
      </c>
      <c r="Z41" s="40"/>
      <c r="AA41" s="1" t="s">
        <v>144</v>
      </c>
      <c r="AB41" s="27" t="s">
        <v>123</v>
      </c>
    </row>
    <row r="42" spans="1:28" x14ac:dyDescent="0.3">
      <c r="A42" s="1" t="s">
        <v>46</v>
      </c>
      <c r="B42" s="1" t="s">
        <v>139</v>
      </c>
      <c r="C42" s="26" t="s">
        <v>350</v>
      </c>
      <c r="D42" s="36">
        <v>10</v>
      </c>
      <c r="E42" s="26">
        <v>45</v>
      </c>
      <c r="F42" s="26">
        <v>12</v>
      </c>
      <c r="G42" s="26">
        <v>22</v>
      </c>
      <c r="H42" s="26"/>
      <c r="I42" s="26"/>
      <c r="J42" s="26">
        <v>12</v>
      </c>
      <c r="K42" s="26">
        <v>14</v>
      </c>
      <c r="L42" s="26">
        <v>9</v>
      </c>
      <c r="M42" s="26">
        <v>13</v>
      </c>
      <c r="N42" s="26">
        <f>SUM(L42:M42)</f>
        <v>22</v>
      </c>
      <c r="O42" s="26">
        <v>4</v>
      </c>
      <c r="P42" s="26">
        <v>5</v>
      </c>
      <c r="Q42" s="26">
        <v>5</v>
      </c>
      <c r="R42" s="26">
        <v>3</v>
      </c>
      <c r="S42" s="26">
        <v>1</v>
      </c>
      <c r="T42" s="26">
        <f t="shared" si="4"/>
        <v>36</v>
      </c>
      <c r="U42" s="38">
        <f t="shared" si="6"/>
        <v>1.5111111111111111</v>
      </c>
      <c r="V42" s="22">
        <v>10</v>
      </c>
      <c r="W42" s="22" t="s">
        <v>75</v>
      </c>
      <c r="X42" s="22" t="s">
        <v>72</v>
      </c>
      <c r="Y42" s="77">
        <v>5978</v>
      </c>
      <c r="Z42" s="40"/>
      <c r="AA42" s="1" t="s">
        <v>144</v>
      </c>
      <c r="AB42" s="27" t="s">
        <v>123</v>
      </c>
    </row>
    <row r="43" spans="1:28" x14ac:dyDescent="0.3">
      <c r="A43" s="1" t="s">
        <v>46</v>
      </c>
      <c r="B43" s="1" t="s">
        <v>139</v>
      </c>
      <c r="C43" s="26" t="s">
        <v>364</v>
      </c>
      <c r="D43" s="36">
        <v>14</v>
      </c>
      <c r="E43" s="26" t="s">
        <v>378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8"/>
      <c r="V43" s="22"/>
      <c r="W43" s="22" t="s">
        <v>75</v>
      </c>
      <c r="X43" s="22" t="s">
        <v>72</v>
      </c>
      <c r="Y43" s="77">
        <v>5978</v>
      </c>
      <c r="Z43" s="40"/>
      <c r="AA43" s="1" t="s">
        <v>144</v>
      </c>
      <c r="AB43" s="27" t="s">
        <v>123</v>
      </c>
    </row>
    <row r="44" spans="1:28" x14ac:dyDescent="0.3">
      <c r="A44" s="1" t="s">
        <v>46</v>
      </c>
      <c r="B44" s="1" t="s">
        <v>139</v>
      </c>
      <c r="C44" s="26" t="s">
        <v>370</v>
      </c>
      <c r="D44" s="36">
        <v>25</v>
      </c>
      <c r="E44" s="26" t="s">
        <v>378</v>
      </c>
      <c r="F44" s="26"/>
      <c r="G44" s="26"/>
      <c r="H44" s="26"/>
      <c r="I44" s="26"/>
      <c r="J44" s="26"/>
      <c r="K44" s="26"/>
      <c r="L44" s="26"/>
      <c r="M44" s="26"/>
      <c r="N44" s="26">
        <f>SUM(L44:M44)</f>
        <v>0</v>
      </c>
      <c r="O44" s="26"/>
      <c r="P44" s="26"/>
      <c r="Q44" s="26"/>
      <c r="R44" s="26"/>
      <c r="S44" s="26"/>
      <c r="T44" s="26">
        <f t="shared" si="4"/>
        <v>0</v>
      </c>
      <c r="U44" s="38" t="str">
        <f t="shared" si="6"/>
        <v/>
      </c>
      <c r="V44" s="22">
        <v>10</v>
      </c>
      <c r="W44" s="22" t="s">
        <v>75</v>
      </c>
      <c r="X44" s="22" t="s">
        <v>72</v>
      </c>
      <c r="Y44" s="77">
        <v>5978</v>
      </c>
      <c r="Z44" s="40"/>
      <c r="AA44" s="1" t="s">
        <v>144</v>
      </c>
      <c r="AB44" s="27" t="s">
        <v>123</v>
      </c>
    </row>
    <row r="45" spans="1:28" x14ac:dyDescent="0.3">
      <c r="A45" s="1" t="s">
        <v>46</v>
      </c>
      <c r="B45" s="1" t="s">
        <v>139</v>
      </c>
      <c r="C45" s="26" t="s">
        <v>351</v>
      </c>
      <c r="D45" s="36">
        <v>15</v>
      </c>
      <c r="E45" s="26">
        <v>13</v>
      </c>
      <c r="F45" s="26">
        <v>2</v>
      </c>
      <c r="G45" s="26">
        <v>6</v>
      </c>
      <c r="H45" s="26"/>
      <c r="I45" s="26"/>
      <c r="J45" s="26">
        <v>0</v>
      </c>
      <c r="K45" s="26">
        <v>0</v>
      </c>
      <c r="L45" s="26">
        <v>0</v>
      </c>
      <c r="M45" s="26">
        <v>0</v>
      </c>
      <c r="N45" s="26">
        <f>SUM(L45:M45)</f>
        <v>0</v>
      </c>
      <c r="O45" s="26">
        <v>1</v>
      </c>
      <c r="P45" s="26">
        <v>1</v>
      </c>
      <c r="Q45" s="26">
        <v>1</v>
      </c>
      <c r="R45" s="26">
        <v>2</v>
      </c>
      <c r="S45" s="26">
        <v>1</v>
      </c>
      <c r="T45" s="26">
        <f t="shared" si="4"/>
        <v>4</v>
      </c>
      <c r="U45" s="38">
        <f t="shared" si="6"/>
        <v>0.38461538461538464</v>
      </c>
      <c r="V45" s="22">
        <v>10</v>
      </c>
      <c r="W45" s="22" t="s">
        <v>75</v>
      </c>
      <c r="X45" s="22" t="s">
        <v>72</v>
      </c>
      <c r="Y45" s="77">
        <v>5978</v>
      </c>
      <c r="Z45" s="40"/>
      <c r="AA45" s="1" t="s">
        <v>144</v>
      </c>
      <c r="AB45" s="27" t="s">
        <v>123</v>
      </c>
    </row>
    <row r="46" spans="1:28" x14ac:dyDescent="0.3">
      <c r="A46" s="47" t="s">
        <v>46</v>
      </c>
      <c r="B46" s="47" t="s">
        <v>139</v>
      </c>
      <c r="C46" s="43" t="s">
        <v>40</v>
      </c>
      <c r="D46" s="47"/>
      <c r="E46" s="43">
        <f t="shared" ref="E46:T46" si="7">SUM(E34:E45)</f>
        <v>240</v>
      </c>
      <c r="F46" s="43">
        <f t="shared" si="7"/>
        <v>40</v>
      </c>
      <c r="G46" s="43">
        <f t="shared" si="7"/>
        <v>81</v>
      </c>
      <c r="H46" s="43">
        <f t="shared" si="7"/>
        <v>0</v>
      </c>
      <c r="I46" s="43">
        <f t="shared" si="7"/>
        <v>0</v>
      </c>
      <c r="J46" s="43">
        <f t="shared" si="7"/>
        <v>31</v>
      </c>
      <c r="K46" s="43">
        <f t="shared" si="7"/>
        <v>42</v>
      </c>
      <c r="L46" s="43">
        <f t="shared" si="7"/>
        <v>22</v>
      </c>
      <c r="M46" s="43">
        <f t="shared" si="7"/>
        <v>37</v>
      </c>
      <c r="N46" s="43">
        <f t="shared" si="7"/>
        <v>59</v>
      </c>
      <c r="O46" s="43">
        <f t="shared" si="7"/>
        <v>17</v>
      </c>
      <c r="P46" s="43">
        <f t="shared" si="7"/>
        <v>25</v>
      </c>
      <c r="Q46" s="43">
        <f t="shared" si="7"/>
        <v>11</v>
      </c>
      <c r="R46" s="43">
        <f t="shared" si="7"/>
        <v>23</v>
      </c>
      <c r="S46" s="43">
        <f t="shared" si="7"/>
        <v>5</v>
      </c>
      <c r="T46" s="43">
        <f t="shared" si="7"/>
        <v>111</v>
      </c>
      <c r="U46" s="44">
        <f>((T46+Q46+N46-R46)+(O46*2))/E46</f>
        <v>0.8</v>
      </c>
      <c r="V46" s="45">
        <v>10</v>
      </c>
      <c r="W46" s="45" t="s">
        <v>75</v>
      </c>
      <c r="X46" s="45" t="s">
        <v>72</v>
      </c>
      <c r="Y46" s="78">
        <v>5978</v>
      </c>
      <c r="Z46" s="46"/>
      <c r="AA46" s="47" t="s">
        <v>144</v>
      </c>
      <c r="AB46" s="87" t="s">
        <v>123</v>
      </c>
    </row>
    <row r="47" spans="1:28" x14ac:dyDescent="0.3">
      <c r="A47" s="1"/>
      <c r="B47" s="1"/>
      <c r="C47" s="1"/>
      <c r="D47" s="1"/>
      <c r="F47" s="48" t="s">
        <v>41</v>
      </c>
      <c r="G47" s="76">
        <f>F46/G46</f>
        <v>0.49382716049382713</v>
      </c>
      <c r="H47" s="48"/>
      <c r="I47" s="27"/>
      <c r="J47" s="48" t="s">
        <v>42</v>
      </c>
      <c r="K47" s="76">
        <f>J46/K46</f>
        <v>0.73809523809523814</v>
      </c>
      <c r="L47" s="1"/>
      <c r="M47" s="37" t="s">
        <v>43</v>
      </c>
      <c r="N47" s="51">
        <v>7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1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1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59F3-8F4D-4AC9-AE6E-541684D173DA}">
  <sheetPr>
    <tabColor rgb="FF7030A0"/>
    <pageSetUpPr fitToPage="1"/>
  </sheetPr>
  <dimension ref="A1:AB51"/>
  <sheetViews>
    <sheetView workbookViewId="0">
      <selection activeCell="A11" sqref="A1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80</v>
      </c>
      <c r="K4" s="16" t="s">
        <v>45</v>
      </c>
      <c r="L4" s="17"/>
      <c r="M4" s="18"/>
      <c r="N4" s="19">
        <v>14</v>
      </c>
      <c r="O4" s="19">
        <v>19</v>
      </c>
      <c r="P4" s="62">
        <v>23</v>
      </c>
      <c r="Q4" s="62">
        <v>37</v>
      </c>
      <c r="R4" s="20"/>
      <c r="S4" s="21">
        <f>SUM(N4:R4)</f>
        <v>93</v>
      </c>
      <c r="T4" s="22">
        <v>17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107</v>
      </c>
      <c r="K5" s="16" t="s">
        <v>106</v>
      </c>
      <c r="L5" s="17"/>
      <c r="M5" s="18"/>
      <c r="N5" s="19">
        <v>27</v>
      </c>
      <c r="O5" s="19">
        <v>19</v>
      </c>
      <c r="P5" s="62">
        <v>22</v>
      </c>
      <c r="Q5" s="62">
        <v>24</v>
      </c>
      <c r="R5" s="20"/>
      <c r="S5" s="21">
        <f>SUM(N5:R5)</f>
        <v>92</v>
      </c>
      <c r="T5" s="22">
        <v>17</v>
      </c>
      <c r="U5" s="1"/>
      <c r="V5" s="1"/>
      <c r="W5" s="1"/>
    </row>
    <row r="6" spans="1:28" x14ac:dyDescent="0.3">
      <c r="C6" s="23">
        <v>1483</v>
      </c>
      <c r="D6" s="7" t="s">
        <v>7</v>
      </c>
      <c r="F6" t="s">
        <v>297</v>
      </c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K7" s="74" t="s">
        <v>414</v>
      </c>
      <c r="S7" s="1"/>
      <c r="T7" s="25" t="s">
        <v>9</v>
      </c>
      <c r="U7" s="1"/>
      <c r="V7" s="53">
        <v>17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A11" t="s">
        <v>484</v>
      </c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 t="s">
        <v>400</v>
      </c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4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83</v>
      </c>
      <c r="D13" s="36">
        <v>42</v>
      </c>
      <c r="E13" s="26"/>
      <c r="F13" s="26">
        <v>2</v>
      </c>
      <c r="G13" s="26"/>
      <c r="H13" s="26"/>
      <c r="I13" s="26"/>
      <c r="J13" s="26">
        <v>1</v>
      </c>
      <c r="K13" s="26">
        <v>2</v>
      </c>
      <c r="L13" s="26"/>
      <c r="M13" s="26"/>
      <c r="N13" s="26">
        <f>SUM(L13:M13)</f>
        <v>0</v>
      </c>
      <c r="O13" s="26"/>
      <c r="P13" s="37"/>
      <c r="Q13" s="26"/>
      <c r="R13" s="26"/>
      <c r="S13" s="26"/>
      <c r="T13" s="26">
        <v>5</v>
      </c>
      <c r="U13" s="38" t="str">
        <f>IFERROR(((T13+Q13+N13-R13)+(O13*2))/E13,"")</f>
        <v/>
      </c>
      <c r="V13" s="22">
        <v>17</v>
      </c>
      <c r="W13" s="22" t="s">
        <v>75</v>
      </c>
      <c r="X13" s="22" t="s">
        <v>76</v>
      </c>
      <c r="Y13" s="39">
        <v>1483</v>
      </c>
      <c r="Z13" s="40" t="s">
        <v>108</v>
      </c>
      <c r="AA13" s="1" t="s">
        <v>73</v>
      </c>
      <c r="AB13" s="1" t="s">
        <v>78</v>
      </c>
    </row>
    <row r="14" spans="1:28" x14ac:dyDescent="0.3">
      <c r="A14" s="1" t="s">
        <v>105</v>
      </c>
      <c r="B14" s="1" t="s">
        <v>46</v>
      </c>
      <c r="C14" s="26" t="s">
        <v>47</v>
      </c>
      <c r="D14" s="36">
        <v>30</v>
      </c>
      <c r="E14" s="26"/>
      <c r="F14" s="26">
        <v>1</v>
      </c>
      <c r="G14" s="26"/>
      <c r="H14" s="26"/>
      <c r="I14" s="26"/>
      <c r="J14" s="26">
        <v>0</v>
      </c>
      <c r="K14" s="26">
        <v>0</v>
      </c>
      <c r="L14" s="26"/>
      <c r="M14" s="26"/>
      <c r="N14" s="26">
        <f t="shared" ref="N14:N19" si="0">SUM(L14:M14)</f>
        <v>0</v>
      </c>
      <c r="O14" s="37"/>
      <c r="P14" s="37"/>
      <c r="Q14" s="37"/>
      <c r="R14" s="37"/>
      <c r="S14" s="37"/>
      <c r="T14" s="37">
        <v>2</v>
      </c>
      <c r="U14" s="38" t="str">
        <f t="shared" ref="U14:U24" si="1">IFERROR(((T14+Q14+N14-R14)+(O14*2))/E14,"")</f>
        <v/>
      </c>
      <c r="V14" s="22">
        <v>17</v>
      </c>
      <c r="W14" s="22" t="s">
        <v>75</v>
      </c>
      <c r="X14" s="22" t="s">
        <v>76</v>
      </c>
      <c r="Y14" s="39">
        <v>1483</v>
      </c>
      <c r="Z14" s="40" t="s">
        <v>108</v>
      </c>
      <c r="AA14" s="1" t="s">
        <v>73</v>
      </c>
      <c r="AB14" s="1" t="s">
        <v>78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26"/>
      <c r="F15" s="26">
        <v>7</v>
      </c>
      <c r="G15" s="26"/>
      <c r="H15" s="26"/>
      <c r="I15" s="26"/>
      <c r="J15" s="26">
        <v>6</v>
      </c>
      <c r="K15" s="26">
        <v>6</v>
      </c>
      <c r="L15" s="26"/>
      <c r="M15" s="26"/>
      <c r="N15" s="26">
        <f t="shared" si="0"/>
        <v>0</v>
      </c>
      <c r="O15" s="37"/>
      <c r="P15" s="37"/>
      <c r="Q15" s="37"/>
      <c r="R15" s="37"/>
      <c r="S15" s="37"/>
      <c r="T15" s="37">
        <v>20</v>
      </c>
      <c r="U15" s="38" t="str">
        <f t="shared" si="1"/>
        <v/>
      </c>
      <c r="V15" s="22">
        <v>17</v>
      </c>
      <c r="W15" s="22" t="s">
        <v>75</v>
      </c>
      <c r="X15" s="22" t="s">
        <v>76</v>
      </c>
      <c r="Y15" s="39">
        <v>1483</v>
      </c>
      <c r="Z15" s="40" t="s">
        <v>108</v>
      </c>
      <c r="AA15" s="1" t="s">
        <v>73</v>
      </c>
      <c r="AB15" s="1" t="s">
        <v>78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26"/>
      <c r="F16" s="26">
        <v>0</v>
      </c>
      <c r="G16" s="26"/>
      <c r="H16" s="26"/>
      <c r="I16" s="26"/>
      <c r="J16" s="26">
        <v>0</v>
      </c>
      <c r="K16" s="26">
        <v>0</v>
      </c>
      <c r="L16" s="26"/>
      <c r="M16" s="26"/>
      <c r="N16" s="26">
        <f t="shared" si="0"/>
        <v>0</v>
      </c>
      <c r="O16" s="37"/>
      <c r="P16" s="37"/>
      <c r="Q16" s="37"/>
      <c r="R16" s="37"/>
      <c r="S16" s="37"/>
      <c r="T16" s="37">
        <v>0</v>
      </c>
      <c r="U16" s="38" t="str">
        <f t="shared" si="1"/>
        <v/>
      </c>
      <c r="V16" s="22">
        <v>17</v>
      </c>
      <c r="W16" s="22" t="s">
        <v>75</v>
      </c>
      <c r="X16" s="22" t="s">
        <v>76</v>
      </c>
      <c r="Y16" s="39">
        <v>1483</v>
      </c>
      <c r="Z16" s="40" t="s">
        <v>108</v>
      </c>
      <c r="AA16" s="1" t="s">
        <v>73</v>
      </c>
      <c r="AB16" s="1" t="s">
        <v>78</v>
      </c>
    </row>
    <row r="17" spans="1:28" x14ac:dyDescent="0.3">
      <c r="A17" s="1" t="s">
        <v>105</v>
      </c>
      <c r="B17" s="1" t="s">
        <v>46</v>
      </c>
      <c r="C17" s="26" t="s">
        <v>84</v>
      </c>
      <c r="D17" s="36">
        <v>14</v>
      </c>
      <c r="E17" s="26"/>
      <c r="F17" s="26">
        <v>0</v>
      </c>
      <c r="G17" s="26"/>
      <c r="H17" s="26"/>
      <c r="I17" s="26"/>
      <c r="J17" s="26">
        <v>0</v>
      </c>
      <c r="K17" s="26">
        <v>0</v>
      </c>
      <c r="L17" s="26"/>
      <c r="M17" s="26"/>
      <c r="N17" s="26">
        <f t="shared" si="0"/>
        <v>0</v>
      </c>
      <c r="O17" s="37"/>
      <c r="P17" s="37"/>
      <c r="Q17" s="37"/>
      <c r="R17" s="37"/>
      <c r="S17" s="37"/>
      <c r="T17" s="37">
        <v>0</v>
      </c>
      <c r="U17" s="38" t="str">
        <f t="shared" si="1"/>
        <v/>
      </c>
      <c r="V17" s="22">
        <v>17</v>
      </c>
      <c r="W17" s="22" t="s">
        <v>75</v>
      </c>
      <c r="X17" s="22" t="s">
        <v>76</v>
      </c>
      <c r="Y17" s="39">
        <v>1483</v>
      </c>
      <c r="Z17" s="40" t="s">
        <v>108</v>
      </c>
      <c r="AA17" s="1" t="s">
        <v>73</v>
      </c>
      <c r="AB17" s="1" t="s">
        <v>78</v>
      </c>
    </row>
    <row r="18" spans="1:28" x14ac:dyDescent="0.3">
      <c r="A18" s="1" t="s">
        <v>105</v>
      </c>
      <c r="B18" s="1" t="s">
        <v>46</v>
      </c>
      <c r="C18" s="26" t="s">
        <v>50</v>
      </c>
      <c r="D18" s="36">
        <v>44</v>
      </c>
      <c r="E18" s="26"/>
      <c r="F18" s="26">
        <v>1</v>
      </c>
      <c r="G18" s="26"/>
      <c r="H18" s="26"/>
      <c r="I18" s="26"/>
      <c r="J18" s="26">
        <v>0</v>
      </c>
      <c r="K18" s="26">
        <v>0</v>
      </c>
      <c r="L18" s="26"/>
      <c r="M18" s="26"/>
      <c r="N18" s="26">
        <f t="shared" si="0"/>
        <v>0</v>
      </c>
      <c r="O18" s="37"/>
      <c r="P18" s="37"/>
      <c r="Q18" s="37"/>
      <c r="R18" s="37"/>
      <c r="S18" s="37"/>
      <c r="T18" s="37">
        <v>2</v>
      </c>
      <c r="U18" s="38" t="str">
        <f t="shared" si="1"/>
        <v/>
      </c>
      <c r="V18" s="22">
        <v>17</v>
      </c>
      <c r="W18" s="22" t="s">
        <v>75</v>
      </c>
      <c r="X18" s="22" t="s">
        <v>76</v>
      </c>
      <c r="Y18" s="39">
        <v>1483</v>
      </c>
      <c r="Z18" s="40" t="s">
        <v>108</v>
      </c>
      <c r="AA18" s="1" t="s">
        <v>73</v>
      </c>
      <c r="AB18" s="1" t="s">
        <v>78</v>
      </c>
    </row>
    <row r="19" spans="1:28" x14ac:dyDescent="0.3">
      <c r="A19" s="1" t="s">
        <v>105</v>
      </c>
      <c r="B19" s="1" t="s">
        <v>46</v>
      </c>
      <c r="C19" s="26" t="s">
        <v>51</v>
      </c>
      <c r="D19" s="36">
        <v>32</v>
      </c>
      <c r="E19" s="26"/>
      <c r="F19" s="26">
        <v>3</v>
      </c>
      <c r="G19" s="26">
        <v>10</v>
      </c>
      <c r="H19" s="26"/>
      <c r="I19" s="26"/>
      <c r="J19" s="26">
        <v>0</v>
      </c>
      <c r="K19" s="26">
        <v>0</v>
      </c>
      <c r="L19" s="26"/>
      <c r="M19" s="26"/>
      <c r="N19" s="26">
        <f t="shared" si="0"/>
        <v>0</v>
      </c>
      <c r="O19" s="37"/>
      <c r="P19" s="37"/>
      <c r="Q19" s="37"/>
      <c r="R19" s="37"/>
      <c r="S19" s="37"/>
      <c r="T19" s="37">
        <v>6</v>
      </c>
      <c r="U19" s="38" t="str">
        <f t="shared" si="1"/>
        <v/>
      </c>
      <c r="V19" s="22">
        <v>17</v>
      </c>
      <c r="W19" s="22" t="s">
        <v>75</v>
      </c>
      <c r="X19" s="22" t="s">
        <v>76</v>
      </c>
      <c r="Y19" s="39">
        <v>1483</v>
      </c>
      <c r="Z19" s="40" t="s">
        <v>108</v>
      </c>
      <c r="AA19" s="1" t="s">
        <v>73</v>
      </c>
      <c r="AB19" s="1" t="s">
        <v>78</v>
      </c>
    </row>
    <row r="20" spans="1:28" x14ac:dyDescent="0.3">
      <c r="A20" s="1" t="s">
        <v>105</v>
      </c>
      <c r="B20" s="1" t="s">
        <v>46</v>
      </c>
      <c r="C20" s="26" t="s">
        <v>52</v>
      </c>
      <c r="D20" s="36">
        <v>34</v>
      </c>
      <c r="E20" s="26"/>
      <c r="F20" s="26">
        <v>0</v>
      </c>
      <c r="G20" s="26"/>
      <c r="H20" s="26"/>
      <c r="I20" s="26"/>
      <c r="J20" s="26">
        <v>0</v>
      </c>
      <c r="K20" s="26">
        <v>0</v>
      </c>
      <c r="L20" s="26"/>
      <c r="M20" s="26"/>
      <c r="N20" s="26">
        <f t="shared" ref="N20:N25" si="2">SUM(L20:M20)</f>
        <v>0</v>
      </c>
      <c r="O20" s="37"/>
      <c r="P20" s="37"/>
      <c r="Q20" s="37"/>
      <c r="R20" s="37"/>
      <c r="S20" s="37"/>
      <c r="T20" s="37">
        <v>0</v>
      </c>
      <c r="U20" s="38" t="str">
        <f t="shared" si="1"/>
        <v/>
      </c>
      <c r="V20" s="22">
        <v>17</v>
      </c>
      <c r="W20" s="22" t="s">
        <v>75</v>
      </c>
      <c r="X20" s="22" t="s">
        <v>76</v>
      </c>
      <c r="Y20" s="39">
        <v>1483</v>
      </c>
      <c r="Z20" s="40" t="s">
        <v>108</v>
      </c>
      <c r="AA20" s="1" t="s">
        <v>73</v>
      </c>
      <c r="AB20" s="1" t="s">
        <v>78</v>
      </c>
    </row>
    <row r="21" spans="1:28" x14ac:dyDescent="0.3">
      <c r="A21" s="1" t="s">
        <v>105</v>
      </c>
      <c r="B21" s="1" t="s">
        <v>46</v>
      </c>
      <c r="C21" s="26" t="s">
        <v>53</v>
      </c>
      <c r="D21" s="36">
        <v>20</v>
      </c>
      <c r="E21" s="26"/>
      <c r="F21" s="26">
        <v>6</v>
      </c>
      <c r="G21" s="26"/>
      <c r="H21" s="26"/>
      <c r="I21" s="26"/>
      <c r="J21" s="26">
        <v>3</v>
      </c>
      <c r="K21" s="26">
        <v>4</v>
      </c>
      <c r="L21" s="26"/>
      <c r="M21" s="26"/>
      <c r="N21" s="26">
        <f t="shared" si="2"/>
        <v>0</v>
      </c>
      <c r="O21" s="37"/>
      <c r="P21" s="61">
        <v>6</v>
      </c>
      <c r="Q21" s="37"/>
      <c r="R21" s="37"/>
      <c r="S21" s="37"/>
      <c r="T21" s="37">
        <v>15</v>
      </c>
      <c r="U21" s="38" t="str">
        <f t="shared" si="1"/>
        <v/>
      </c>
      <c r="V21" s="22">
        <v>17</v>
      </c>
      <c r="W21" s="22" t="s">
        <v>75</v>
      </c>
      <c r="X21" s="22" t="s">
        <v>76</v>
      </c>
      <c r="Y21" s="39">
        <v>1483</v>
      </c>
      <c r="Z21" s="40" t="s">
        <v>108</v>
      </c>
      <c r="AA21" s="1" t="s">
        <v>73</v>
      </c>
      <c r="AB21" s="1" t="s">
        <v>78</v>
      </c>
    </row>
    <row r="22" spans="1:28" x14ac:dyDescent="0.3">
      <c r="A22" s="1" t="s">
        <v>105</v>
      </c>
      <c r="B22" s="1" t="s">
        <v>46</v>
      </c>
      <c r="C22" s="26" t="s">
        <v>54</v>
      </c>
      <c r="D22" s="36">
        <v>40</v>
      </c>
      <c r="E22" s="26"/>
      <c r="F22" s="26">
        <v>7</v>
      </c>
      <c r="G22" s="26"/>
      <c r="H22" s="26"/>
      <c r="I22" s="26"/>
      <c r="J22" s="26">
        <v>0</v>
      </c>
      <c r="K22" s="26">
        <v>2</v>
      </c>
      <c r="L22" s="26"/>
      <c r="M22" s="26"/>
      <c r="N22" s="26">
        <f t="shared" si="2"/>
        <v>0</v>
      </c>
      <c r="O22" s="37">
        <v>1</v>
      </c>
      <c r="P22" s="37"/>
      <c r="Q22" s="37"/>
      <c r="R22" s="37"/>
      <c r="S22" s="37"/>
      <c r="T22" s="37">
        <v>14</v>
      </c>
      <c r="U22" s="38" t="str">
        <f t="shared" si="1"/>
        <v/>
      </c>
      <c r="V22" s="22">
        <v>17</v>
      </c>
      <c r="W22" s="22" t="s">
        <v>75</v>
      </c>
      <c r="X22" s="22" t="s">
        <v>76</v>
      </c>
      <c r="Y22" s="39">
        <v>1483</v>
      </c>
      <c r="Z22" s="40" t="s">
        <v>108</v>
      </c>
      <c r="AA22" s="1" t="s">
        <v>73</v>
      </c>
      <c r="AB22" s="1" t="s">
        <v>78</v>
      </c>
    </row>
    <row r="23" spans="1:28" x14ac:dyDescent="0.3">
      <c r="A23" s="1" t="s">
        <v>105</v>
      </c>
      <c r="B23" s="1" t="s">
        <v>46</v>
      </c>
      <c r="C23" s="26" t="s">
        <v>55</v>
      </c>
      <c r="D23" s="36">
        <v>10</v>
      </c>
      <c r="E23" s="26"/>
      <c r="F23" s="26">
        <v>3</v>
      </c>
      <c r="G23" s="26"/>
      <c r="H23" s="26"/>
      <c r="I23" s="26"/>
      <c r="J23" s="26">
        <v>0</v>
      </c>
      <c r="K23" s="26">
        <v>0</v>
      </c>
      <c r="L23" s="26"/>
      <c r="M23" s="26"/>
      <c r="N23" s="26">
        <f t="shared" si="2"/>
        <v>0</v>
      </c>
      <c r="O23" s="37">
        <v>1</v>
      </c>
      <c r="P23" s="37"/>
      <c r="Q23" s="37"/>
      <c r="R23" s="37"/>
      <c r="S23" s="37"/>
      <c r="T23" s="37">
        <v>6</v>
      </c>
      <c r="U23" s="38" t="str">
        <f t="shared" si="1"/>
        <v/>
      </c>
      <c r="V23" s="22">
        <v>17</v>
      </c>
      <c r="W23" s="22" t="s">
        <v>75</v>
      </c>
      <c r="X23" s="22" t="s">
        <v>76</v>
      </c>
      <c r="Y23" s="39">
        <v>1483</v>
      </c>
      <c r="Z23" s="40" t="s">
        <v>108</v>
      </c>
      <c r="AA23" s="1" t="s">
        <v>73</v>
      </c>
      <c r="AB23" s="1" t="s">
        <v>78</v>
      </c>
    </row>
    <row r="24" spans="1:28" x14ac:dyDescent="0.3">
      <c r="A24" s="1" t="s">
        <v>105</v>
      </c>
      <c r="B24" s="1" t="s">
        <v>46</v>
      </c>
      <c r="C24" s="26" t="s">
        <v>56</v>
      </c>
      <c r="D24" s="36">
        <v>22</v>
      </c>
      <c r="E24" s="26"/>
      <c r="F24" s="26">
        <v>10</v>
      </c>
      <c r="G24" s="26"/>
      <c r="H24" s="26"/>
      <c r="I24" s="26"/>
      <c r="J24" s="26">
        <v>3</v>
      </c>
      <c r="K24" s="26">
        <v>3</v>
      </c>
      <c r="L24" s="26"/>
      <c r="M24" s="26">
        <v>17</v>
      </c>
      <c r="N24" s="26">
        <f t="shared" si="2"/>
        <v>17</v>
      </c>
      <c r="O24" s="37"/>
      <c r="P24" s="37"/>
      <c r="Q24" s="37"/>
      <c r="R24" s="37"/>
      <c r="S24" s="37"/>
      <c r="T24" s="37">
        <v>23</v>
      </c>
      <c r="U24" s="38" t="str">
        <f t="shared" si="1"/>
        <v/>
      </c>
      <c r="V24" s="22">
        <v>17</v>
      </c>
      <c r="W24" s="22" t="s">
        <v>75</v>
      </c>
      <c r="X24" s="22" t="s">
        <v>76</v>
      </c>
      <c r="Y24" s="39">
        <v>1483</v>
      </c>
      <c r="Z24" s="40" t="s">
        <v>108</v>
      </c>
      <c r="AA24" s="1" t="s">
        <v>73</v>
      </c>
      <c r="AB24" s="1" t="s">
        <v>78</v>
      </c>
    </row>
    <row r="25" spans="1:28" x14ac:dyDescent="0.3">
      <c r="A25" s="1" t="s">
        <v>105</v>
      </c>
      <c r="B25" s="1" t="s">
        <v>46</v>
      </c>
      <c r="C25" s="61" t="s">
        <v>39</v>
      </c>
      <c r="D25" s="1"/>
      <c r="E25" s="61">
        <v>240</v>
      </c>
      <c r="F25" s="61"/>
      <c r="G25" s="61">
        <v>86</v>
      </c>
      <c r="H25" s="61"/>
      <c r="I25" s="61"/>
      <c r="J25" s="61"/>
      <c r="K25" s="61"/>
      <c r="L25" s="61"/>
      <c r="M25" s="61"/>
      <c r="N25" s="61">
        <f t="shared" si="2"/>
        <v>0</v>
      </c>
      <c r="O25" s="61"/>
      <c r="P25" s="61">
        <v>16</v>
      </c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17</v>
      </c>
      <c r="W25" s="22" t="s">
        <v>75</v>
      </c>
      <c r="X25" s="22" t="s">
        <v>76</v>
      </c>
      <c r="Y25" s="39">
        <v>1483</v>
      </c>
      <c r="Z25" s="40" t="s">
        <v>108</v>
      </c>
      <c r="AA25" s="1" t="s">
        <v>73</v>
      </c>
      <c r="AB25" s="1" t="s">
        <v>78</v>
      </c>
    </row>
    <row r="26" spans="1:28" x14ac:dyDescent="0.3">
      <c r="A26" s="47" t="s">
        <v>105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40</v>
      </c>
      <c r="G26" s="43">
        <f t="shared" si="4"/>
        <v>96</v>
      </c>
      <c r="H26" s="43">
        <f t="shared" si="4"/>
        <v>0</v>
      </c>
      <c r="I26" s="43">
        <f t="shared" si="4"/>
        <v>0</v>
      </c>
      <c r="J26" s="43">
        <f t="shared" si="4"/>
        <v>13</v>
      </c>
      <c r="K26" s="43">
        <f t="shared" si="4"/>
        <v>17</v>
      </c>
      <c r="L26" s="43">
        <f t="shared" si="4"/>
        <v>0</v>
      </c>
      <c r="M26" s="43">
        <f t="shared" si="4"/>
        <v>17</v>
      </c>
      <c r="N26" s="43">
        <f t="shared" si="4"/>
        <v>17</v>
      </c>
      <c r="O26" s="43">
        <f t="shared" si="4"/>
        <v>2</v>
      </c>
      <c r="P26" s="43">
        <f t="shared" si="4"/>
        <v>22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93</v>
      </c>
      <c r="U26" s="44">
        <f>((T26+Q26+N26-R26)+(O26*2))/E26</f>
        <v>0.47499999999999998</v>
      </c>
      <c r="V26" s="45">
        <v>17</v>
      </c>
      <c r="W26" s="45" t="s">
        <v>75</v>
      </c>
      <c r="X26" s="45" t="s">
        <v>76</v>
      </c>
      <c r="Y26" s="55">
        <v>1483</v>
      </c>
      <c r="Z26" s="46" t="s">
        <v>108</v>
      </c>
      <c r="AA26" s="47" t="s">
        <v>73</v>
      </c>
      <c r="AB26" s="47" t="s">
        <v>78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0.41666666666666669</v>
      </c>
      <c r="H27" s="26"/>
      <c r="I27" s="1"/>
      <c r="J27" s="48" t="s">
        <v>42</v>
      </c>
      <c r="K27" s="50">
        <f>J26/K26</f>
        <v>0.76470588235294112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6</v>
      </c>
      <c r="W33" s="1"/>
      <c r="X33" s="1"/>
      <c r="Y33" s="30"/>
      <c r="Z33" s="40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26"/>
      <c r="F35" s="26">
        <v>0</v>
      </c>
      <c r="G35" s="26"/>
      <c r="H35" s="26"/>
      <c r="I35" s="26"/>
      <c r="J35" s="26">
        <v>0</v>
      </c>
      <c r="K35" s="26">
        <v>0</v>
      </c>
      <c r="L35" s="26"/>
      <c r="M35" s="26"/>
      <c r="N35" s="26">
        <f>SUM(L35:M35)</f>
        <v>0</v>
      </c>
      <c r="O35" s="26"/>
      <c r="P35" s="37"/>
      <c r="Q35" s="26"/>
      <c r="R35" s="26"/>
      <c r="S35" s="26"/>
      <c r="T35" s="26">
        <v>0</v>
      </c>
      <c r="U35" s="38" t="str">
        <f>IFERROR(((T35+Q35+N35-R35)+(O35*2))/E35,"")</f>
        <v/>
      </c>
      <c r="V35" s="22">
        <v>17</v>
      </c>
      <c r="W35" s="22" t="s">
        <v>71</v>
      </c>
      <c r="X35" s="22" t="s">
        <v>72</v>
      </c>
      <c r="Y35" s="39">
        <v>1483</v>
      </c>
      <c r="Z35" s="40" t="s">
        <v>108</v>
      </c>
      <c r="AA35" s="1" t="s">
        <v>109</v>
      </c>
      <c r="AB35" s="1" t="s">
        <v>110</v>
      </c>
    </row>
    <row r="36" spans="1:28" x14ac:dyDescent="0.3">
      <c r="A36" s="1" t="s">
        <v>46</v>
      </c>
      <c r="B36" s="1" t="s">
        <v>105</v>
      </c>
      <c r="C36" s="1" t="s">
        <v>302</v>
      </c>
      <c r="D36" s="36">
        <v>13</v>
      </c>
      <c r="E36" s="26"/>
      <c r="F36" s="26">
        <v>6</v>
      </c>
      <c r="G36" s="26"/>
      <c r="H36" s="26"/>
      <c r="I36" s="26"/>
      <c r="J36" s="26">
        <v>6</v>
      </c>
      <c r="K36" s="26">
        <v>8</v>
      </c>
      <c r="L36" s="26"/>
      <c r="M36" s="26"/>
      <c r="N36" s="26">
        <f t="shared" ref="N36:N45" si="5">SUM(L36:M36)</f>
        <v>0</v>
      </c>
      <c r="O36" s="26"/>
      <c r="P36" s="37"/>
      <c r="Q36" s="26"/>
      <c r="R36" s="26"/>
      <c r="S36" s="26"/>
      <c r="T36" s="26">
        <v>18</v>
      </c>
      <c r="U36" s="38" t="str">
        <f t="shared" ref="U36:U45" si="6">IFERROR(((T36+Q36+N36-R36)+(O36*2))/E36,"")</f>
        <v/>
      </c>
      <c r="V36" s="22">
        <v>17</v>
      </c>
      <c r="W36" s="22" t="s">
        <v>71</v>
      </c>
      <c r="X36" s="22" t="s">
        <v>72</v>
      </c>
      <c r="Y36" s="39">
        <v>1483</v>
      </c>
      <c r="Z36" s="40" t="s">
        <v>108</v>
      </c>
      <c r="AA36" s="1" t="s">
        <v>109</v>
      </c>
      <c r="AB36" s="1" t="s">
        <v>110</v>
      </c>
    </row>
    <row r="37" spans="1:28" x14ac:dyDescent="0.3">
      <c r="A37" s="1" t="s">
        <v>46</v>
      </c>
      <c r="B37" s="1" t="s">
        <v>105</v>
      </c>
      <c r="C37" s="26" t="s">
        <v>258</v>
      </c>
      <c r="D37" s="36">
        <v>10</v>
      </c>
      <c r="E37" s="26"/>
      <c r="F37" s="26">
        <v>4</v>
      </c>
      <c r="G37" s="26"/>
      <c r="H37" s="26"/>
      <c r="I37" s="26"/>
      <c r="J37" s="26">
        <v>8</v>
      </c>
      <c r="K37" s="26">
        <v>11</v>
      </c>
      <c r="L37" s="26"/>
      <c r="M37" s="26"/>
      <c r="N37" s="26">
        <f t="shared" si="5"/>
        <v>0</v>
      </c>
      <c r="O37" s="26"/>
      <c r="P37" s="37"/>
      <c r="Q37" s="26"/>
      <c r="R37" s="26"/>
      <c r="S37" s="26"/>
      <c r="T37" s="26">
        <v>16</v>
      </c>
      <c r="U37" s="38" t="str">
        <f t="shared" si="6"/>
        <v/>
      </c>
      <c r="V37" s="22">
        <v>17</v>
      </c>
      <c r="W37" s="22" t="s">
        <v>71</v>
      </c>
      <c r="X37" s="22" t="s">
        <v>72</v>
      </c>
      <c r="Y37" s="39">
        <v>1483</v>
      </c>
      <c r="Z37" s="40" t="s">
        <v>108</v>
      </c>
      <c r="AA37" s="1" t="s">
        <v>109</v>
      </c>
      <c r="AB37" s="1" t="s">
        <v>110</v>
      </c>
    </row>
    <row r="38" spans="1:28" x14ac:dyDescent="0.3">
      <c r="A38" s="1" t="s">
        <v>46</v>
      </c>
      <c r="B38" s="1" t="s">
        <v>105</v>
      </c>
      <c r="C38" s="26" t="s">
        <v>259</v>
      </c>
      <c r="D38" s="36">
        <v>25</v>
      </c>
      <c r="E38" s="26"/>
      <c r="F38" s="26">
        <v>0</v>
      </c>
      <c r="G38" s="26"/>
      <c r="H38" s="26"/>
      <c r="I38" s="26"/>
      <c r="J38" s="26">
        <v>0</v>
      </c>
      <c r="K38" s="26">
        <v>0</v>
      </c>
      <c r="L38" s="26"/>
      <c r="M38" s="26"/>
      <c r="N38" s="26">
        <f t="shared" si="5"/>
        <v>0</v>
      </c>
      <c r="O38" s="26"/>
      <c r="P38" s="37"/>
      <c r="Q38" s="26"/>
      <c r="R38" s="26"/>
      <c r="S38" s="26"/>
      <c r="T38" s="26">
        <v>0</v>
      </c>
      <c r="U38" s="38" t="str">
        <f t="shared" si="6"/>
        <v/>
      </c>
      <c r="V38" s="22">
        <v>17</v>
      </c>
      <c r="W38" s="22" t="s">
        <v>71</v>
      </c>
      <c r="X38" s="22" t="s">
        <v>72</v>
      </c>
      <c r="Y38" s="39">
        <v>1483</v>
      </c>
      <c r="Z38" s="40" t="s">
        <v>108</v>
      </c>
      <c r="AA38" s="1" t="s">
        <v>109</v>
      </c>
      <c r="AB38" s="1" t="s">
        <v>110</v>
      </c>
    </row>
    <row r="39" spans="1:28" x14ac:dyDescent="0.3">
      <c r="A39" s="1" t="s">
        <v>46</v>
      </c>
      <c r="B39" s="1" t="s">
        <v>105</v>
      </c>
      <c r="C39" s="26" t="s">
        <v>260</v>
      </c>
      <c r="D39" s="36">
        <v>28</v>
      </c>
      <c r="E39" s="26"/>
      <c r="F39" s="26">
        <v>8</v>
      </c>
      <c r="G39" s="26"/>
      <c r="H39" s="26"/>
      <c r="I39" s="26"/>
      <c r="J39" s="26">
        <v>0</v>
      </c>
      <c r="K39" s="26">
        <v>0</v>
      </c>
      <c r="L39" s="26"/>
      <c r="M39" s="26"/>
      <c r="N39" s="26">
        <f t="shared" si="5"/>
        <v>0</v>
      </c>
      <c r="O39" s="26"/>
      <c r="P39" s="37"/>
      <c r="Q39" s="26"/>
      <c r="R39" s="26"/>
      <c r="S39" s="26"/>
      <c r="T39" s="26">
        <v>16</v>
      </c>
      <c r="U39" s="38" t="str">
        <f t="shared" si="6"/>
        <v/>
      </c>
      <c r="V39" s="22">
        <v>17</v>
      </c>
      <c r="W39" s="22" t="s">
        <v>71</v>
      </c>
      <c r="X39" s="22" t="s">
        <v>72</v>
      </c>
      <c r="Y39" s="39">
        <v>1483</v>
      </c>
      <c r="Z39" s="40" t="s">
        <v>108</v>
      </c>
      <c r="AA39" s="1" t="s">
        <v>109</v>
      </c>
      <c r="AB39" s="1" t="s">
        <v>110</v>
      </c>
    </row>
    <row r="40" spans="1:28" x14ac:dyDescent="0.3">
      <c r="A40" s="1" t="s">
        <v>46</v>
      </c>
      <c r="B40" s="1" t="s">
        <v>105</v>
      </c>
      <c r="C40" s="26" t="s">
        <v>261</v>
      </c>
      <c r="D40" s="36">
        <v>33</v>
      </c>
      <c r="E40" s="26"/>
      <c r="F40" s="26">
        <v>6</v>
      </c>
      <c r="G40" s="26"/>
      <c r="H40" s="26"/>
      <c r="I40" s="26"/>
      <c r="J40" s="26">
        <v>0</v>
      </c>
      <c r="K40" s="26">
        <v>0</v>
      </c>
      <c r="L40" s="26"/>
      <c r="M40" s="26"/>
      <c r="N40" s="26">
        <f t="shared" si="5"/>
        <v>0</v>
      </c>
      <c r="O40" s="26"/>
      <c r="P40" s="37"/>
      <c r="Q40" s="26"/>
      <c r="R40" s="26"/>
      <c r="S40" s="26"/>
      <c r="T40" s="26">
        <v>12</v>
      </c>
      <c r="U40" s="38" t="str">
        <f t="shared" si="6"/>
        <v/>
      </c>
      <c r="V40" s="22">
        <v>17</v>
      </c>
      <c r="W40" s="22" t="s">
        <v>71</v>
      </c>
      <c r="X40" s="22" t="s">
        <v>72</v>
      </c>
      <c r="Y40" s="39">
        <v>1483</v>
      </c>
      <c r="Z40" s="40" t="s">
        <v>108</v>
      </c>
      <c r="AA40" s="1" t="s">
        <v>109</v>
      </c>
      <c r="AB40" s="1" t="s">
        <v>110</v>
      </c>
    </row>
    <row r="41" spans="1:28" x14ac:dyDescent="0.3">
      <c r="A41" s="1" t="s">
        <v>46</v>
      </c>
      <c r="B41" s="1" t="s">
        <v>105</v>
      </c>
      <c r="C41" s="26" t="s">
        <v>262</v>
      </c>
      <c r="D41" s="36">
        <v>6</v>
      </c>
      <c r="E41" s="26"/>
      <c r="F41" s="26"/>
      <c r="G41" s="26"/>
      <c r="H41" s="26"/>
      <c r="I41" s="26"/>
      <c r="J41" s="26"/>
      <c r="K41" s="26"/>
      <c r="L41" s="26"/>
      <c r="M41" s="26"/>
      <c r="N41" s="26">
        <f t="shared" si="5"/>
        <v>0</v>
      </c>
      <c r="O41" s="26"/>
      <c r="P41" s="37"/>
      <c r="Q41" s="26"/>
      <c r="R41" s="26"/>
      <c r="S41" s="26"/>
      <c r="T41" s="26">
        <f t="shared" ref="T41:T45" si="7">+(F41*2)+J41</f>
        <v>0</v>
      </c>
      <c r="U41" s="38" t="str">
        <f t="shared" si="6"/>
        <v/>
      </c>
      <c r="V41" s="22">
        <v>17</v>
      </c>
      <c r="W41" s="22" t="s">
        <v>71</v>
      </c>
      <c r="X41" s="22" t="s">
        <v>72</v>
      </c>
      <c r="Y41" s="39">
        <v>1483</v>
      </c>
      <c r="Z41" s="40" t="s">
        <v>108</v>
      </c>
      <c r="AA41" s="1" t="s">
        <v>109</v>
      </c>
      <c r="AB41" s="1" t="s">
        <v>110</v>
      </c>
    </row>
    <row r="42" spans="1:28" x14ac:dyDescent="0.3">
      <c r="A42" s="1" t="s">
        <v>46</v>
      </c>
      <c r="B42" s="1" t="s">
        <v>105</v>
      </c>
      <c r="C42" s="26" t="s">
        <v>263</v>
      </c>
      <c r="D42" s="36">
        <v>31</v>
      </c>
      <c r="E42" s="26"/>
      <c r="F42" s="26">
        <v>6</v>
      </c>
      <c r="G42" s="26"/>
      <c r="H42" s="26"/>
      <c r="I42" s="26"/>
      <c r="J42" s="26">
        <v>5</v>
      </c>
      <c r="K42" s="26">
        <v>6</v>
      </c>
      <c r="L42" s="26"/>
      <c r="M42" s="26"/>
      <c r="N42" s="26">
        <f t="shared" si="5"/>
        <v>0</v>
      </c>
      <c r="O42" s="26"/>
      <c r="P42" s="37"/>
      <c r="Q42" s="26"/>
      <c r="R42" s="26"/>
      <c r="S42" s="26"/>
      <c r="T42" s="26">
        <v>17</v>
      </c>
      <c r="U42" s="38" t="str">
        <f t="shared" si="6"/>
        <v/>
      </c>
      <c r="V42" s="22">
        <v>17</v>
      </c>
      <c r="W42" s="22" t="s">
        <v>71</v>
      </c>
      <c r="X42" s="22" t="s">
        <v>72</v>
      </c>
      <c r="Y42" s="39">
        <v>1483</v>
      </c>
      <c r="Z42" s="40" t="s">
        <v>108</v>
      </c>
      <c r="AA42" s="1" t="s">
        <v>109</v>
      </c>
      <c r="AB42" s="1" t="s">
        <v>110</v>
      </c>
    </row>
    <row r="43" spans="1:28" x14ac:dyDescent="0.3">
      <c r="A43" s="1" t="s">
        <v>46</v>
      </c>
      <c r="B43" s="1" t="s">
        <v>105</v>
      </c>
      <c r="C43" s="26" t="s">
        <v>303</v>
      </c>
      <c r="D43" s="36">
        <v>32</v>
      </c>
      <c r="E43" s="26"/>
      <c r="F43" s="26">
        <v>5</v>
      </c>
      <c r="G43" s="26"/>
      <c r="H43" s="26"/>
      <c r="I43" s="26"/>
      <c r="J43" s="26">
        <v>3</v>
      </c>
      <c r="K43" s="26">
        <v>5</v>
      </c>
      <c r="L43" s="26"/>
      <c r="M43" s="26"/>
      <c r="N43" s="26">
        <f t="shared" si="5"/>
        <v>0</v>
      </c>
      <c r="O43" s="26"/>
      <c r="P43" s="37"/>
      <c r="Q43" s="26"/>
      <c r="R43" s="26"/>
      <c r="S43" s="26"/>
      <c r="T43" s="26">
        <v>13</v>
      </c>
      <c r="U43" s="38" t="str">
        <f t="shared" si="6"/>
        <v/>
      </c>
      <c r="V43" s="22">
        <v>17</v>
      </c>
      <c r="W43" s="22" t="s">
        <v>71</v>
      </c>
      <c r="X43" s="22" t="s">
        <v>72</v>
      </c>
      <c r="Y43" s="39">
        <v>1483</v>
      </c>
      <c r="Z43" s="40" t="s">
        <v>108</v>
      </c>
      <c r="AA43" s="1" t="s">
        <v>109</v>
      </c>
      <c r="AB43" s="1" t="s">
        <v>110</v>
      </c>
    </row>
    <row r="44" spans="1:28" x14ac:dyDescent="0.3">
      <c r="A44" s="1" t="s">
        <v>46</v>
      </c>
      <c r="B44" s="1" t="s">
        <v>105</v>
      </c>
      <c r="C44" s="26" t="s">
        <v>265</v>
      </c>
      <c r="D44" s="36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>
        <f t="shared" si="5"/>
        <v>0</v>
      </c>
      <c r="O44" s="26"/>
      <c r="P44" s="37"/>
      <c r="Q44" s="26"/>
      <c r="R44" s="26"/>
      <c r="S44" s="26"/>
      <c r="T44" s="26">
        <f t="shared" si="7"/>
        <v>0</v>
      </c>
      <c r="U44" s="38" t="str">
        <f t="shared" si="6"/>
        <v/>
      </c>
      <c r="V44" s="22">
        <v>17</v>
      </c>
      <c r="W44" s="22" t="s">
        <v>71</v>
      </c>
      <c r="X44" s="22" t="s">
        <v>72</v>
      </c>
      <c r="Y44" s="39">
        <v>1483</v>
      </c>
      <c r="Z44" s="40" t="s">
        <v>108</v>
      </c>
      <c r="AA44" s="1" t="s">
        <v>109</v>
      </c>
      <c r="AB44" s="1" t="s">
        <v>110</v>
      </c>
    </row>
    <row r="45" spans="1:28" x14ac:dyDescent="0.3">
      <c r="A45" s="1" t="s">
        <v>46</v>
      </c>
      <c r="B45" s="1" t="s">
        <v>105</v>
      </c>
      <c r="C45" s="26" t="s">
        <v>304</v>
      </c>
      <c r="D45" s="36">
        <v>15</v>
      </c>
      <c r="E45" s="26"/>
      <c r="F45" s="26"/>
      <c r="G45" s="26"/>
      <c r="H45" s="26"/>
      <c r="I45" s="26"/>
      <c r="J45" s="26"/>
      <c r="K45" s="26"/>
      <c r="L45" s="26"/>
      <c r="M45" s="26"/>
      <c r="N45" s="26">
        <f t="shared" si="5"/>
        <v>0</v>
      </c>
      <c r="O45" s="26"/>
      <c r="P45" s="37"/>
      <c r="Q45" s="26"/>
      <c r="R45" s="26"/>
      <c r="S45" s="26"/>
      <c r="T45" s="26">
        <f t="shared" si="7"/>
        <v>0</v>
      </c>
      <c r="U45" s="38" t="str">
        <f t="shared" si="6"/>
        <v/>
      </c>
      <c r="V45" s="22">
        <v>17</v>
      </c>
      <c r="W45" s="22" t="s">
        <v>71</v>
      </c>
      <c r="X45" s="22" t="s">
        <v>72</v>
      </c>
      <c r="Y45" s="39">
        <v>1483</v>
      </c>
      <c r="Z45" s="40" t="s">
        <v>108</v>
      </c>
      <c r="AA45" s="1" t="s">
        <v>109</v>
      </c>
      <c r="AB45" s="1" t="s">
        <v>110</v>
      </c>
    </row>
    <row r="46" spans="1:28" x14ac:dyDescent="0.3">
      <c r="A46" s="1" t="s">
        <v>46</v>
      </c>
      <c r="B46" s="1" t="s">
        <v>105</v>
      </c>
      <c r="C46" s="61" t="s">
        <v>39</v>
      </c>
      <c r="D46" s="1"/>
      <c r="E46" s="61">
        <v>240</v>
      </c>
      <c r="F46" s="61"/>
      <c r="G46" s="61">
        <v>102</v>
      </c>
      <c r="H46" s="61"/>
      <c r="I46" s="61"/>
      <c r="J46" s="61"/>
      <c r="K46" s="61"/>
      <c r="L46" s="61"/>
      <c r="M46" s="61"/>
      <c r="N46" s="5"/>
      <c r="O46" s="61"/>
      <c r="P46" s="61">
        <v>23</v>
      </c>
      <c r="Q46" s="42"/>
      <c r="R46" s="42"/>
      <c r="S46" s="42"/>
      <c r="T46" s="26"/>
      <c r="U46" s="38" t="str">
        <f t="shared" ref="U46" si="8">_xlfn.IFNA("",((T46+Q46+N46-R46)+(O46*2))/E46)</f>
        <v/>
      </c>
      <c r="V46" s="22">
        <v>17</v>
      </c>
      <c r="W46" s="22" t="s">
        <v>71</v>
      </c>
      <c r="X46" s="22" t="s">
        <v>72</v>
      </c>
      <c r="Y46" s="39">
        <v>1483</v>
      </c>
      <c r="Z46" s="40" t="s">
        <v>108</v>
      </c>
      <c r="AA46" s="1" t="s">
        <v>109</v>
      </c>
      <c r="AB46" s="1" t="s">
        <v>110</v>
      </c>
    </row>
    <row r="47" spans="1:28" x14ac:dyDescent="0.3">
      <c r="A47" s="47" t="s">
        <v>46</v>
      </c>
      <c r="B47" s="47" t="s">
        <v>105</v>
      </c>
      <c r="C47" s="43" t="s">
        <v>40</v>
      </c>
      <c r="D47" s="47"/>
      <c r="E47" s="43">
        <f t="shared" ref="E47:T47" si="9">SUM(E35:E46)</f>
        <v>240</v>
      </c>
      <c r="F47" s="43">
        <f t="shared" si="9"/>
        <v>35</v>
      </c>
      <c r="G47" s="43">
        <f t="shared" si="9"/>
        <v>102</v>
      </c>
      <c r="H47" s="43">
        <f t="shared" si="9"/>
        <v>0</v>
      </c>
      <c r="I47" s="43">
        <f t="shared" si="9"/>
        <v>0</v>
      </c>
      <c r="J47" s="43">
        <f t="shared" si="9"/>
        <v>22</v>
      </c>
      <c r="K47" s="43">
        <f t="shared" si="9"/>
        <v>30</v>
      </c>
      <c r="L47" s="43">
        <f t="shared" si="9"/>
        <v>0</v>
      </c>
      <c r="M47" s="43">
        <f t="shared" si="9"/>
        <v>0</v>
      </c>
      <c r="N47" s="43">
        <f t="shared" si="9"/>
        <v>0</v>
      </c>
      <c r="O47" s="43">
        <f t="shared" si="9"/>
        <v>0</v>
      </c>
      <c r="P47" s="43">
        <f t="shared" si="9"/>
        <v>23</v>
      </c>
      <c r="Q47" s="43">
        <f t="shared" si="9"/>
        <v>0</v>
      </c>
      <c r="R47" s="43">
        <f t="shared" si="9"/>
        <v>0</v>
      </c>
      <c r="S47" s="43">
        <f t="shared" si="9"/>
        <v>0</v>
      </c>
      <c r="T47" s="43">
        <f t="shared" si="9"/>
        <v>92</v>
      </c>
      <c r="U47" s="44">
        <f>((T47+Q47+N47-R47)+(O47*2))/E47</f>
        <v>0.38333333333333336</v>
      </c>
      <c r="V47" s="45">
        <v>17</v>
      </c>
      <c r="W47" s="45" t="s">
        <v>71</v>
      </c>
      <c r="X47" s="45" t="s">
        <v>72</v>
      </c>
      <c r="Y47" s="55">
        <v>1483</v>
      </c>
      <c r="Z47" s="46" t="s">
        <v>108</v>
      </c>
      <c r="AA47" s="47" t="s">
        <v>109</v>
      </c>
      <c r="AB47" s="47" t="s">
        <v>110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0.34313725490196079</v>
      </c>
      <c r="H48" s="26"/>
      <c r="I48" s="1"/>
      <c r="J48" s="48" t="s">
        <v>42</v>
      </c>
      <c r="K48" s="50">
        <f>J47/K47</f>
        <v>0.73333333333333328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sheetProtection sheet="1" objects="1" scenarios="1"/>
  <pageMargins left="0" right="0" top="1" bottom="0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8673-101F-4F75-BB0D-E1855B4003A2}">
  <sheetPr>
    <tabColor rgb="FF7030A0"/>
    <pageSetUpPr fitToPage="1"/>
  </sheetPr>
  <dimension ref="A1:AB50"/>
  <sheetViews>
    <sheetView workbookViewId="0">
      <selection activeCell="C10" sqref="C1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80</v>
      </c>
      <c r="K4" s="16" t="s">
        <v>45</v>
      </c>
      <c r="L4" s="17"/>
      <c r="M4" s="18"/>
      <c r="N4" s="19">
        <v>14</v>
      </c>
      <c r="O4" s="19">
        <v>19</v>
      </c>
      <c r="P4" s="62" t="s">
        <v>299</v>
      </c>
      <c r="Q4" s="62" t="s">
        <v>300</v>
      </c>
      <c r="R4" s="20">
        <v>96</v>
      </c>
      <c r="S4" s="21">
        <f>SUM(N4:R4)</f>
        <v>129</v>
      </c>
      <c r="T4" s="22">
        <v>17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107</v>
      </c>
      <c r="K5" s="16" t="s">
        <v>106</v>
      </c>
      <c r="L5" s="17"/>
      <c r="M5" s="18"/>
      <c r="N5" s="19">
        <v>27</v>
      </c>
      <c r="O5" s="19">
        <v>19</v>
      </c>
      <c r="P5" s="62" t="s">
        <v>298</v>
      </c>
      <c r="Q5" s="62" t="s">
        <v>301</v>
      </c>
      <c r="R5" s="20">
        <v>101</v>
      </c>
      <c r="S5" s="21">
        <f>SUM(N5:R5)</f>
        <v>147</v>
      </c>
      <c r="T5" s="22">
        <v>17</v>
      </c>
      <c r="U5" s="1"/>
      <c r="V5" s="1"/>
      <c r="W5" s="1"/>
    </row>
    <row r="6" spans="1:28" x14ac:dyDescent="0.3">
      <c r="C6" s="23">
        <v>1483</v>
      </c>
      <c r="D6" s="7" t="s">
        <v>7</v>
      </c>
      <c r="F6" t="s">
        <v>297</v>
      </c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17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 t="s">
        <v>457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 t="s">
        <v>400</v>
      </c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4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83</v>
      </c>
      <c r="D13" s="36">
        <v>42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7"/>
      <c r="Q13" s="26"/>
      <c r="R13" s="26"/>
      <c r="S13" s="26"/>
      <c r="T13" s="26">
        <f>(H13*3)+((F13-H13)*2)+J13</f>
        <v>0</v>
      </c>
      <c r="U13" s="38" t="str">
        <f>IFERROR(((T13+Q13+N13-R13)+(O13*2))/E13,"")</f>
        <v/>
      </c>
      <c r="V13" s="22">
        <v>17</v>
      </c>
      <c r="W13" s="22" t="s">
        <v>75</v>
      </c>
      <c r="X13" s="22" t="s">
        <v>76</v>
      </c>
      <c r="Y13" s="39">
        <v>1483</v>
      </c>
      <c r="Z13" s="40" t="s">
        <v>108</v>
      </c>
      <c r="AA13" s="1" t="s">
        <v>73</v>
      </c>
      <c r="AB13" s="1" t="s">
        <v>78</v>
      </c>
    </row>
    <row r="14" spans="1:28" x14ac:dyDescent="0.3">
      <c r="A14" s="1" t="s">
        <v>105</v>
      </c>
      <c r="B14" s="1" t="s">
        <v>46</v>
      </c>
      <c r="C14" s="26" t="s">
        <v>47</v>
      </c>
      <c r="D14" s="36">
        <v>30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7"/>
      <c r="P14" s="37"/>
      <c r="Q14" s="37"/>
      <c r="R14" s="37"/>
      <c r="S14" s="37"/>
      <c r="T14" s="37">
        <v>8</v>
      </c>
      <c r="U14" s="38" t="str">
        <f t="shared" ref="U14:U24" si="0">IFERROR(((T14+Q14+N14-R14)+(O14*2))/E14,"")</f>
        <v/>
      </c>
      <c r="V14" s="22">
        <v>17</v>
      </c>
      <c r="W14" s="22" t="s">
        <v>75</v>
      </c>
      <c r="X14" s="22" t="s">
        <v>76</v>
      </c>
      <c r="Y14" s="39">
        <v>1483</v>
      </c>
      <c r="Z14" s="40" t="s">
        <v>108</v>
      </c>
      <c r="AA14" s="1" t="s">
        <v>73</v>
      </c>
      <c r="AB14" s="1" t="s">
        <v>78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7"/>
      <c r="P15" s="37"/>
      <c r="Q15" s="37"/>
      <c r="R15" s="37"/>
      <c r="S15" s="37"/>
      <c r="T15" s="37">
        <f t="shared" ref="T15:T25" si="1">(H15*3)+((F15-H15)*2)+J15</f>
        <v>0</v>
      </c>
      <c r="U15" s="38" t="str">
        <f t="shared" si="0"/>
        <v/>
      </c>
      <c r="V15" s="22">
        <v>17</v>
      </c>
      <c r="W15" s="22" t="s">
        <v>75</v>
      </c>
      <c r="X15" s="22" t="s">
        <v>76</v>
      </c>
      <c r="Y15" s="39">
        <v>1483</v>
      </c>
      <c r="Z15" s="40" t="s">
        <v>108</v>
      </c>
      <c r="AA15" s="1" t="s">
        <v>73</v>
      </c>
      <c r="AB15" s="1" t="s">
        <v>78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7"/>
      <c r="P16" s="37"/>
      <c r="Q16" s="37"/>
      <c r="R16" s="37"/>
      <c r="S16" s="37"/>
      <c r="T16" s="37">
        <f t="shared" si="1"/>
        <v>0</v>
      </c>
      <c r="U16" s="38" t="str">
        <f t="shared" si="0"/>
        <v/>
      </c>
      <c r="V16" s="22">
        <v>17</v>
      </c>
      <c r="W16" s="22" t="s">
        <v>75</v>
      </c>
      <c r="X16" s="22" t="s">
        <v>76</v>
      </c>
      <c r="Y16" s="39">
        <v>1483</v>
      </c>
      <c r="Z16" s="40" t="s">
        <v>108</v>
      </c>
      <c r="AA16" s="1" t="s">
        <v>73</v>
      </c>
      <c r="AB16" s="1" t="s">
        <v>78</v>
      </c>
    </row>
    <row r="17" spans="1:28" x14ac:dyDescent="0.3">
      <c r="A17" s="1" t="s">
        <v>105</v>
      </c>
      <c r="B17" s="1" t="s">
        <v>46</v>
      </c>
      <c r="C17" s="26" t="s">
        <v>84</v>
      </c>
      <c r="D17" s="36">
        <v>14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37"/>
      <c r="P17" s="37"/>
      <c r="Q17" s="37"/>
      <c r="R17" s="37"/>
      <c r="S17" s="37"/>
      <c r="T17" s="37">
        <f t="shared" si="1"/>
        <v>0</v>
      </c>
      <c r="U17" s="38" t="str">
        <f t="shared" si="0"/>
        <v/>
      </c>
      <c r="V17" s="22">
        <v>17</v>
      </c>
      <c r="W17" s="22" t="s">
        <v>75</v>
      </c>
      <c r="X17" s="22" t="s">
        <v>76</v>
      </c>
      <c r="Y17" s="39">
        <v>1483</v>
      </c>
      <c r="Z17" s="40" t="s">
        <v>108</v>
      </c>
      <c r="AA17" s="1" t="s">
        <v>73</v>
      </c>
      <c r="AB17" s="1" t="s">
        <v>78</v>
      </c>
    </row>
    <row r="18" spans="1:28" x14ac:dyDescent="0.3">
      <c r="A18" s="1" t="s">
        <v>105</v>
      </c>
      <c r="B18" s="1" t="s">
        <v>46</v>
      </c>
      <c r="C18" s="26" t="s">
        <v>50</v>
      </c>
      <c r="D18" s="36">
        <v>44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7"/>
      <c r="P18" s="37"/>
      <c r="Q18" s="37"/>
      <c r="R18" s="37"/>
      <c r="S18" s="37"/>
      <c r="T18" s="37">
        <f t="shared" si="1"/>
        <v>0</v>
      </c>
      <c r="U18" s="38" t="str">
        <f t="shared" si="0"/>
        <v/>
      </c>
      <c r="V18" s="22">
        <v>17</v>
      </c>
      <c r="W18" s="22" t="s">
        <v>75</v>
      </c>
      <c r="X18" s="22" t="s">
        <v>76</v>
      </c>
      <c r="Y18" s="39">
        <v>1483</v>
      </c>
      <c r="Z18" s="40" t="s">
        <v>108</v>
      </c>
      <c r="AA18" s="1" t="s">
        <v>73</v>
      </c>
      <c r="AB18" s="1" t="s">
        <v>78</v>
      </c>
    </row>
    <row r="19" spans="1:28" x14ac:dyDescent="0.3">
      <c r="A19" s="1" t="s">
        <v>105</v>
      </c>
      <c r="B19" s="1" t="s">
        <v>46</v>
      </c>
      <c r="C19" s="26" t="s">
        <v>51</v>
      </c>
      <c r="D19" s="36">
        <v>32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7"/>
      <c r="P19" s="37"/>
      <c r="Q19" s="37"/>
      <c r="R19" s="37"/>
      <c r="S19" s="37"/>
      <c r="T19" s="37">
        <f t="shared" si="1"/>
        <v>0</v>
      </c>
      <c r="U19" s="38" t="str">
        <f t="shared" si="0"/>
        <v/>
      </c>
      <c r="V19" s="22">
        <v>17</v>
      </c>
      <c r="W19" s="22" t="s">
        <v>75</v>
      </c>
      <c r="X19" s="22" t="s">
        <v>76</v>
      </c>
      <c r="Y19" s="39">
        <v>1483</v>
      </c>
      <c r="Z19" s="40" t="s">
        <v>108</v>
      </c>
      <c r="AA19" s="1" t="s">
        <v>73</v>
      </c>
      <c r="AB19" s="1" t="s">
        <v>78</v>
      </c>
    </row>
    <row r="20" spans="1:28" x14ac:dyDescent="0.3">
      <c r="A20" s="1" t="s">
        <v>105</v>
      </c>
      <c r="B20" s="1" t="s">
        <v>46</v>
      </c>
      <c r="C20" s="26" t="s">
        <v>52</v>
      </c>
      <c r="D20" s="36">
        <v>34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37"/>
      <c r="P20" s="37"/>
      <c r="Q20" s="37"/>
      <c r="R20" s="37"/>
      <c r="S20" s="37"/>
      <c r="T20" s="37">
        <f t="shared" si="1"/>
        <v>0</v>
      </c>
      <c r="U20" s="38" t="str">
        <f t="shared" si="0"/>
        <v/>
      </c>
      <c r="V20" s="22">
        <v>17</v>
      </c>
      <c r="W20" s="22" t="s">
        <v>75</v>
      </c>
      <c r="X20" s="22" t="s">
        <v>76</v>
      </c>
      <c r="Y20" s="39">
        <v>1483</v>
      </c>
      <c r="Z20" s="40" t="s">
        <v>108</v>
      </c>
      <c r="AA20" s="1" t="s">
        <v>73</v>
      </c>
      <c r="AB20" s="1" t="s">
        <v>78</v>
      </c>
    </row>
    <row r="21" spans="1:28" x14ac:dyDescent="0.3">
      <c r="A21" s="1" t="s">
        <v>105</v>
      </c>
      <c r="B21" s="1" t="s">
        <v>46</v>
      </c>
      <c r="C21" s="26" t="s">
        <v>53</v>
      </c>
      <c r="D21" s="36">
        <v>20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7"/>
      <c r="P21" s="61"/>
      <c r="Q21" s="37"/>
      <c r="R21" s="37"/>
      <c r="S21" s="37"/>
      <c r="T21" s="37">
        <f t="shared" si="1"/>
        <v>0</v>
      </c>
      <c r="U21" s="38" t="str">
        <f t="shared" si="0"/>
        <v/>
      </c>
      <c r="V21" s="22">
        <v>17</v>
      </c>
      <c r="W21" s="22" t="s">
        <v>75</v>
      </c>
      <c r="X21" s="22" t="s">
        <v>76</v>
      </c>
      <c r="Y21" s="39">
        <v>1483</v>
      </c>
      <c r="Z21" s="40" t="s">
        <v>108</v>
      </c>
      <c r="AA21" s="1" t="s">
        <v>73</v>
      </c>
      <c r="AB21" s="1" t="s">
        <v>78</v>
      </c>
    </row>
    <row r="22" spans="1:28" x14ac:dyDescent="0.3">
      <c r="A22" s="1" t="s">
        <v>105</v>
      </c>
      <c r="B22" s="1" t="s">
        <v>46</v>
      </c>
      <c r="C22" s="26" t="s">
        <v>54</v>
      </c>
      <c r="D22" s="36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7"/>
      <c r="P22" s="37"/>
      <c r="Q22" s="37"/>
      <c r="R22" s="37"/>
      <c r="S22" s="37"/>
      <c r="T22" s="37">
        <f t="shared" si="1"/>
        <v>0</v>
      </c>
      <c r="U22" s="38" t="str">
        <f t="shared" si="0"/>
        <v/>
      </c>
      <c r="V22" s="22">
        <v>17</v>
      </c>
      <c r="W22" s="22" t="s">
        <v>75</v>
      </c>
      <c r="X22" s="22" t="s">
        <v>76</v>
      </c>
      <c r="Y22" s="39">
        <v>1483</v>
      </c>
      <c r="Z22" s="40" t="s">
        <v>108</v>
      </c>
      <c r="AA22" s="1" t="s">
        <v>73</v>
      </c>
      <c r="AB22" s="1" t="s">
        <v>78</v>
      </c>
    </row>
    <row r="23" spans="1:28" x14ac:dyDescent="0.3">
      <c r="A23" s="1" t="s">
        <v>105</v>
      </c>
      <c r="B23" s="1" t="s">
        <v>46</v>
      </c>
      <c r="C23" s="26" t="s">
        <v>55</v>
      </c>
      <c r="D23" s="36">
        <v>10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7"/>
      <c r="P23" s="37"/>
      <c r="Q23" s="37"/>
      <c r="R23" s="37"/>
      <c r="S23" s="37"/>
      <c r="T23" s="37">
        <f t="shared" si="1"/>
        <v>0</v>
      </c>
      <c r="U23" s="38" t="str">
        <f t="shared" si="0"/>
        <v/>
      </c>
      <c r="V23" s="22">
        <v>17</v>
      </c>
      <c r="W23" s="22" t="s">
        <v>75</v>
      </c>
      <c r="X23" s="22" t="s">
        <v>76</v>
      </c>
      <c r="Y23" s="39">
        <v>1483</v>
      </c>
      <c r="Z23" s="40" t="s">
        <v>108</v>
      </c>
      <c r="AA23" s="1" t="s">
        <v>73</v>
      </c>
      <c r="AB23" s="1" t="s">
        <v>78</v>
      </c>
    </row>
    <row r="24" spans="1:28" x14ac:dyDescent="0.3">
      <c r="A24" s="1" t="s">
        <v>105</v>
      </c>
      <c r="B24" s="1" t="s">
        <v>46</v>
      </c>
      <c r="C24" s="26" t="s">
        <v>56</v>
      </c>
      <c r="D24" s="36">
        <v>22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37"/>
      <c r="P24" s="37"/>
      <c r="Q24" s="37"/>
      <c r="R24" s="37"/>
      <c r="S24" s="37"/>
      <c r="T24" s="37">
        <f t="shared" si="1"/>
        <v>0</v>
      </c>
      <c r="U24" s="38" t="str">
        <f t="shared" si="0"/>
        <v/>
      </c>
      <c r="V24" s="22">
        <v>17</v>
      </c>
      <c r="W24" s="22" t="s">
        <v>75</v>
      </c>
      <c r="X24" s="22" t="s">
        <v>76</v>
      </c>
      <c r="Y24" s="39">
        <v>1483</v>
      </c>
      <c r="Z24" s="40" t="s">
        <v>108</v>
      </c>
      <c r="AA24" s="1" t="s">
        <v>73</v>
      </c>
      <c r="AB24" s="1" t="s">
        <v>78</v>
      </c>
    </row>
    <row r="25" spans="1:28" x14ac:dyDescent="0.3">
      <c r="A25" s="1" t="s">
        <v>105</v>
      </c>
      <c r="B25" s="1" t="s">
        <v>46</v>
      </c>
      <c r="C25" s="61" t="s">
        <v>39</v>
      </c>
      <c r="D25" s="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>
        <f t="shared" si="1"/>
        <v>0</v>
      </c>
      <c r="U25" s="38" t="str">
        <f t="shared" ref="U25" si="2">_xlfn.IFNA("",((T25+Q25+N25-R25)+(O25*2))/E25)</f>
        <v/>
      </c>
      <c r="V25" s="22">
        <v>17</v>
      </c>
      <c r="W25" s="22" t="s">
        <v>75</v>
      </c>
      <c r="X25" s="22" t="s">
        <v>76</v>
      </c>
      <c r="Y25" s="39">
        <v>1483</v>
      </c>
      <c r="Z25" s="40" t="s">
        <v>108</v>
      </c>
      <c r="AA25" s="1" t="s">
        <v>73</v>
      </c>
      <c r="AB25" s="1" t="s">
        <v>78</v>
      </c>
    </row>
    <row r="26" spans="1:28" x14ac:dyDescent="0.3">
      <c r="A26" s="47" t="s">
        <v>105</v>
      </c>
      <c r="B26" s="47" t="s">
        <v>46</v>
      </c>
      <c r="C26" s="43" t="s">
        <v>40</v>
      </c>
      <c r="D26" s="47"/>
      <c r="E26" s="43">
        <f t="shared" ref="E26:T26" si="3">SUM(E13:E25)</f>
        <v>0</v>
      </c>
      <c r="F26" s="43">
        <f t="shared" si="3"/>
        <v>0</v>
      </c>
      <c r="G26" s="43">
        <f t="shared" si="3"/>
        <v>0</v>
      </c>
      <c r="H26" s="43">
        <f t="shared" si="3"/>
        <v>0</v>
      </c>
      <c r="I26" s="43">
        <f t="shared" si="3"/>
        <v>0</v>
      </c>
      <c r="J26" s="43">
        <f t="shared" si="3"/>
        <v>0</v>
      </c>
      <c r="K26" s="43">
        <f t="shared" si="3"/>
        <v>0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0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8</v>
      </c>
      <c r="U26" s="44" t="e">
        <f>((T26+Q26+N26-R26)+(O26*2))/E26</f>
        <v>#DIV/0!</v>
      </c>
      <c r="V26" s="45">
        <v>17</v>
      </c>
      <c r="W26" s="45" t="s">
        <v>75</v>
      </c>
      <c r="X26" s="45" t="s">
        <v>76</v>
      </c>
      <c r="Y26" s="55">
        <v>1483</v>
      </c>
      <c r="Z26" s="46" t="s">
        <v>108</v>
      </c>
      <c r="AA26" s="47" t="s">
        <v>73</v>
      </c>
      <c r="AB26" s="47" t="s">
        <v>78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6"/>
      <c r="I27" s="1"/>
      <c r="J27" s="48" t="s">
        <v>42</v>
      </c>
      <c r="K27" s="50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6</v>
      </c>
      <c r="W33" s="1"/>
      <c r="X33" s="1"/>
      <c r="Y33" s="30"/>
      <c r="Z33" s="40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26"/>
      <c r="F35" s="26" t="s">
        <v>314</v>
      </c>
      <c r="G35" s="26"/>
      <c r="H35" s="26"/>
      <c r="I35" s="26"/>
      <c r="J35" s="26" t="s">
        <v>314</v>
      </c>
      <c r="K35" s="26" t="s">
        <v>314</v>
      </c>
      <c r="L35" s="26"/>
      <c r="M35" s="26"/>
      <c r="N35" s="26">
        <f>SUM(L35:M35)</f>
        <v>0</v>
      </c>
      <c r="O35" s="26"/>
      <c r="P35" s="37"/>
      <c r="Q35" s="26"/>
      <c r="R35" s="26"/>
      <c r="S35" s="26" t="s">
        <v>315</v>
      </c>
      <c r="T35" s="26" t="e">
        <f>+(F35*2)+J35</f>
        <v>#VALUE!</v>
      </c>
      <c r="U35" s="38" t="str">
        <f>IFERROR(((T35+Q35+N35-R35)+(O35*2))/E35,"")</f>
        <v/>
      </c>
      <c r="V35" s="22">
        <v>17</v>
      </c>
      <c r="W35" s="22" t="s">
        <v>71</v>
      </c>
      <c r="X35" s="22" t="s">
        <v>72</v>
      </c>
      <c r="Y35" s="39">
        <v>1483</v>
      </c>
      <c r="Z35" s="40" t="s">
        <v>108</v>
      </c>
      <c r="AA35" s="1" t="s">
        <v>109</v>
      </c>
      <c r="AB35" s="1" t="s">
        <v>110</v>
      </c>
    </row>
    <row r="36" spans="1:28" x14ac:dyDescent="0.3">
      <c r="A36" s="1" t="s">
        <v>46</v>
      </c>
      <c r="B36" s="1" t="s">
        <v>105</v>
      </c>
      <c r="C36" s="1" t="s">
        <v>302</v>
      </c>
      <c r="D36" s="36">
        <v>13</v>
      </c>
      <c r="E36" s="26"/>
      <c r="F36" s="26" t="s">
        <v>312</v>
      </c>
      <c r="G36" s="26"/>
      <c r="H36" s="26"/>
      <c r="I36" s="26"/>
      <c r="J36" s="26" t="s">
        <v>312</v>
      </c>
      <c r="K36" s="26" t="s">
        <v>309</v>
      </c>
      <c r="L36" s="26"/>
      <c r="M36" s="26"/>
      <c r="N36" s="26">
        <f t="shared" ref="N36:N45" si="4">SUM(L36:M36)</f>
        <v>0</v>
      </c>
      <c r="O36" s="26"/>
      <c r="P36" s="37"/>
      <c r="Q36" s="26"/>
      <c r="R36" s="26"/>
      <c r="S36" s="26" t="s">
        <v>313</v>
      </c>
      <c r="T36" s="26" t="e">
        <f t="shared" ref="T36:T45" si="5">+(F36*2)+J36</f>
        <v>#VALUE!</v>
      </c>
      <c r="U36" s="38" t="str">
        <f t="shared" ref="U36:U45" si="6">IFERROR(((T36+Q36+N36-R36)+(O36*2))/E36,"")</f>
        <v/>
      </c>
      <c r="V36" s="22">
        <v>17</v>
      </c>
      <c r="W36" s="22" t="s">
        <v>71</v>
      </c>
      <c r="X36" s="22" t="s">
        <v>72</v>
      </c>
      <c r="Y36" s="39">
        <v>1483</v>
      </c>
      <c r="Z36" s="40" t="s">
        <v>108</v>
      </c>
      <c r="AA36" s="1" t="s">
        <v>109</v>
      </c>
      <c r="AB36" s="1" t="s">
        <v>110</v>
      </c>
    </row>
    <row r="37" spans="1:28" x14ac:dyDescent="0.3">
      <c r="A37" s="1" t="s">
        <v>46</v>
      </c>
      <c r="B37" s="1" t="s">
        <v>105</v>
      </c>
      <c r="C37" s="26" t="s">
        <v>258</v>
      </c>
      <c r="D37" s="36">
        <v>10</v>
      </c>
      <c r="E37" s="26"/>
      <c r="F37" s="26" t="s">
        <v>308</v>
      </c>
      <c r="G37" s="26"/>
      <c r="H37" s="26"/>
      <c r="I37" s="26"/>
      <c r="J37" s="26" t="s">
        <v>309</v>
      </c>
      <c r="K37" s="26" t="s">
        <v>310</v>
      </c>
      <c r="L37" s="26"/>
      <c r="M37" s="26"/>
      <c r="N37" s="26">
        <f t="shared" si="4"/>
        <v>0</v>
      </c>
      <c r="O37" s="26"/>
      <c r="P37" s="37"/>
      <c r="Q37" s="26"/>
      <c r="R37" s="26"/>
      <c r="S37" s="26" t="s">
        <v>311</v>
      </c>
      <c r="T37" s="26" t="e">
        <f t="shared" si="5"/>
        <v>#VALUE!</v>
      </c>
      <c r="U37" s="38" t="str">
        <f t="shared" si="6"/>
        <v/>
      </c>
      <c r="V37" s="22">
        <v>17</v>
      </c>
      <c r="W37" s="22" t="s">
        <v>71</v>
      </c>
      <c r="X37" s="22" t="s">
        <v>72</v>
      </c>
      <c r="Y37" s="39">
        <v>1483</v>
      </c>
      <c r="Z37" s="40" t="s">
        <v>108</v>
      </c>
      <c r="AA37" s="1" t="s">
        <v>109</v>
      </c>
      <c r="AB37" s="1" t="s">
        <v>110</v>
      </c>
    </row>
    <row r="38" spans="1:28" x14ac:dyDescent="0.3">
      <c r="A38" s="1" t="s">
        <v>46</v>
      </c>
      <c r="B38" s="1" t="s">
        <v>105</v>
      </c>
      <c r="C38" s="26" t="s">
        <v>259</v>
      </c>
      <c r="D38" s="36">
        <v>25</v>
      </c>
      <c r="E38" s="26"/>
      <c r="F38" s="26" t="s">
        <v>314</v>
      </c>
      <c r="G38" s="26"/>
      <c r="H38" s="26"/>
      <c r="I38" s="26"/>
      <c r="J38" s="26" t="s">
        <v>314</v>
      </c>
      <c r="K38" s="26" t="s">
        <v>314</v>
      </c>
      <c r="L38" s="26"/>
      <c r="M38" s="26"/>
      <c r="N38" s="26">
        <f t="shared" si="4"/>
        <v>0</v>
      </c>
      <c r="O38" s="26"/>
      <c r="P38" s="37"/>
      <c r="Q38" s="26"/>
      <c r="R38" s="26"/>
      <c r="S38" s="26" t="s">
        <v>315</v>
      </c>
      <c r="T38" s="26" t="e">
        <f t="shared" si="5"/>
        <v>#VALUE!</v>
      </c>
      <c r="U38" s="38" t="str">
        <f t="shared" si="6"/>
        <v/>
      </c>
      <c r="V38" s="22">
        <v>17</v>
      </c>
      <c r="W38" s="22" t="s">
        <v>71</v>
      </c>
      <c r="X38" s="22" t="s">
        <v>72</v>
      </c>
      <c r="Y38" s="39">
        <v>1483</v>
      </c>
      <c r="Z38" s="40" t="s">
        <v>108</v>
      </c>
      <c r="AA38" s="1" t="s">
        <v>109</v>
      </c>
      <c r="AB38" s="1" t="s">
        <v>110</v>
      </c>
    </row>
    <row r="39" spans="1:28" x14ac:dyDescent="0.3">
      <c r="A39" s="1" t="s">
        <v>46</v>
      </c>
      <c r="B39" s="1" t="s">
        <v>105</v>
      </c>
      <c r="C39" s="26" t="s">
        <v>260</v>
      </c>
      <c r="D39" s="36">
        <v>28</v>
      </c>
      <c r="E39" s="26"/>
      <c r="F39" s="26" t="s">
        <v>309</v>
      </c>
      <c r="G39" s="26"/>
      <c r="H39" s="26"/>
      <c r="I39" s="26"/>
      <c r="J39" s="26" t="s">
        <v>314</v>
      </c>
      <c r="K39" s="26" t="s">
        <v>314</v>
      </c>
      <c r="L39" s="26"/>
      <c r="M39" s="26"/>
      <c r="N39" s="26">
        <f t="shared" si="4"/>
        <v>0</v>
      </c>
      <c r="O39" s="26"/>
      <c r="P39" s="37"/>
      <c r="Q39" s="26"/>
      <c r="R39" s="26"/>
      <c r="S39" s="26" t="s">
        <v>311</v>
      </c>
      <c r="T39" s="26" t="e">
        <f t="shared" si="5"/>
        <v>#VALUE!</v>
      </c>
      <c r="U39" s="38" t="str">
        <f t="shared" si="6"/>
        <v/>
      </c>
      <c r="V39" s="22">
        <v>17</v>
      </c>
      <c r="W39" s="22" t="s">
        <v>71</v>
      </c>
      <c r="X39" s="22" t="s">
        <v>72</v>
      </c>
      <c r="Y39" s="39">
        <v>1483</v>
      </c>
      <c r="Z39" s="40" t="s">
        <v>108</v>
      </c>
      <c r="AA39" s="1" t="s">
        <v>109</v>
      </c>
      <c r="AB39" s="1" t="s">
        <v>110</v>
      </c>
    </row>
    <row r="40" spans="1:28" x14ac:dyDescent="0.3">
      <c r="A40" s="1" t="s">
        <v>46</v>
      </c>
      <c r="B40" s="1" t="s">
        <v>105</v>
      </c>
      <c r="C40" s="26" t="s">
        <v>261</v>
      </c>
      <c r="D40" s="36">
        <v>33</v>
      </c>
      <c r="E40" s="26"/>
      <c r="F40" s="26" t="s">
        <v>312</v>
      </c>
      <c r="G40" s="26"/>
      <c r="H40" s="26"/>
      <c r="I40" s="26"/>
      <c r="J40" s="26" t="s">
        <v>314</v>
      </c>
      <c r="K40" s="26" t="s">
        <v>314</v>
      </c>
      <c r="L40" s="26"/>
      <c r="M40" s="26"/>
      <c r="N40" s="26">
        <f t="shared" si="4"/>
        <v>0</v>
      </c>
      <c r="O40" s="26"/>
      <c r="P40" s="37"/>
      <c r="Q40" s="26"/>
      <c r="R40" s="26"/>
      <c r="S40" s="26" t="s">
        <v>317</v>
      </c>
      <c r="T40" s="26" t="e">
        <f t="shared" si="5"/>
        <v>#VALUE!</v>
      </c>
      <c r="U40" s="38" t="str">
        <f t="shared" si="6"/>
        <v/>
      </c>
      <c r="V40" s="22">
        <v>17</v>
      </c>
      <c r="W40" s="22" t="s">
        <v>71</v>
      </c>
      <c r="X40" s="22" t="s">
        <v>72</v>
      </c>
      <c r="Y40" s="39">
        <v>1483</v>
      </c>
      <c r="Z40" s="40" t="s">
        <v>108</v>
      </c>
      <c r="AA40" s="1" t="s">
        <v>109</v>
      </c>
      <c r="AB40" s="1" t="s">
        <v>110</v>
      </c>
    </row>
    <row r="41" spans="1:28" x14ac:dyDescent="0.3">
      <c r="A41" s="1" t="s">
        <v>46</v>
      </c>
      <c r="B41" s="1" t="s">
        <v>105</v>
      </c>
      <c r="C41" s="26" t="s">
        <v>262</v>
      </c>
      <c r="D41" s="36">
        <v>6</v>
      </c>
      <c r="E41" s="26"/>
      <c r="F41" s="26"/>
      <c r="G41" s="26"/>
      <c r="H41" s="26"/>
      <c r="I41" s="26"/>
      <c r="J41" s="26"/>
      <c r="K41" s="26"/>
      <c r="L41" s="26"/>
      <c r="M41" s="26"/>
      <c r="N41" s="26">
        <f t="shared" si="4"/>
        <v>0</v>
      </c>
      <c r="O41" s="26"/>
      <c r="P41" s="37"/>
      <c r="Q41" s="26"/>
      <c r="R41" s="26"/>
      <c r="S41" s="26"/>
      <c r="T41" s="26">
        <f t="shared" si="5"/>
        <v>0</v>
      </c>
      <c r="U41" s="38" t="str">
        <f t="shared" si="6"/>
        <v/>
      </c>
      <c r="V41" s="22">
        <v>17</v>
      </c>
      <c r="W41" s="22" t="s">
        <v>71</v>
      </c>
      <c r="X41" s="22" t="s">
        <v>72</v>
      </c>
      <c r="Y41" s="39">
        <v>1483</v>
      </c>
      <c r="Z41" s="40" t="s">
        <v>108</v>
      </c>
      <c r="AA41" s="1" t="s">
        <v>109</v>
      </c>
      <c r="AB41" s="1" t="s">
        <v>110</v>
      </c>
    </row>
    <row r="42" spans="1:28" x14ac:dyDescent="0.3">
      <c r="A42" s="1" t="s">
        <v>46</v>
      </c>
      <c r="B42" s="1" t="s">
        <v>105</v>
      </c>
      <c r="C42" s="26" t="s">
        <v>263</v>
      </c>
      <c r="D42" s="36">
        <v>31</v>
      </c>
      <c r="E42" s="26"/>
      <c r="F42" s="26" t="s">
        <v>312</v>
      </c>
      <c r="G42" s="26"/>
      <c r="H42" s="26"/>
      <c r="I42" s="26"/>
      <c r="J42" s="26" t="s">
        <v>306</v>
      </c>
      <c r="K42" s="26" t="s">
        <v>312</v>
      </c>
      <c r="L42" s="26"/>
      <c r="M42" s="26"/>
      <c r="N42" s="26">
        <f t="shared" si="4"/>
        <v>0</v>
      </c>
      <c r="O42" s="26"/>
      <c r="P42" s="37"/>
      <c r="Q42" s="26"/>
      <c r="R42" s="26"/>
      <c r="S42" s="26" t="s">
        <v>316</v>
      </c>
      <c r="T42" s="26" t="e">
        <f t="shared" si="5"/>
        <v>#VALUE!</v>
      </c>
      <c r="U42" s="38" t="str">
        <f t="shared" si="6"/>
        <v/>
      </c>
      <c r="V42" s="22">
        <v>17</v>
      </c>
      <c r="W42" s="22" t="s">
        <v>71</v>
      </c>
      <c r="X42" s="22" t="s">
        <v>72</v>
      </c>
      <c r="Y42" s="39">
        <v>1483</v>
      </c>
      <c r="Z42" s="40" t="s">
        <v>108</v>
      </c>
      <c r="AA42" s="1" t="s">
        <v>109</v>
      </c>
      <c r="AB42" s="1" t="s">
        <v>110</v>
      </c>
    </row>
    <row r="43" spans="1:28" x14ac:dyDescent="0.3">
      <c r="A43" s="1" t="s">
        <v>46</v>
      </c>
      <c r="B43" s="1" t="s">
        <v>105</v>
      </c>
      <c r="C43" s="26" t="s">
        <v>303</v>
      </c>
      <c r="D43" s="36">
        <v>32</v>
      </c>
      <c r="E43" s="26"/>
      <c r="F43" s="26" t="s">
        <v>306</v>
      </c>
      <c r="G43" s="26"/>
      <c r="H43" s="26"/>
      <c r="I43" s="26"/>
      <c r="J43" s="26" t="s">
        <v>305</v>
      </c>
      <c r="K43" s="26" t="s">
        <v>306</v>
      </c>
      <c r="L43" s="26"/>
      <c r="M43" s="26"/>
      <c r="N43" s="26">
        <f t="shared" si="4"/>
        <v>0</v>
      </c>
      <c r="O43" s="26"/>
      <c r="P43" s="37"/>
      <c r="Q43" s="26"/>
      <c r="R43" s="26"/>
      <c r="S43" s="26" t="s">
        <v>307</v>
      </c>
      <c r="T43" s="26" t="e">
        <f t="shared" si="5"/>
        <v>#VALUE!</v>
      </c>
      <c r="U43" s="38" t="str">
        <f t="shared" si="6"/>
        <v/>
      </c>
      <c r="V43" s="22">
        <v>17</v>
      </c>
      <c r="W43" s="22" t="s">
        <v>71</v>
      </c>
      <c r="X43" s="22" t="s">
        <v>72</v>
      </c>
      <c r="Y43" s="39">
        <v>1483</v>
      </c>
      <c r="Z43" s="40" t="s">
        <v>108</v>
      </c>
      <c r="AA43" s="1" t="s">
        <v>109</v>
      </c>
      <c r="AB43" s="1" t="s">
        <v>110</v>
      </c>
    </row>
    <row r="44" spans="1:28" x14ac:dyDescent="0.3">
      <c r="A44" s="1" t="s">
        <v>46</v>
      </c>
      <c r="B44" s="1" t="s">
        <v>105</v>
      </c>
      <c r="C44" s="26" t="s">
        <v>265</v>
      </c>
      <c r="D44" s="36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>
        <f t="shared" si="4"/>
        <v>0</v>
      </c>
      <c r="O44" s="26"/>
      <c r="P44" s="37"/>
      <c r="Q44" s="26"/>
      <c r="R44" s="26"/>
      <c r="S44" s="26"/>
      <c r="T44" s="26">
        <f t="shared" si="5"/>
        <v>0</v>
      </c>
      <c r="U44" s="38" t="str">
        <f t="shared" si="6"/>
        <v/>
      </c>
      <c r="V44" s="22">
        <v>17</v>
      </c>
      <c r="W44" s="22" t="s">
        <v>71</v>
      </c>
      <c r="X44" s="22" t="s">
        <v>72</v>
      </c>
      <c r="Y44" s="39">
        <v>1483</v>
      </c>
      <c r="Z44" s="40" t="s">
        <v>108</v>
      </c>
      <c r="AA44" s="1" t="s">
        <v>109</v>
      </c>
      <c r="AB44" s="1" t="s">
        <v>110</v>
      </c>
    </row>
    <row r="45" spans="1:28" x14ac:dyDescent="0.3">
      <c r="A45" s="1" t="s">
        <v>46</v>
      </c>
      <c r="B45" s="1" t="s">
        <v>105</v>
      </c>
      <c r="C45" s="26" t="s">
        <v>304</v>
      </c>
      <c r="D45" s="36">
        <v>15</v>
      </c>
      <c r="E45" s="26"/>
      <c r="F45" s="26"/>
      <c r="G45" s="26"/>
      <c r="H45" s="26"/>
      <c r="I45" s="26"/>
      <c r="J45" s="26"/>
      <c r="K45" s="26"/>
      <c r="L45" s="26"/>
      <c r="M45" s="26"/>
      <c r="N45" s="26">
        <f t="shared" si="4"/>
        <v>0</v>
      </c>
      <c r="O45" s="26"/>
      <c r="P45" s="37"/>
      <c r="Q45" s="26"/>
      <c r="R45" s="26"/>
      <c r="S45" s="26"/>
      <c r="T45" s="26">
        <f t="shared" si="5"/>
        <v>0</v>
      </c>
      <c r="U45" s="38" t="str">
        <f t="shared" si="6"/>
        <v/>
      </c>
      <c r="V45" s="22">
        <v>17</v>
      </c>
      <c r="W45" s="22" t="s">
        <v>71</v>
      </c>
      <c r="X45" s="22" t="s">
        <v>72</v>
      </c>
      <c r="Y45" s="39">
        <v>1483</v>
      </c>
      <c r="Z45" s="40" t="s">
        <v>108</v>
      </c>
      <c r="AA45" s="1" t="s">
        <v>109</v>
      </c>
      <c r="AB45" s="1" t="s">
        <v>110</v>
      </c>
    </row>
    <row r="46" spans="1:28" x14ac:dyDescent="0.3">
      <c r="A46" s="1" t="s">
        <v>46</v>
      </c>
      <c r="B46" s="1" t="s">
        <v>105</v>
      </c>
      <c r="C46" s="61" t="s">
        <v>39</v>
      </c>
      <c r="D46" s="1"/>
      <c r="E46" s="42"/>
      <c r="F46" s="61" t="s">
        <v>318</v>
      </c>
      <c r="G46" s="61" t="s">
        <v>323</v>
      </c>
      <c r="H46" s="61"/>
      <c r="I46" s="61"/>
      <c r="J46" s="61" t="s">
        <v>319</v>
      </c>
      <c r="K46" s="61" t="s">
        <v>320</v>
      </c>
      <c r="L46" s="61"/>
      <c r="M46" s="61"/>
      <c r="N46" s="5"/>
      <c r="O46" s="61"/>
      <c r="P46" s="61" t="s">
        <v>322</v>
      </c>
      <c r="Q46" s="61"/>
      <c r="R46" s="61"/>
      <c r="S46" s="61" t="s">
        <v>321</v>
      </c>
      <c r="T46" s="26"/>
      <c r="U46" s="38" t="str">
        <f t="shared" ref="U46" si="7">_xlfn.IFNA("",((T46+Q46+N46-R46)+(O46*2))/E46)</f>
        <v/>
      </c>
      <c r="V46" s="22">
        <v>17</v>
      </c>
      <c r="W46" s="22" t="s">
        <v>71</v>
      </c>
      <c r="X46" s="22" t="s">
        <v>72</v>
      </c>
      <c r="Y46" s="39">
        <v>1483</v>
      </c>
      <c r="Z46" s="40" t="s">
        <v>108</v>
      </c>
      <c r="AA46" s="1" t="s">
        <v>109</v>
      </c>
      <c r="AB46" s="1" t="s">
        <v>110</v>
      </c>
    </row>
    <row r="47" spans="1:28" x14ac:dyDescent="0.3">
      <c r="A47" s="47" t="s">
        <v>46</v>
      </c>
      <c r="B47" s="47" t="s">
        <v>105</v>
      </c>
      <c r="C47" s="43" t="s">
        <v>40</v>
      </c>
      <c r="D47" s="47"/>
      <c r="E47" s="43">
        <f t="shared" ref="E47:T47" si="8">SUM(E35:E46)</f>
        <v>0</v>
      </c>
      <c r="F47" s="43">
        <f t="shared" si="8"/>
        <v>0</v>
      </c>
      <c r="G47" s="43">
        <f t="shared" si="8"/>
        <v>0</v>
      </c>
      <c r="H47" s="43">
        <f t="shared" si="8"/>
        <v>0</v>
      </c>
      <c r="I47" s="43">
        <f t="shared" si="8"/>
        <v>0</v>
      </c>
      <c r="J47" s="43">
        <f t="shared" si="8"/>
        <v>0</v>
      </c>
      <c r="K47" s="43">
        <f t="shared" si="8"/>
        <v>0</v>
      </c>
      <c r="L47" s="43">
        <f t="shared" si="8"/>
        <v>0</v>
      </c>
      <c r="M47" s="43">
        <f t="shared" si="8"/>
        <v>0</v>
      </c>
      <c r="N47" s="43">
        <f t="shared" si="8"/>
        <v>0</v>
      </c>
      <c r="O47" s="43">
        <f t="shared" si="8"/>
        <v>0</v>
      </c>
      <c r="P47" s="43">
        <f t="shared" si="8"/>
        <v>0</v>
      </c>
      <c r="Q47" s="43">
        <f t="shared" si="8"/>
        <v>0</v>
      </c>
      <c r="R47" s="43">
        <f t="shared" si="8"/>
        <v>0</v>
      </c>
      <c r="S47" s="43">
        <f t="shared" si="8"/>
        <v>0</v>
      </c>
      <c r="T47" s="43" t="e">
        <f t="shared" si="8"/>
        <v>#VALUE!</v>
      </c>
      <c r="U47" s="44" t="e">
        <f>((T47+Q47+N47-R47)+(O47*2))/E47</f>
        <v>#VALUE!</v>
      </c>
      <c r="V47" s="45">
        <v>17</v>
      </c>
      <c r="W47" s="45" t="s">
        <v>71</v>
      </c>
      <c r="X47" s="45" t="s">
        <v>72</v>
      </c>
      <c r="Y47" s="55">
        <v>1483</v>
      </c>
      <c r="Z47" s="46" t="s">
        <v>108</v>
      </c>
      <c r="AA47" s="47" t="s">
        <v>109</v>
      </c>
      <c r="AB47" s="47" t="s">
        <v>110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6"/>
      <c r="I48" s="1"/>
      <c r="J48" s="48" t="s">
        <v>42</v>
      </c>
      <c r="K48" s="50" t="e">
        <f>J47/K47</f>
        <v>#DIV/0!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</sheetData>
  <sheetProtection sheet="1" objects="1" scenarios="1"/>
  <printOptions gridLines="1"/>
  <pageMargins left="0.2" right="0.2" top="0.75" bottom="0.25" header="0.3" footer="0.3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DB73-0269-4501-BDC8-EEA75414CE2E}">
  <sheetPr>
    <tabColor rgb="FFFF0000"/>
    <pageSetUpPr fitToPage="1"/>
  </sheetPr>
  <dimension ref="A1:AB51"/>
  <sheetViews>
    <sheetView workbookViewId="0">
      <selection activeCell="G6" sqref="G6:G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7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4" t="s">
        <v>458</v>
      </c>
    </row>
    <row r="3" spans="1:28" x14ac:dyDescent="0.3">
      <c r="B3" s="1"/>
      <c r="C3" s="6">
        <v>28859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112</v>
      </c>
      <c r="K4" s="16" t="s">
        <v>45</v>
      </c>
      <c r="L4" s="17"/>
      <c r="M4" s="18"/>
      <c r="N4" s="19">
        <v>19</v>
      </c>
      <c r="O4" s="19">
        <v>20</v>
      </c>
      <c r="P4" s="19">
        <v>21</v>
      </c>
      <c r="Q4" s="19">
        <v>19</v>
      </c>
      <c r="R4" s="19">
        <v>12</v>
      </c>
      <c r="S4" s="21">
        <f>SUM(N4:R4)</f>
        <v>91</v>
      </c>
      <c r="T4" s="22">
        <v>20</v>
      </c>
    </row>
    <row r="5" spans="1:28" x14ac:dyDescent="0.3">
      <c r="B5" s="1"/>
      <c r="C5" s="6" t="s">
        <v>111</v>
      </c>
      <c r="D5" s="7" t="s">
        <v>6</v>
      </c>
      <c r="E5" s="1"/>
      <c r="F5" s="1"/>
      <c r="G5" s="1"/>
      <c r="J5" s="15" t="s">
        <v>113</v>
      </c>
      <c r="K5" s="16" t="s">
        <v>106</v>
      </c>
      <c r="L5" s="17"/>
      <c r="M5" s="18"/>
      <c r="N5" s="19">
        <v>21</v>
      </c>
      <c r="O5" s="19">
        <v>16</v>
      </c>
      <c r="P5" s="19">
        <v>16</v>
      </c>
      <c r="Q5" s="19">
        <v>26</v>
      </c>
      <c r="R5" s="19">
        <v>10</v>
      </c>
      <c r="S5" s="21">
        <f>SUM(N5:R5)</f>
        <v>89</v>
      </c>
      <c r="T5" s="22">
        <v>20</v>
      </c>
      <c r="U5" s="1"/>
      <c r="V5" s="1"/>
      <c r="W5" s="1"/>
    </row>
    <row r="6" spans="1:28" x14ac:dyDescent="0.3">
      <c r="C6" s="23">
        <v>1549</v>
      </c>
      <c r="D6" s="7" t="s">
        <v>7</v>
      </c>
      <c r="F6" s="1"/>
      <c r="G6" s="1" t="s">
        <v>324</v>
      </c>
      <c r="T6" s="1"/>
      <c r="U6" s="1"/>
      <c r="V6" s="1"/>
      <c r="W6" s="1"/>
    </row>
    <row r="7" spans="1:28" x14ac:dyDescent="0.3">
      <c r="B7" s="1"/>
      <c r="C7" s="24" t="s">
        <v>459</v>
      </c>
      <c r="D7" s="7" t="s">
        <v>8</v>
      </c>
      <c r="G7" s="1" t="s">
        <v>406</v>
      </c>
      <c r="S7" s="1"/>
      <c r="T7" s="25" t="s">
        <v>9</v>
      </c>
      <c r="U7" s="1"/>
      <c r="V7" s="53">
        <v>20</v>
      </c>
      <c r="W7" s="1"/>
    </row>
    <row r="8" spans="1:28" x14ac:dyDescent="0.3">
      <c r="B8" s="1"/>
      <c r="C8" s="24" t="s">
        <v>460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5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46</v>
      </c>
      <c r="C13" s="26" t="s">
        <v>83</v>
      </c>
      <c r="D13" s="36">
        <v>42</v>
      </c>
      <c r="E13" s="26">
        <v>14</v>
      </c>
      <c r="F13" s="26">
        <v>1</v>
      </c>
      <c r="G13" s="26">
        <v>5</v>
      </c>
      <c r="H13" s="26"/>
      <c r="I13" s="26"/>
      <c r="J13" s="26">
        <v>2</v>
      </c>
      <c r="K13" s="26">
        <v>4</v>
      </c>
      <c r="L13" s="90"/>
      <c r="M13" s="26">
        <v>5</v>
      </c>
      <c r="N13" s="26">
        <f>SUM(L13:M13)</f>
        <v>5</v>
      </c>
      <c r="O13" s="26">
        <v>1</v>
      </c>
      <c r="P13" s="37">
        <v>5</v>
      </c>
      <c r="Q13" s="26">
        <v>0</v>
      </c>
      <c r="R13" s="90"/>
      <c r="S13" s="26">
        <v>0</v>
      </c>
      <c r="T13" s="26">
        <f>(H13*3)+((F13-H13)*2)+J13</f>
        <v>4</v>
      </c>
      <c r="U13" s="38">
        <f>IFERROR(((T13+Q13+N13-R13)+(O13*2))/E13,"")</f>
        <v>0.7857142857142857</v>
      </c>
      <c r="V13" s="22">
        <v>20</v>
      </c>
      <c r="W13" s="22" t="s">
        <v>71</v>
      </c>
      <c r="X13" s="22" t="s">
        <v>72</v>
      </c>
      <c r="Y13" s="77">
        <v>1549</v>
      </c>
      <c r="Z13" s="34" t="s">
        <v>2</v>
      </c>
      <c r="AA13" s="1" t="s">
        <v>73</v>
      </c>
      <c r="AB13" s="27" t="s">
        <v>114</v>
      </c>
    </row>
    <row r="14" spans="1:28" x14ac:dyDescent="0.3">
      <c r="A14" s="1" t="s">
        <v>105</v>
      </c>
      <c r="B14" s="1" t="s">
        <v>46</v>
      </c>
      <c r="C14" s="26" t="s">
        <v>47</v>
      </c>
      <c r="D14" s="36">
        <v>30</v>
      </c>
      <c r="E14" s="26">
        <v>4</v>
      </c>
      <c r="F14" s="26">
        <v>0</v>
      </c>
      <c r="G14" s="26">
        <v>0</v>
      </c>
      <c r="H14" s="26"/>
      <c r="I14" s="26"/>
      <c r="J14" s="26">
        <v>0</v>
      </c>
      <c r="K14" s="26">
        <v>0</v>
      </c>
      <c r="L14" s="90"/>
      <c r="M14" s="26">
        <v>0</v>
      </c>
      <c r="N14" s="26">
        <f t="shared" ref="N14:N19" si="0">SUM(L14:M14)</f>
        <v>0</v>
      </c>
      <c r="O14" s="37">
        <v>0</v>
      </c>
      <c r="P14" s="37">
        <v>0</v>
      </c>
      <c r="Q14" s="37">
        <v>0</v>
      </c>
      <c r="R14" s="100"/>
      <c r="S14" s="37">
        <v>0</v>
      </c>
      <c r="T14" s="37">
        <f t="shared" ref="T14:T19" si="1">(H14*3)+((F14-H14)*2)+J14</f>
        <v>0</v>
      </c>
      <c r="U14" s="38">
        <f t="shared" ref="U14:U24" si="2">IFERROR(((T14+Q14+N14-R14)+(O14*2))/E14,"")</f>
        <v>0</v>
      </c>
      <c r="V14" s="22">
        <v>20</v>
      </c>
      <c r="W14" s="22" t="s">
        <v>71</v>
      </c>
      <c r="X14" s="22" t="s">
        <v>72</v>
      </c>
      <c r="Y14" s="77">
        <v>1549</v>
      </c>
      <c r="Z14" s="34" t="s">
        <v>2</v>
      </c>
      <c r="AA14" s="1" t="s">
        <v>73</v>
      </c>
      <c r="AB14" s="27" t="s">
        <v>114</v>
      </c>
    </row>
    <row r="15" spans="1:28" x14ac:dyDescent="0.3">
      <c r="A15" s="1" t="s">
        <v>105</v>
      </c>
      <c r="B15" s="1" t="s">
        <v>46</v>
      </c>
      <c r="C15" s="26" t="s">
        <v>48</v>
      </c>
      <c r="D15" s="36">
        <v>50</v>
      </c>
      <c r="E15" s="26">
        <v>25</v>
      </c>
      <c r="F15" s="26">
        <v>6</v>
      </c>
      <c r="G15" s="26">
        <v>15</v>
      </c>
      <c r="H15" s="26"/>
      <c r="I15" s="26"/>
      <c r="J15" s="26">
        <v>4</v>
      </c>
      <c r="K15" s="26">
        <v>7</v>
      </c>
      <c r="L15" s="90"/>
      <c r="M15" s="26">
        <v>14</v>
      </c>
      <c r="N15" s="26">
        <f t="shared" si="0"/>
        <v>14</v>
      </c>
      <c r="O15" s="37">
        <v>1</v>
      </c>
      <c r="P15" s="37">
        <v>5</v>
      </c>
      <c r="Q15" s="37">
        <v>0</v>
      </c>
      <c r="R15" s="100"/>
      <c r="S15" s="37">
        <v>0</v>
      </c>
      <c r="T15" s="37">
        <f t="shared" si="1"/>
        <v>16</v>
      </c>
      <c r="U15" s="38">
        <f t="shared" si="2"/>
        <v>1.28</v>
      </c>
      <c r="V15" s="22">
        <v>20</v>
      </c>
      <c r="W15" s="22" t="s">
        <v>71</v>
      </c>
      <c r="X15" s="22" t="s">
        <v>72</v>
      </c>
      <c r="Y15" s="77">
        <v>1549</v>
      </c>
      <c r="Z15" s="34" t="s">
        <v>2</v>
      </c>
      <c r="AA15" s="1" t="s">
        <v>73</v>
      </c>
      <c r="AB15" s="27" t="s">
        <v>114</v>
      </c>
    </row>
    <row r="16" spans="1:28" x14ac:dyDescent="0.3">
      <c r="A16" s="1" t="s">
        <v>105</v>
      </c>
      <c r="B16" s="1" t="s">
        <v>46</v>
      </c>
      <c r="C16" s="26" t="s">
        <v>49</v>
      </c>
      <c r="D16" s="36">
        <v>12</v>
      </c>
      <c r="E16" s="26">
        <v>15</v>
      </c>
      <c r="F16" s="26">
        <v>2</v>
      </c>
      <c r="G16" s="26">
        <v>4</v>
      </c>
      <c r="H16" s="26"/>
      <c r="I16" s="26"/>
      <c r="J16" s="26">
        <v>0</v>
      </c>
      <c r="K16" s="26">
        <v>0</v>
      </c>
      <c r="L16" s="90"/>
      <c r="M16" s="26">
        <v>1</v>
      </c>
      <c r="N16" s="26">
        <f t="shared" si="0"/>
        <v>1</v>
      </c>
      <c r="O16" s="37">
        <v>0</v>
      </c>
      <c r="P16" s="37">
        <v>2</v>
      </c>
      <c r="Q16" s="37">
        <v>1</v>
      </c>
      <c r="R16" s="100"/>
      <c r="S16" s="37">
        <v>0</v>
      </c>
      <c r="T16" s="37">
        <f t="shared" si="1"/>
        <v>4</v>
      </c>
      <c r="U16" s="38">
        <f t="shared" si="2"/>
        <v>0.4</v>
      </c>
      <c r="V16" s="22">
        <v>20</v>
      </c>
      <c r="W16" s="22" t="s">
        <v>71</v>
      </c>
      <c r="X16" s="22" t="s">
        <v>72</v>
      </c>
      <c r="Y16" s="77">
        <v>1549</v>
      </c>
      <c r="Z16" s="34" t="s">
        <v>2</v>
      </c>
      <c r="AA16" s="1" t="s">
        <v>73</v>
      </c>
      <c r="AB16" s="27" t="s">
        <v>114</v>
      </c>
    </row>
    <row r="17" spans="1:28" x14ac:dyDescent="0.3">
      <c r="A17" s="1" t="s">
        <v>105</v>
      </c>
      <c r="B17" s="1" t="s">
        <v>46</v>
      </c>
      <c r="C17" s="26" t="s">
        <v>84</v>
      </c>
      <c r="D17" s="36">
        <v>14</v>
      </c>
      <c r="E17" s="26">
        <v>3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90"/>
      <c r="M17" s="26">
        <v>0</v>
      </c>
      <c r="N17" s="26">
        <f t="shared" si="0"/>
        <v>0</v>
      </c>
      <c r="O17" s="37">
        <v>1</v>
      </c>
      <c r="P17" s="37">
        <v>0</v>
      </c>
      <c r="Q17" s="37">
        <v>0</v>
      </c>
      <c r="R17" s="100"/>
      <c r="S17" s="37">
        <v>0</v>
      </c>
      <c r="T17" s="37">
        <f t="shared" si="1"/>
        <v>0</v>
      </c>
      <c r="U17" s="38">
        <f t="shared" si="2"/>
        <v>0.66666666666666663</v>
      </c>
      <c r="V17" s="22">
        <v>20</v>
      </c>
      <c r="W17" s="22" t="s">
        <v>71</v>
      </c>
      <c r="X17" s="22" t="s">
        <v>72</v>
      </c>
      <c r="Y17" s="77">
        <v>1549</v>
      </c>
      <c r="Z17" s="34" t="s">
        <v>2</v>
      </c>
      <c r="AA17" s="1" t="s">
        <v>73</v>
      </c>
      <c r="AB17" s="27" t="s">
        <v>114</v>
      </c>
    </row>
    <row r="18" spans="1:28" x14ac:dyDescent="0.3">
      <c r="A18" s="1" t="s">
        <v>105</v>
      </c>
      <c r="B18" s="1" t="s">
        <v>46</v>
      </c>
      <c r="C18" s="26" t="s">
        <v>50</v>
      </c>
      <c r="D18" s="36">
        <v>44</v>
      </c>
      <c r="E18" s="26">
        <v>26</v>
      </c>
      <c r="F18" s="26">
        <v>2</v>
      </c>
      <c r="G18" s="26">
        <v>2</v>
      </c>
      <c r="H18" s="26"/>
      <c r="I18" s="26"/>
      <c r="J18" s="26">
        <v>3</v>
      </c>
      <c r="K18" s="26">
        <v>3</v>
      </c>
      <c r="L18" s="90"/>
      <c r="M18" s="26">
        <v>12</v>
      </c>
      <c r="N18" s="26">
        <f t="shared" si="0"/>
        <v>12</v>
      </c>
      <c r="O18" s="37">
        <v>1</v>
      </c>
      <c r="P18" s="37">
        <v>1</v>
      </c>
      <c r="Q18" s="37">
        <v>0</v>
      </c>
      <c r="R18" s="100"/>
      <c r="S18" s="37">
        <v>0</v>
      </c>
      <c r="T18" s="37">
        <f t="shared" si="1"/>
        <v>7</v>
      </c>
      <c r="U18" s="38">
        <f t="shared" si="2"/>
        <v>0.80769230769230771</v>
      </c>
      <c r="V18" s="22">
        <v>20</v>
      </c>
      <c r="W18" s="22" t="s">
        <v>71</v>
      </c>
      <c r="X18" s="22" t="s">
        <v>72</v>
      </c>
      <c r="Y18" s="77">
        <v>1549</v>
      </c>
      <c r="Z18" s="34" t="s">
        <v>2</v>
      </c>
      <c r="AA18" s="1" t="s">
        <v>73</v>
      </c>
      <c r="AB18" s="27" t="s">
        <v>114</v>
      </c>
    </row>
    <row r="19" spans="1:28" x14ac:dyDescent="0.3">
      <c r="A19" s="1" t="s">
        <v>105</v>
      </c>
      <c r="B19" s="1" t="s">
        <v>46</v>
      </c>
      <c r="C19" s="26" t="s">
        <v>51</v>
      </c>
      <c r="D19" s="36">
        <v>32</v>
      </c>
      <c r="E19" s="26">
        <v>28</v>
      </c>
      <c r="F19" s="26">
        <v>3</v>
      </c>
      <c r="G19" s="26">
        <v>7</v>
      </c>
      <c r="H19" s="26"/>
      <c r="I19" s="26"/>
      <c r="J19" s="26">
        <v>2</v>
      </c>
      <c r="K19" s="26">
        <v>2</v>
      </c>
      <c r="L19" s="90"/>
      <c r="M19" s="26">
        <v>2</v>
      </c>
      <c r="N19" s="26">
        <f t="shared" si="0"/>
        <v>2</v>
      </c>
      <c r="O19" s="37">
        <v>9</v>
      </c>
      <c r="P19" s="37">
        <v>1</v>
      </c>
      <c r="Q19" s="37">
        <v>2</v>
      </c>
      <c r="R19" s="100"/>
      <c r="S19" s="37">
        <v>0</v>
      </c>
      <c r="T19" s="37">
        <f t="shared" si="1"/>
        <v>8</v>
      </c>
      <c r="U19" s="38">
        <f t="shared" si="2"/>
        <v>1.0714285714285714</v>
      </c>
      <c r="V19" s="22">
        <v>20</v>
      </c>
      <c r="W19" s="22" t="s">
        <v>71</v>
      </c>
      <c r="X19" s="22" t="s">
        <v>72</v>
      </c>
      <c r="Y19" s="77">
        <v>1549</v>
      </c>
      <c r="Z19" s="34" t="s">
        <v>2</v>
      </c>
      <c r="AA19" s="1" t="s">
        <v>73</v>
      </c>
      <c r="AB19" s="27" t="s">
        <v>114</v>
      </c>
    </row>
    <row r="20" spans="1:28" x14ac:dyDescent="0.3">
      <c r="A20" s="1" t="s">
        <v>105</v>
      </c>
      <c r="B20" s="1" t="s">
        <v>46</v>
      </c>
      <c r="C20" s="26" t="s">
        <v>52</v>
      </c>
      <c r="D20" s="36">
        <v>34</v>
      </c>
      <c r="E20" s="26">
        <v>9</v>
      </c>
      <c r="F20" s="26">
        <v>0</v>
      </c>
      <c r="G20" s="26">
        <v>2</v>
      </c>
      <c r="H20" s="26"/>
      <c r="I20" s="26"/>
      <c r="J20" s="26">
        <v>2</v>
      </c>
      <c r="K20" s="26">
        <v>3</v>
      </c>
      <c r="L20" s="90"/>
      <c r="M20" s="26">
        <v>4</v>
      </c>
      <c r="N20" s="26">
        <f>SUM(L20:M20)</f>
        <v>4</v>
      </c>
      <c r="O20" s="37">
        <v>0</v>
      </c>
      <c r="P20" s="37">
        <v>1</v>
      </c>
      <c r="Q20" s="37">
        <v>0</v>
      </c>
      <c r="R20" s="100"/>
      <c r="S20" s="37">
        <v>0</v>
      </c>
      <c r="T20" s="37">
        <f>(H20*3)+((F20-H20)*2)+J20</f>
        <v>2</v>
      </c>
      <c r="U20" s="38">
        <f t="shared" si="2"/>
        <v>0.66666666666666663</v>
      </c>
      <c r="V20" s="22">
        <v>20</v>
      </c>
      <c r="W20" s="22" t="s">
        <v>71</v>
      </c>
      <c r="X20" s="22" t="s">
        <v>72</v>
      </c>
      <c r="Y20" s="77">
        <v>1549</v>
      </c>
      <c r="Z20" s="34" t="s">
        <v>2</v>
      </c>
      <c r="AA20" s="1" t="s">
        <v>73</v>
      </c>
      <c r="AB20" s="27" t="s">
        <v>114</v>
      </c>
    </row>
    <row r="21" spans="1:28" x14ac:dyDescent="0.3">
      <c r="A21" s="1" t="s">
        <v>105</v>
      </c>
      <c r="B21" s="1" t="s">
        <v>46</v>
      </c>
      <c r="C21" s="26" t="s">
        <v>53</v>
      </c>
      <c r="D21" s="36">
        <v>20</v>
      </c>
      <c r="E21" s="26">
        <v>41</v>
      </c>
      <c r="F21" s="26">
        <v>13</v>
      </c>
      <c r="G21" s="26">
        <v>34</v>
      </c>
      <c r="H21" s="26"/>
      <c r="I21" s="26"/>
      <c r="J21" s="26">
        <v>0</v>
      </c>
      <c r="K21" s="26">
        <v>0</v>
      </c>
      <c r="L21" s="90"/>
      <c r="M21" s="26">
        <v>6</v>
      </c>
      <c r="N21" s="26">
        <f>SUM(L21:M21)</f>
        <v>6</v>
      </c>
      <c r="O21" s="37">
        <v>3</v>
      </c>
      <c r="P21" s="37">
        <v>3</v>
      </c>
      <c r="Q21" s="37">
        <v>5</v>
      </c>
      <c r="R21" s="100"/>
      <c r="S21" s="37">
        <v>1</v>
      </c>
      <c r="T21" s="37">
        <f>(H21*3)+((F21-H21)*2)+J21</f>
        <v>26</v>
      </c>
      <c r="U21" s="38">
        <f t="shared" si="2"/>
        <v>1.0487804878048781</v>
      </c>
      <c r="V21" s="22">
        <v>20</v>
      </c>
      <c r="W21" s="22" t="s">
        <v>71</v>
      </c>
      <c r="X21" s="22" t="s">
        <v>72</v>
      </c>
      <c r="Y21" s="77">
        <v>1549</v>
      </c>
      <c r="Z21" s="34" t="s">
        <v>2</v>
      </c>
      <c r="AA21" s="1" t="s">
        <v>73</v>
      </c>
      <c r="AB21" s="27" t="s">
        <v>114</v>
      </c>
    </row>
    <row r="22" spans="1:28" x14ac:dyDescent="0.3">
      <c r="A22" s="1" t="s">
        <v>105</v>
      </c>
      <c r="B22" s="1" t="s">
        <v>46</v>
      </c>
      <c r="C22" s="26" t="s">
        <v>54</v>
      </c>
      <c r="D22" s="36">
        <v>40</v>
      </c>
      <c r="E22" s="26">
        <v>27</v>
      </c>
      <c r="F22" s="26">
        <v>1</v>
      </c>
      <c r="G22" s="26">
        <v>8</v>
      </c>
      <c r="H22" s="26"/>
      <c r="I22" s="26"/>
      <c r="J22" s="26">
        <v>0</v>
      </c>
      <c r="K22" s="26">
        <v>0</v>
      </c>
      <c r="L22" s="90"/>
      <c r="M22" s="26">
        <v>2</v>
      </c>
      <c r="N22" s="26">
        <f>SUM(L22:M22)</f>
        <v>2</v>
      </c>
      <c r="O22" s="37">
        <v>3</v>
      </c>
      <c r="P22" s="37">
        <v>4</v>
      </c>
      <c r="Q22" s="37">
        <v>2</v>
      </c>
      <c r="R22" s="100"/>
      <c r="S22" s="37">
        <v>0</v>
      </c>
      <c r="T22" s="37">
        <f>(H22*3)+((F22-H22)*2)+J22</f>
        <v>2</v>
      </c>
      <c r="U22" s="38">
        <f t="shared" si="2"/>
        <v>0.44444444444444442</v>
      </c>
      <c r="V22" s="22">
        <v>20</v>
      </c>
      <c r="W22" s="22" t="s">
        <v>71</v>
      </c>
      <c r="X22" s="22" t="s">
        <v>72</v>
      </c>
      <c r="Y22" s="77">
        <v>1549</v>
      </c>
      <c r="Z22" s="34" t="s">
        <v>2</v>
      </c>
      <c r="AA22" s="1" t="s">
        <v>73</v>
      </c>
      <c r="AB22" s="27" t="s">
        <v>114</v>
      </c>
    </row>
    <row r="23" spans="1:28" x14ac:dyDescent="0.3">
      <c r="A23" s="1" t="s">
        <v>105</v>
      </c>
      <c r="B23" s="1" t="s">
        <v>46</v>
      </c>
      <c r="C23" s="26" t="s">
        <v>55</v>
      </c>
      <c r="D23" s="36">
        <v>10</v>
      </c>
      <c r="E23" s="26">
        <v>41</v>
      </c>
      <c r="F23" s="26">
        <v>2</v>
      </c>
      <c r="G23" s="26">
        <v>9</v>
      </c>
      <c r="H23" s="26"/>
      <c r="I23" s="26"/>
      <c r="J23" s="26">
        <v>0</v>
      </c>
      <c r="K23" s="26">
        <v>0</v>
      </c>
      <c r="L23" s="90"/>
      <c r="M23" s="26">
        <v>3</v>
      </c>
      <c r="N23" s="26">
        <f>SUM(L23:M23)</f>
        <v>3</v>
      </c>
      <c r="O23" s="37">
        <v>2</v>
      </c>
      <c r="P23" s="37">
        <v>0</v>
      </c>
      <c r="Q23" s="37">
        <v>1</v>
      </c>
      <c r="R23" s="100"/>
      <c r="S23" s="37">
        <v>0</v>
      </c>
      <c r="T23" s="37">
        <f>(H23*3)+((F23-H23)*2)+J23</f>
        <v>4</v>
      </c>
      <c r="U23" s="38">
        <f t="shared" si="2"/>
        <v>0.29268292682926828</v>
      </c>
      <c r="V23" s="22">
        <v>20</v>
      </c>
      <c r="W23" s="22" t="s">
        <v>71</v>
      </c>
      <c r="X23" s="22" t="s">
        <v>72</v>
      </c>
      <c r="Y23" s="77">
        <v>1549</v>
      </c>
      <c r="Z23" s="34" t="s">
        <v>2</v>
      </c>
      <c r="AA23" s="1" t="s">
        <v>73</v>
      </c>
      <c r="AB23" s="27" t="s">
        <v>114</v>
      </c>
    </row>
    <row r="24" spans="1:28" x14ac:dyDescent="0.3">
      <c r="A24" s="1" t="s">
        <v>105</v>
      </c>
      <c r="B24" s="1" t="s">
        <v>46</v>
      </c>
      <c r="C24" s="26" t="s">
        <v>56</v>
      </c>
      <c r="D24" s="36">
        <v>22</v>
      </c>
      <c r="E24" s="26">
        <v>32</v>
      </c>
      <c r="F24" s="26">
        <v>7</v>
      </c>
      <c r="G24" s="26">
        <v>14</v>
      </c>
      <c r="H24" s="26"/>
      <c r="I24" s="26"/>
      <c r="J24" s="26">
        <v>4</v>
      </c>
      <c r="K24" s="26">
        <v>10</v>
      </c>
      <c r="L24" s="90"/>
      <c r="M24" s="26">
        <v>9</v>
      </c>
      <c r="N24" s="26">
        <f>SUM(L24:M24)</f>
        <v>9</v>
      </c>
      <c r="O24" s="37">
        <v>0</v>
      </c>
      <c r="P24" s="37">
        <v>5</v>
      </c>
      <c r="Q24" s="37">
        <v>1</v>
      </c>
      <c r="R24" s="100"/>
      <c r="S24" s="37">
        <v>1</v>
      </c>
      <c r="T24" s="37">
        <f>(H24*3)+((F24-H24)*2)+J24</f>
        <v>18</v>
      </c>
      <c r="U24" s="38">
        <f t="shared" si="2"/>
        <v>0.875</v>
      </c>
      <c r="V24" s="22">
        <v>20</v>
      </c>
      <c r="W24" s="22" t="s">
        <v>71</v>
      </c>
      <c r="X24" s="22" t="s">
        <v>72</v>
      </c>
      <c r="Y24" s="77">
        <v>1549</v>
      </c>
      <c r="Z24" s="34" t="s">
        <v>2</v>
      </c>
      <c r="AA24" s="1" t="s">
        <v>73</v>
      </c>
      <c r="AB24" s="27" t="s">
        <v>114</v>
      </c>
    </row>
    <row r="25" spans="1:28" x14ac:dyDescent="0.3">
      <c r="A25" s="1" t="s">
        <v>105</v>
      </c>
      <c r="B25" s="1" t="s">
        <v>46</v>
      </c>
      <c r="C25" s="61" t="s">
        <v>39</v>
      </c>
      <c r="D25" s="1"/>
      <c r="E25" s="61"/>
      <c r="F25" s="61"/>
      <c r="G25" s="61"/>
      <c r="H25" s="61"/>
      <c r="I25" s="61"/>
      <c r="J25" s="61"/>
      <c r="K25" s="61"/>
      <c r="L25" s="61">
        <v>13</v>
      </c>
      <c r="M25" s="61">
        <v>-13</v>
      </c>
      <c r="N25" s="61"/>
      <c r="O25" s="61"/>
      <c r="P25" s="61"/>
      <c r="Q25" s="42"/>
      <c r="R25" s="61">
        <v>30</v>
      </c>
      <c r="S25" s="42"/>
      <c r="T25" s="42"/>
      <c r="U25" s="38" t="str">
        <f t="shared" ref="U25" si="3">_xlfn.IFNA("",((T25+Q25+N25-R25)+(O25*2))/E25)</f>
        <v/>
      </c>
      <c r="V25" s="22">
        <v>20</v>
      </c>
      <c r="W25" s="22" t="s">
        <v>71</v>
      </c>
      <c r="X25" s="22" t="s">
        <v>72</v>
      </c>
      <c r="Y25" s="77">
        <v>1549</v>
      </c>
      <c r="Z25" s="34" t="s">
        <v>2</v>
      </c>
      <c r="AA25" s="1" t="s">
        <v>73</v>
      </c>
      <c r="AB25" s="27" t="s">
        <v>114</v>
      </c>
    </row>
    <row r="26" spans="1:28" x14ac:dyDescent="0.3">
      <c r="A26" s="47" t="s">
        <v>105</v>
      </c>
      <c r="B26" s="47" t="s">
        <v>46</v>
      </c>
      <c r="C26" s="43" t="s">
        <v>40</v>
      </c>
      <c r="D26" s="47"/>
      <c r="E26" s="43">
        <f t="shared" ref="E26:T26" si="4">SUM(E13:E25)</f>
        <v>265</v>
      </c>
      <c r="F26" s="43">
        <f t="shared" si="4"/>
        <v>37</v>
      </c>
      <c r="G26" s="43">
        <f t="shared" si="4"/>
        <v>100</v>
      </c>
      <c r="H26" s="43">
        <f t="shared" si="4"/>
        <v>0</v>
      </c>
      <c r="I26" s="43">
        <f t="shared" si="4"/>
        <v>0</v>
      </c>
      <c r="J26" s="43">
        <f t="shared" si="4"/>
        <v>17</v>
      </c>
      <c r="K26" s="43">
        <f t="shared" si="4"/>
        <v>29</v>
      </c>
      <c r="L26" s="43">
        <f t="shared" si="4"/>
        <v>13</v>
      </c>
      <c r="M26" s="43">
        <f t="shared" si="4"/>
        <v>45</v>
      </c>
      <c r="N26" s="43">
        <f t="shared" si="4"/>
        <v>58</v>
      </c>
      <c r="O26" s="43">
        <f t="shared" si="4"/>
        <v>21</v>
      </c>
      <c r="P26" s="43">
        <f t="shared" si="4"/>
        <v>27</v>
      </c>
      <c r="Q26" s="43">
        <f t="shared" si="4"/>
        <v>12</v>
      </c>
      <c r="R26" s="43">
        <f t="shared" si="4"/>
        <v>30</v>
      </c>
      <c r="S26" s="43">
        <f t="shared" si="4"/>
        <v>2</v>
      </c>
      <c r="T26" s="43">
        <f t="shared" si="4"/>
        <v>91</v>
      </c>
      <c r="U26" s="44">
        <f>((T26+Q26+N26-R26)+(O26*2))/E26</f>
        <v>0.65283018867924525</v>
      </c>
      <c r="V26" s="45">
        <v>20</v>
      </c>
      <c r="W26" s="45" t="s">
        <v>71</v>
      </c>
      <c r="X26" s="45" t="s">
        <v>72</v>
      </c>
      <c r="Y26" s="78">
        <v>1549</v>
      </c>
      <c r="Z26" s="59" t="s">
        <v>2</v>
      </c>
      <c r="AA26" s="47" t="s">
        <v>73</v>
      </c>
      <c r="AB26" s="87" t="s">
        <v>114</v>
      </c>
    </row>
    <row r="27" spans="1:28" x14ac:dyDescent="0.3">
      <c r="A27" s="1"/>
      <c r="B27" s="1"/>
      <c r="C27" s="1"/>
      <c r="D27" s="1"/>
      <c r="F27" s="48" t="s">
        <v>41</v>
      </c>
      <c r="G27" s="76">
        <f>F26/G26</f>
        <v>0.37</v>
      </c>
      <c r="H27" s="48"/>
      <c r="I27" s="27"/>
      <c r="J27" s="48" t="s">
        <v>42</v>
      </c>
      <c r="K27" s="76">
        <f>J26/K26</f>
        <v>0.58620689655172409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105</v>
      </c>
      <c r="C35" s="26" t="s">
        <v>256</v>
      </c>
      <c r="D35" s="36">
        <v>24</v>
      </c>
      <c r="E35" s="26">
        <v>28</v>
      </c>
      <c r="F35" s="26">
        <v>4</v>
      </c>
      <c r="G35" s="26">
        <v>14</v>
      </c>
      <c r="H35" s="26"/>
      <c r="I35" s="26"/>
      <c r="J35" s="26">
        <v>1</v>
      </c>
      <c r="K35" s="26">
        <v>2</v>
      </c>
      <c r="L35" s="90"/>
      <c r="M35" s="26">
        <v>9</v>
      </c>
      <c r="N35" s="26">
        <f>SUM(L35:M35)</f>
        <v>9</v>
      </c>
      <c r="O35" s="26">
        <v>0</v>
      </c>
      <c r="P35" s="37">
        <v>4</v>
      </c>
      <c r="Q35" s="26">
        <v>0</v>
      </c>
      <c r="R35" s="90"/>
      <c r="S35" s="26">
        <v>1</v>
      </c>
      <c r="T35" s="26">
        <f>+(F35*2)+J35</f>
        <v>9</v>
      </c>
      <c r="U35" s="38">
        <f>IFERROR(((T35+Q35+N35-R35)+(O35*2))/E35,"")</f>
        <v>0.6428571428571429</v>
      </c>
      <c r="V35" s="22">
        <v>20</v>
      </c>
      <c r="W35" s="22" t="s">
        <v>75</v>
      </c>
      <c r="X35" s="22" t="s">
        <v>115</v>
      </c>
      <c r="Y35" s="77">
        <v>1549</v>
      </c>
      <c r="Z35" s="34" t="s">
        <v>2</v>
      </c>
      <c r="AA35" s="1" t="s">
        <v>109</v>
      </c>
      <c r="AB35" s="27" t="s">
        <v>110</v>
      </c>
    </row>
    <row r="36" spans="1:28" x14ac:dyDescent="0.3">
      <c r="A36" s="1" t="s">
        <v>46</v>
      </c>
      <c r="B36" s="1" t="s">
        <v>105</v>
      </c>
      <c r="C36" s="1" t="s">
        <v>480</v>
      </c>
      <c r="D36" s="36">
        <v>44</v>
      </c>
      <c r="E36" s="26" t="s">
        <v>402</v>
      </c>
      <c r="F36" s="26"/>
      <c r="G36" s="26"/>
      <c r="H36" s="26"/>
      <c r="I36" s="26"/>
      <c r="J36" s="26"/>
      <c r="K36" s="26"/>
      <c r="L36" s="90"/>
      <c r="M36" s="26"/>
      <c r="N36" s="26"/>
      <c r="O36" s="26"/>
      <c r="P36" s="37"/>
      <c r="Q36" s="26"/>
      <c r="R36" s="90"/>
      <c r="S36" s="26"/>
      <c r="T36" s="26"/>
      <c r="U36" s="38"/>
      <c r="V36" s="22">
        <v>20</v>
      </c>
      <c r="W36" s="22" t="s">
        <v>75</v>
      </c>
      <c r="X36" s="22" t="s">
        <v>115</v>
      </c>
      <c r="Y36" s="77">
        <v>1549</v>
      </c>
      <c r="Z36" s="34" t="s">
        <v>2</v>
      </c>
      <c r="AA36" s="1" t="s">
        <v>109</v>
      </c>
      <c r="AB36" s="27" t="s">
        <v>110</v>
      </c>
    </row>
    <row r="37" spans="1:28" x14ac:dyDescent="0.3">
      <c r="A37" s="1" t="s">
        <v>46</v>
      </c>
      <c r="B37" s="1" t="s">
        <v>105</v>
      </c>
      <c r="C37" s="1" t="s">
        <v>302</v>
      </c>
      <c r="D37" s="36">
        <v>13</v>
      </c>
      <c r="E37" s="26">
        <v>44</v>
      </c>
      <c r="F37" s="26">
        <v>6</v>
      </c>
      <c r="G37" s="26">
        <v>20</v>
      </c>
      <c r="H37" s="26"/>
      <c r="I37" s="26"/>
      <c r="J37" s="26">
        <v>1</v>
      </c>
      <c r="K37" s="26">
        <v>4</v>
      </c>
      <c r="L37" s="90"/>
      <c r="M37" s="26">
        <v>10</v>
      </c>
      <c r="N37" s="26">
        <f t="shared" ref="N37:N45" si="5">SUM(L37:M37)</f>
        <v>10</v>
      </c>
      <c r="O37" s="26">
        <v>2</v>
      </c>
      <c r="P37" s="37">
        <v>3</v>
      </c>
      <c r="Q37" s="26">
        <v>1</v>
      </c>
      <c r="R37" s="90"/>
      <c r="S37" s="26">
        <v>0</v>
      </c>
      <c r="T37" s="26">
        <f t="shared" ref="T37:T45" si="6">+(F37*2)+J37</f>
        <v>13</v>
      </c>
      <c r="U37" s="38">
        <f t="shared" ref="U37:U46" si="7">IFERROR(((T37+Q37+N37-R37)+(O37*2))/E37,"")</f>
        <v>0.63636363636363635</v>
      </c>
      <c r="V37" s="22">
        <v>20</v>
      </c>
      <c r="W37" s="22" t="s">
        <v>75</v>
      </c>
      <c r="X37" s="22" t="s">
        <v>115</v>
      </c>
      <c r="Y37" s="77">
        <v>1549</v>
      </c>
      <c r="Z37" s="34" t="s">
        <v>2</v>
      </c>
      <c r="AA37" s="1" t="s">
        <v>109</v>
      </c>
      <c r="AB37" s="27" t="s">
        <v>110</v>
      </c>
    </row>
    <row r="38" spans="1:28" x14ac:dyDescent="0.3">
      <c r="A38" s="1" t="s">
        <v>46</v>
      </c>
      <c r="B38" s="1" t="s">
        <v>105</v>
      </c>
      <c r="C38" s="26" t="s">
        <v>258</v>
      </c>
      <c r="D38" s="36">
        <v>10</v>
      </c>
      <c r="E38" s="26">
        <v>49</v>
      </c>
      <c r="F38" s="26">
        <v>8</v>
      </c>
      <c r="G38" s="26">
        <v>18</v>
      </c>
      <c r="H38" s="26"/>
      <c r="I38" s="26"/>
      <c r="J38" s="26">
        <v>1</v>
      </c>
      <c r="K38" s="26">
        <v>2</v>
      </c>
      <c r="L38" s="90"/>
      <c r="M38" s="26">
        <v>4</v>
      </c>
      <c r="N38" s="26">
        <f t="shared" si="5"/>
        <v>4</v>
      </c>
      <c r="O38" s="26">
        <v>8</v>
      </c>
      <c r="P38" s="37">
        <v>4</v>
      </c>
      <c r="Q38" s="26">
        <v>3</v>
      </c>
      <c r="R38" s="90"/>
      <c r="S38" s="26">
        <v>0</v>
      </c>
      <c r="T38" s="26">
        <f t="shared" si="6"/>
        <v>17</v>
      </c>
      <c r="U38" s="38">
        <f t="shared" si="7"/>
        <v>0.81632653061224492</v>
      </c>
      <c r="V38" s="22">
        <v>20</v>
      </c>
      <c r="W38" s="22" t="s">
        <v>75</v>
      </c>
      <c r="X38" s="22" t="s">
        <v>115</v>
      </c>
      <c r="Y38" s="77">
        <v>1549</v>
      </c>
      <c r="Z38" s="34" t="s">
        <v>2</v>
      </c>
      <c r="AA38" s="1" t="s">
        <v>109</v>
      </c>
      <c r="AB38" s="27" t="s">
        <v>110</v>
      </c>
    </row>
    <row r="39" spans="1:28" x14ac:dyDescent="0.3">
      <c r="A39" s="1" t="s">
        <v>46</v>
      </c>
      <c r="B39" s="1" t="s">
        <v>105</v>
      </c>
      <c r="C39" s="26" t="s">
        <v>259</v>
      </c>
      <c r="D39" s="36">
        <v>25</v>
      </c>
      <c r="E39" s="26">
        <v>3</v>
      </c>
      <c r="F39" s="26">
        <v>0</v>
      </c>
      <c r="G39" s="26">
        <v>0</v>
      </c>
      <c r="H39" s="26"/>
      <c r="I39" s="26"/>
      <c r="J39" s="26">
        <v>0</v>
      </c>
      <c r="K39" s="26">
        <v>2</v>
      </c>
      <c r="L39" s="90"/>
      <c r="M39" s="26">
        <v>1</v>
      </c>
      <c r="N39" s="26">
        <f t="shared" si="5"/>
        <v>1</v>
      </c>
      <c r="O39" s="26">
        <v>1</v>
      </c>
      <c r="P39" s="37">
        <v>0</v>
      </c>
      <c r="Q39" s="26">
        <v>0</v>
      </c>
      <c r="R39" s="90"/>
      <c r="S39" s="26">
        <v>0</v>
      </c>
      <c r="T39" s="26">
        <f t="shared" si="6"/>
        <v>0</v>
      </c>
      <c r="U39" s="38">
        <f t="shared" si="7"/>
        <v>1</v>
      </c>
      <c r="V39" s="22">
        <v>20</v>
      </c>
      <c r="W39" s="22" t="s">
        <v>75</v>
      </c>
      <c r="X39" s="22" t="s">
        <v>115</v>
      </c>
      <c r="Y39" s="77">
        <v>1549</v>
      </c>
      <c r="Z39" s="34" t="s">
        <v>2</v>
      </c>
      <c r="AA39" s="1" t="s">
        <v>109</v>
      </c>
      <c r="AB39" s="27" t="s">
        <v>110</v>
      </c>
    </row>
    <row r="40" spans="1:28" x14ac:dyDescent="0.3">
      <c r="A40" s="1" t="s">
        <v>46</v>
      </c>
      <c r="B40" s="1" t="s">
        <v>105</v>
      </c>
      <c r="C40" s="26" t="s">
        <v>260</v>
      </c>
      <c r="D40" s="36">
        <v>28</v>
      </c>
      <c r="E40" s="26">
        <v>34</v>
      </c>
      <c r="F40" s="26">
        <v>5</v>
      </c>
      <c r="G40" s="26">
        <v>25</v>
      </c>
      <c r="H40" s="26"/>
      <c r="I40" s="26"/>
      <c r="J40" s="26">
        <v>0</v>
      </c>
      <c r="K40" s="26">
        <v>0</v>
      </c>
      <c r="L40" s="90"/>
      <c r="M40" s="26">
        <v>11</v>
      </c>
      <c r="N40" s="26">
        <f t="shared" si="5"/>
        <v>11</v>
      </c>
      <c r="O40" s="26">
        <v>3</v>
      </c>
      <c r="P40" s="37">
        <v>4</v>
      </c>
      <c r="Q40" s="26">
        <v>4</v>
      </c>
      <c r="R40" s="90"/>
      <c r="S40" s="26">
        <v>0</v>
      </c>
      <c r="T40" s="26">
        <f t="shared" si="6"/>
        <v>10</v>
      </c>
      <c r="U40" s="38">
        <f t="shared" si="7"/>
        <v>0.91176470588235292</v>
      </c>
      <c r="V40" s="22">
        <v>20</v>
      </c>
      <c r="W40" s="22" t="s">
        <v>75</v>
      </c>
      <c r="X40" s="22" t="s">
        <v>115</v>
      </c>
      <c r="Y40" s="77">
        <v>1549</v>
      </c>
      <c r="Z40" s="34" t="s">
        <v>2</v>
      </c>
      <c r="AA40" s="1" t="s">
        <v>109</v>
      </c>
      <c r="AB40" s="27" t="s">
        <v>110</v>
      </c>
    </row>
    <row r="41" spans="1:28" x14ac:dyDescent="0.3">
      <c r="A41" s="1" t="s">
        <v>46</v>
      </c>
      <c r="B41" s="1" t="s">
        <v>105</v>
      </c>
      <c r="C41" s="26" t="s">
        <v>261</v>
      </c>
      <c r="D41" s="36">
        <v>33</v>
      </c>
      <c r="E41" s="26">
        <v>21</v>
      </c>
      <c r="F41" s="26">
        <v>3</v>
      </c>
      <c r="G41" s="26">
        <v>19</v>
      </c>
      <c r="H41" s="26"/>
      <c r="I41" s="26"/>
      <c r="J41" s="26">
        <v>0</v>
      </c>
      <c r="K41" s="26">
        <v>5</v>
      </c>
      <c r="L41" s="90"/>
      <c r="M41" s="26">
        <v>13</v>
      </c>
      <c r="N41" s="26">
        <f t="shared" si="5"/>
        <v>13</v>
      </c>
      <c r="O41" s="26">
        <v>1</v>
      </c>
      <c r="P41" s="37">
        <v>2</v>
      </c>
      <c r="Q41" s="26">
        <v>0</v>
      </c>
      <c r="R41" s="90"/>
      <c r="S41" s="26">
        <v>3</v>
      </c>
      <c r="T41" s="26">
        <f t="shared" si="6"/>
        <v>6</v>
      </c>
      <c r="U41" s="38">
        <f t="shared" si="7"/>
        <v>1</v>
      </c>
      <c r="V41" s="22">
        <v>20</v>
      </c>
      <c r="W41" s="22" t="s">
        <v>75</v>
      </c>
      <c r="X41" s="22" t="s">
        <v>115</v>
      </c>
      <c r="Y41" s="77">
        <v>1549</v>
      </c>
      <c r="Z41" s="34" t="s">
        <v>2</v>
      </c>
      <c r="AA41" s="1" t="s">
        <v>109</v>
      </c>
      <c r="AB41" s="27" t="s">
        <v>110</v>
      </c>
    </row>
    <row r="42" spans="1:28" x14ac:dyDescent="0.3">
      <c r="A42" s="1" t="s">
        <v>46</v>
      </c>
      <c r="B42" s="1" t="s">
        <v>105</v>
      </c>
      <c r="C42" s="26" t="s">
        <v>262</v>
      </c>
      <c r="D42" s="36">
        <v>6</v>
      </c>
      <c r="E42" s="26" t="s">
        <v>402</v>
      </c>
      <c r="F42" s="26"/>
      <c r="G42" s="26"/>
      <c r="H42" s="26"/>
      <c r="I42" s="26"/>
      <c r="J42" s="26"/>
      <c r="K42" s="26"/>
      <c r="L42" s="90"/>
      <c r="M42" s="26"/>
      <c r="N42" s="26"/>
      <c r="O42" s="26"/>
      <c r="P42" s="37"/>
      <c r="Q42" s="26"/>
      <c r="R42" s="90"/>
      <c r="S42" s="26"/>
      <c r="T42" s="26"/>
      <c r="U42" s="38" t="str">
        <f t="shared" si="7"/>
        <v/>
      </c>
      <c r="V42" s="22">
        <v>20</v>
      </c>
      <c r="W42" s="22" t="s">
        <v>75</v>
      </c>
      <c r="X42" s="22" t="s">
        <v>115</v>
      </c>
      <c r="Y42" s="77">
        <v>1549</v>
      </c>
      <c r="Z42" s="34" t="s">
        <v>2</v>
      </c>
      <c r="AA42" s="1" t="s">
        <v>109</v>
      </c>
      <c r="AB42" s="27" t="s">
        <v>110</v>
      </c>
    </row>
    <row r="43" spans="1:28" x14ac:dyDescent="0.3">
      <c r="A43" s="1" t="s">
        <v>46</v>
      </c>
      <c r="B43" s="1" t="s">
        <v>105</v>
      </c>
      <c r="C43" s="26" t="s">
        <v>263</v>
      </c>
      <c r="D43" s="36">
        <v>31</v>
      </c>
      <c r="E43" s="26">
        <v>33</v>
      </c>
      <c r="F43" s="26">
        <v>2</v>
      </c>
      <c r="G43" s="26">
        <v>9</v>
      </c>
      <c r="H43" s="26"/>
      <c r="I43" s="26"/>
      <c r="J43" s="26">
        <v>7</v>
      </c>
      <c r="K43" s="26">
        <v>9</v>
      </c>
      <c r="L43" s="90"/>
      <c r="M43" s="26">
        <v>13</v>
      </c>
      <c r="N43" s="26">
        <f t="shared" si="5"/>
        <v>13</v>
      </c>
      <c r="O43" s="26">
        <v>2</v>
      </c>
      <c r="P43" s="37">
        <v>5</v>
      </c>
      <c r="Q43" s="26">
        <v>1</v>
      </c>
      <c r="R43" s="90"/>
      <c r="S43" s="26">
        <v>0</v>
      </c>
      <c r="T43" s="26">
        <f t="shared" si="6"/>
        <v>11</v>
      </c>
      <c r="U43" s="38">
        <f t="shared" si="7"/>
        <v>0.87878787878787878</v>
      </c>
      <c r="V43" s="22">
        <v>20</v>
      </c>
      <c r="W43" s="22" t="s">
        <v>75</v>
      </c>
      <c r="X43" s="22" t="s">
        <v>115</v>
      </c>
      <c r="Y43" s="77">
        <v>1549</v>
      </c>
      <c r="Z43" s="34" t="s">
        <v>2</v>
      </c>
      <c r="AA43" s="1" t="s">
        <v>109</v>
      </c>
      <c r="AB43" s="27" t="s">
        <v>110</v>
      </c>
    </row>
    <row r="44" spans="1:28" x14ac:dyDescent="0.3">
      <c r="A44" s="1" t="s">
        <v>46</v>
      </c>
      <c r="B44" s="1" t="s">
        <v>105</v>
      </c>
      <c r="C44" s="26" t="s">
        <v>303</v>
      </c>
      <c r="D44" s="36">
        <v>32</v>
      </c>
      <c r="E44" s="26">
        <v>8</v>
      </c>
      <c r="F44" s="26">
        <v>0</v>
      </c>
      <c r="G44" s="26">
        <v>1</v>
      </c>
      <c r="H44" s="26"/>
      <c r="I44" s="26"/>
      <c r="J44" s="26">
        <v>0</v>
      </c>
      <c r="K44" s="26">
        <v>0</v>
      </c>
      <c r="L44" s="90"/>
      <c r="M44" s="26">
        <v>1</v>
      </c>
      <c r="N44" s="26">
        <f t="shared" si="5"/>
        <v>1</v>
      </c>
      <c r="O44" s="26">
        <v>0</v>
      </c>
      <c r="P44" s="37">
        <v>0</v>
      </c>
      <c r="Q44" s="26">
        <v>1</v>
      </c>
      <c r="R44" s="90"/>
      <c r="S44" s="26">
        <v>0</v>
      </c>
      <c r="T44" s="26">
        <f t="shared" si="6"/>
        <v>0</v>
      </c>
      <c r="U44" s="38">
        <f t="shared" si="7"/>
        <v>0.25</v>
      </c>
      <c r="V44" s="22">
        <v>20</v>
      </c>
      <c r="W44" s="22" t="s">
        <v>75</v>
      </c>
      <c r="X44" s="22" t="s">
        <v>115</v>
      </c>
      <c r="Y44" s="77">
        <v>1549</v>
      </c>
      <c r="Z44" s="34" t="s">
        <v>2</v>
      </c>
      <c r="AA44" s="1" t="s">
        <v>109</v>
      </c>
      <c r="AB44" s="27" t="s">
        <v>110</v>
      </c>
    </row>
    <row r="45" spans="1:28" x14ac:dyDescent="0.3">
      <c r="A45" s="1" t="s">
        <v>46</v>
      </c>
      <c r="B45" s="1" t="s">
        <v>105</v>
      </c>
      <c r="C45" s="26" t="s">
        <v>265</v>
      </c>
      <c r="D45" s="36">
        <v>1</v>
      </c>
      <c r="E45" s="26">
        <v>45</v>
      </c>
      <c r="F45" s="26">
        <v>7</v>
      </c>
      <c r="G45" s="26">
        <v>17</v>
      </c>
      <c r="H45" s="26"/>
      <c r="I45" s="26"/>
      <c r="J45" s="26">
        <v>9</v>
      </c>
      <c r="K45" s="26">
        <v>19</v>
      </c>
      <c r="L45" s="90"/>
      <c r="M45" s="26">
        <v>9</v>
      </c>
      <c r="N45" s="26">
        <f t="shared" si="5"/>
        <v>9</v>
      </c>
      <c r="O45" s="26">
        <v>7</v>
      </c>
      <c r="P45" s="37">
        <v>2</v>
      </c>
      <c r="Q45" s="26">
        <v>5</v>
      </c>
      <c r="R45" s="90"/>
      <c r="S45" s="26">
        <v>0</v>
      </c>
      <c r="T45" s="26">
        <f t="shared" si="6"/>
        <v>23</v>
      </c>
      <c r="U45" s="38">
        <f t="shared" si="7"/>
        <v>1.1333333333333333</v>
      </c>
      <c r="V45" s="22">
        <v>20</v>
      </c>
      <c r="W45" s="22" t="s">
        <v>75</v>
      </c>
      <c r="X45" s="22" t="s">
        <v>115</v>
      </c>
      <c r="Y45" s="77">
        <v>1549</v>
      </c>
      <c r="Z45" s="34" t="s">
        <v>2</v>
      </c>
      <c r="AA45" s="1" t="s">
        <v>109</v>
      </c>
      <c r="AB45" s="27" t="s">
        <v>110</v>
      </c>
    </row>
    <row r="46" spans="1:28" x14ac:dyDescent="0.3">
      <c r="A46" s="1" t="s">
        <v>46</v>
      </c>
      <c r="B46" s="1" t="s">
        <v>105</v>
      </c>
      <c r="C46" s="26" t="s">
        <v>304</v>
      </c>
      <c r="D46" s="36">
        <v>15</v>
      </c>
      <c r="E46" s="26" t="s">
        <v>402</v>
      </c>
      <c r="F46" s="26"/>
      <c r="G46" s="26"/>
      <c r="H46" s="26"/>
      <c r="I46" s="26"/>
      <c r="J46" s="26"/>
      <c r="K46" s="26"/>
      <c r="L46" s="90"/>
      <c r="M46" s="26"/>
      <c r="N46" s="26"/>
      <c r="O46" s="26"/>
      <c r="P46" s="37"/>
      <c r="Q46" s="26"/>
      <c r="R46" s="90"/>
      <c r="S46" s="26"/>
      <c r="T46" s="26"/>
      <c r="U46" s="38" t="str">
        <f t="shared" si="7"/>
        <v/>
      </c>
      <c r="V46" s="22">
        <v>20</v>
      </c>
      <c r="W46" s="22" t="s">
        <v>75</v>
      </c>
      <c r="X46" s="22" t="s">
        <v>115</v>
      </c>
      <c r="Y46" s="77">
        <v>1549</v>
      </c>
      <c r="Z46" s="34" t="s">
        <v>2</v>
      </c>
      <c r="AA46" s="1" t="s">
        <v>109</v>
      </c>
      <c r="AB46" s="27" t="s">
        <v>110</v>
      </c>
    </row>
    <row r="47" spans="1:28" x14ac:dyDescent="0.3">
      <c r="A47" s="1" t="s">
        <v>46</v>
      </c>
      <c r="B47" s="1" t="s">
        <v>105</v>
      </c>
      <c r="C47" s="61" t="s">
        <v>39</v>
      </c>
      <c r="D47" s="1"/>
      <c r="E47" s="61"/>
      <c r="F47" s="42"/>
      <c r="G47" s="42"/>
      <c r="H47" s="42"/>
      <c r="I47" s="42"/>
      <c r="J47" s="42"/>
      <c r="K47" s="42"/>
      <c r="L47" s="61">
        <v>32</v>
      </c>
      <c r="M47" s="61">
        <v>-32</v>
      </c>
      <c r="N47" s="26"/>
      <c r="O47" s="42"/>
      <c r="P47" s="61"/>
      <c r="Q47" s="42"/>
      <c r="R47" s="61">
        <v>28</v>
      </c>
      <c r="S47" s="42"/>
      <c r="T47" s="26"/>
      <c r="U47" s="38" t="str">
        <f t="shared" ref="U47" si="8">_xlfn.IFNA("",((T47+Q47+N47-R47)+(O47*2))/E47)</f>
        <v/>
      </c>
      <c r="V47" s="22">
        <v>20</v>
      </c>
      <c r="W47" s="22" t="s">
        <v>75</v>
      </c>
      <c r="X47" s="22" t="s">
        <v>115</v>
      </c>
      <c r="Y47" s="77">
        <v>1549</v>
      </c>
      <c r="Z47" s="34" t="s">
        <v>2</v>
      </c>
      <c r="AA47" s="1" t="s">
        <v>109</v>
      </c>
      <c r="AB47" s="27" t="s">
        <v>110</v>
      </c>
    </row>
    <row r="48" spans="1:28" x14ac:dyDescent="0.3">
      <c r="A48" s="47" t="s">
        <v>46</v>
      </c>
      <c r="B48" s="47" t="s">
        <v>105</v>
      </c>
      <c r="C48" s="43" t="s">
        <v>40</v>
      </c>
      <c r="D48" s="47"/>
      <c r="E48" s="43">
        <f t="shared" ref="E48:T48" si="9">SUM(E35:E47)</f>
        <v>265</v>
      </c>
      <c r="F48" s="43">
        <f t="shared" si="9"/>
        <v>35</v>
      </c>
      <c r="G48" s="43">
        <f t="shared" si="9"/>
        <v>123</v>
      </c>
      <c r="H48" s="43">
        <f t="shared" si="9"/>
        <v>0</v>
      </c>
      <c r="I48" s="43">
        <f t="shared" si="9"/>
        <v>0</v>
      </c>
      <c r="J48" s="43">
        <f t="shared" si="9"/>
        <v>19</v>
      </c>
      <c r="K48" s="43">
        <f t="shared" si="9"/>
        <v>43</v>
      </c>
      <c r="L48" s="43">
        <f t="shared" si="9"/>
        <v>32</v>
      </c>
      <c r="M48" s="43">
        <f t="shared" si="9"/>
        <v>39</v>
      </c>
      <c r="N48" s="43">
        <f t="shared" si="9"/>
        <v>71</v>
      </c>
      <c r="O48" s="43">
        <f t="shared" si="9"/>
        <v>24</v>
      </c>
      <c r="P48" s="43">
        <f t="shared" si="9"/>
        <v>24</v>
      </c>
      <c r="Q48" s="43">
        <f t="shared" si="9"/>
        <v>15</v>
      </c>
      <c r="R48" s="43">
        <f t="shared" si="9"/>
        <v>28</v>
      </c>
      <c r="S48" s="43">
        <f t="shared" si="9"/>
        <v>4</v>
      </c>
      <c r="T48" s="43">
        <f t="shared" si="9"/>
        <v>89</v>
      </c>
      <c r="U48" s="44">
        <f>((T48+Q48+N48-R48)+(O48*2))/E48</f>
        <v>0.73584905660377353</v>
      </c>
      <c r="V48" s="45">
        <v>20</v>
      </c>
      <c r="W48" s="45" t="s">
        <v>75</v>
      </c>
      <c r="X48" s="45" t="s">
        <v>115</v>
      </c>
      <c r="Y48" s="78">
        <v>1549</v>
      </c>
      <c r="Z48" s="59" t="s">
        <v>2</v>
      </c>
      <c r="AA48" s="47" t="s">
        <v>109</v>
      </c>
      <c r="AB48" s="87" t="s">
        <v>110</v>
      </c>
    </row>
    <row r="49" spans="1:28" x14ac:dyDescent="0.3">
      <c r="A49" s="1"/>
      <c r="B49" s="1"/>
      <c r="C49" s="1"/>
      <c r="D49" s="1"/>
      <c r="F49" s="48" t="s">
        <v>41</v>
      </c>
      <c r="G49" s="76">
        <f>F48/G48</f>
        <v>0.28455284552845528</v>
      </c>
      <c r="H49" s="48"/>
      <c r="I49" s="27"/>
      <c r="J49" s="48" t="s">
        <v>42</v>
      </c>
      <c r="K49" s="76">
        <f>J48/K48</f>
        <v>0.44186046511627908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E6E8-A5CD-45BD-AE55-9320EC86D43F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4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116</v>
      </c>
      <c r="K4" s="16" t="s">
        <v>45</v>
      </c>
      <c r="L4" s="17"/>
      <c r="M4" s="18"/>
      <c r="N4" s="19">
        <v>20</v>
      </c>
      <c r="O4" s="19">
        <v>29</v>
      </c>
      <c r="P4" s="19">
        <v>30</v>
      </c>
      <c r="Q4" s="19">
        <v>20</v>
      </c>
      <c r="R4" s="20"/>
      <c r="S4" s="21">
        <f>SUM(N4:R4)</f>
        <v>99</v>
      </c>
      <c r="T4" s="22">
        <v>25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117</v>
      </c>
      <c r="K5" s="16" t="s">
        <v>92</v>
      </c>
      <c r="L5" s="17"/>
      <c r="M5" s="18"/>
      <c r="N5" s="19">
        <v>26</v>
      </c>
      <c r="O5" s="19">
        <v>24</v>
      </c>
      <c r="P5" s="19">
        <v>30</v>
      </c>
      <c r="Q5" s="19">
        <v>22</v>
      </c>
      <c r="R5" s="20"/>
      <c r="S5" s="21">
        <f>SUM(N5:R5)</f>
        <v>102</v>
      </c>
      <c r="T5" s="22">
        <v>25</v>
      </c>
      <c r="U5" s="1"/>
      <c r="V5" s="1"/>
      <c r="W5" s="1"/>
    </row>
    <row r="6" spans="1:28" x14ac:dyDescent="0.3">
      <c r="C6" s="23">
        <v>234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1"/>
      <c r="D7" s="7" t="s">
        <v>8</v>
      </c>
      <c r="G7" s="1"/>
      <c r="S7" s="1"/>
      <c r="T7" s="25" t="s">
        <v>9</v>
      </c>
      <c r="U7" s="1"/>
      <c r="V7" s="53">
        <v>25</v>
      </c>
      <c r="W7" s="1"/>
    </row>
    <row r="8" spans="1:28" x14ac:dyDescent="0.3">
      <c r="B8" s="1"/>
      <c r="C8" s="8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86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6</v>
      </c>
      <c r="AB11" s="86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91</v>
      </c>
      <c r="B13" s="1" t="s">
        <v>46</v>
      </c>
      <c r="C13" s="26" t="s">
        <v>83</v>
      </c>
      <c r="D13" s="36">
        <v>42</v>
      </c>
      <c r="E13" s="90"/>
      <c r="F13" s="26">
        <v>2</v>
      </c>
      <c r="G13" s="90"/>
      <c r="H13" s="90"/>
      <c r="I13" s="90"/>
      <c r="J13" s="26">
        <v>0</v>
      </c>
      <c r="K13" s="90"/>
      <c r="L13" s="90"/>
      <c r="M13" s="90"/>
      <c r="N13" s="26">
        <f>SUM(L13:M13)</f>
        <v>0</v>
      </c>
      <c r="O13" s="90"/>
      <c r="P13" s="100"/>
      <c r="Q13" s="90"/>
      <c r="R13" s="90"/>
      <c r="S13" s="90"/>
      <c r="T13" s="26">
        <f>(H13*3)+((F13-H13)*2)+J13</f>
        <v>4</v>
      </c>
      <c r="U13" s="38" t="str">
        <f>IFERROR(((T13+Q13+N13-R13)+(O13*2))/E13,"")</f>
        <v/>
      </c>
      <c r="V13" s="22">
        <v>25</v>
      </c>
      <c r="W13" s="22" t="s">
        <v>71</v>
      </c>
      <c r="X13" s="22" t="s">
        <v>76</v>
      </c>
      <c r="Y13" s="77">
        <v>234</v>
      </c>
      <c r="Z13" s="40"/>
      <c r="AA13" s="1" t="s">
        <v>73</v>
      </c>
      <c r="AB13" s="27" t="s">
        <v>118</v>
      </c>
    </row>
    <row r="14" spans="1:28" x14ac:dyDescent="0.3">
      <c r="A14" s="1" t="s">
        <v>91</v>
      </c>
      <c r="B14" s="1" t="s">
        <v>46</v>
      </c>
      <c r="C14" s="26" t="s">
        <v>47</v>
      </c>
      <c r="D14" s="36">
        <v>30</v>
      </c>
      <c r="E14" s="90"/>
      <c r="F14" s="26">
        <v>2</v>
      </c>
      <c r="G14" s="90"/>
      <c r="H14" s="90"/>
      <c r="I14" s="90"/>
      <c r="J14" s="26">
        <v>0</v>
      </c>
      <c r="K14" s="90"/>
      <c r="L14" s="90"/>
      <c r="M14" s="90"/>
      <c r="N14" s="26">
        <f t="shared" ref="N14:N19" si="0">SUM(L14:M14)</f>
        <v>0</v>
      </c>
      <c r="O14" s="100"/>
      <c r="P14" s="100"/>
      <c r="Q14" s="100"/>
      <c r="R14" s="100"/>
      <c r="S14" s="100"/>
      <c r="T14" s="37">
        <f t="shared" ref="T14:T19" si="1">(H14*3)+((F14-H14)*2)+J14</f>
        <v>4</v>
      </c>
      <c r="U14" s="38" t="str">
        <f t="shared" ref="U14:U24" si="2">IFERROR(((T14+Q14+N14-R14)+(O14*2))/E14,"")</f>
        <v/>
      </c>
      <c r="V14" s="22">
        <v>25</v>
      </c>
      <c r="W14" s="22" t="s">
        <v>71</v>
      </c>
      <c r="X14" s="22" t="s">
        <v>76</v>
      </c>
      <c r="Y14" s="77">
        <v>234</v>
      </c>
      <c r="Z14" s="40"/>
      <c r="AA14" s="1" t="s">
        <v>73</v>
      </c>
      <c r="AB14" s="27" t="s">
        <v>118</v>
      </c>
    </row>
    <row r="15" spans="1:28" x14ac:dyDescent="0.3">
      <c r="A15" s="1" t="s">
        <v>91</v>
      </c>
      <c r="B15" s="1" t="s">
        <v>46</v>
      </c>
      <c r="C15" s="26" t="s">
        <v>48</v>
      </c>
      <c r="D15" s="36">
        <v>50</v>
      </c>
      <c r="E15" s="90"/>
      <c r="F15" s="26">
        <v>9</v>
      </c>
      <c r="G15" s="90"/>
      <c r="H15" s="90"/>
      <c r="I15" s="90"/>
      <c r="J15" s="26">
        <v>10</v>
      </c>
      <c r="K15" s="90"/>
      <c r="L15" s="90"/>
      <c r="M15" s="26">
        <v>20</v>
      </c>
      <c r="N15" s="26">
        <f t="shared" si="0"/>
        <v>20</v>
      </c>
      <c r="O15" s="100"/>
      <c r="P15" s="61">
        <v>6</v>
      </c>
      <c r="Q15" s="100"/>
      <c r="R15" s="100"/>
      <c r="S15" s="100"/>
      <c r="T15" s="37">
        <f t="shared" si="1"/>
        <v>28</v>
      </c>
      <c r="U15" s="38" t="str">
        <f t="shared" si="2"/>
        <v/>
      </c>
      <c r="V15" s="22">
        <v>25</v>
      </c>
      <c r="W15" s="22" t="s">
        <v>71</v>
      </c>
      <c r="X15" s="22" t="s">
        <v>76</v>
      </c>
      <c r="Y15" s="77">
        <v>234</v>
      </c>
      <c r="Z15" s="40"/>
      <c r="AA15" s="1" t="s">
        <v>73</v>
      </c>
      <c r="AB15" s="27" t="s">
        <v>118</v>
      </c>
    </row>
    <row r="16" spans="1:28" x14ac:dyDescent="0.3">
      <c r="A16" s="1" t="s">
        <v>91</v>
      </c>
      <c r="B16" s="1" t="s">
        <v>46</v>
      </c>
      <c r="C16" s="26" t="s">
        <v>49</v>
      </c>
      <c r="D16" s="36">
        <v>12</v>
      </c>
      <c r="E16" s="90"/>
      <c r="F16" s="26">
        <v>5</v>
      </c>
      <c r="G16" s="90"/>
      <c r="H16" s="90"/>
      <c r="I16" s="90"/>
      <c r="J16" s="26">
        <v>2</v>
      </c>
      <c r="K16" s="90"/>
      <c r="L16" s="90"/>
      <c r="M16" s="90"/>
      <c r="N16" s="26">
        <f t="shared" si="0"/>
        <v>0</v>
      </c>
      <c r="O16" s="100"/>
      <c r="P16" s="100"/>
      <c r="Q16" s="100"/>
      <c r="R16" s="100"/>
      <c r="S16" s="100"/>
      <c r="T16" s="37">
        <f t="shared" si="1"/>
        <v>12</v>
      </c>
      <c r="U16" s="38" t="str">
        <f t="shared" si="2"/>
        <v/>
      </c>
      <c r="V16" s="22">
        <v>25</v>
      </c>
      <c r="W16" s="22" t="s">
        <v>71</v>
      </c>
      <c r="X16" s="22" t="s">
        <v>76</v>
      </c>
      <c r="Y16" s="77">
        <v>234</v>
      </c>
      <c r="Z16" s="40"/>
      <c r="AA16" s="1" t="s">
        <v>73</v>
      </c>
      <c r="AB16" s="27" t="s">
        <v>118</v>
      </c>
    </row>
    <row r="17" spans="1:28" x14ac:dyDescent="0.3">
      <c r="A17" s="1" t="s">
        <v>91</v>
      </c>
      <c r="B17" s="1" t="s">
        <v>46</v>
      </c>
      <c r="C17" s="26" t="s">
        <v>84</v>
      </c>
      <c r="D17" s="36">
        <v>14</v>
      </c>
      <c r="E17" s="90"/>
      <c r="F17" s="26">
        <v>1</v>
      </c>
      <c r="G17" s="90"/>
      <c r="H17" s="90"/>
      <c r="I17" s="90"/>
      <c r="J17" s="26">
        <v>0</v>
      </c>
      <c r="K17" s="90"/>
      <c r="L17" s="90"/>
      <c r="M17" s="90"/>
      <c r="N17" s="26">
        <f t="shared" si="0"/>
        <v>0</v>
      </c>
      <c r="O17" s="100"/>
      <c r="P17" s="100"/>
      <c r="Q17" s="100"/>
      <c r="R17" s="100"/>
      <c r="S17" s="100"/>
      <c r="T17" s="37">
        <f t="shared" si="1"/>
        <v>2</v>
      </c>
      <c r="U17" s="38" t="str">
        <f t="shared" si="2"/>
        <v/>
      </c>
      <c r="V17" s="22">
        <v>25</v>
      </c>
      <c r="W17" s="22" t="s">
        <v>71</v>
      </c>
      <c r="X17" s="22" t="s">
        <v>76</v>
      </c>
      <c r="Y17" s="77">
        <v>234</v>
      </c>
      <c r="Z17" s="40"/>
      <c r="AA17" s="1" t="s">
        <v>73</v>
      </c>
      <c r="AB17" s="27" t="s">
        <v>118</v>
      </c>
    </row>
    <row r="18" spans="1:28" x14ac:dyDescent="0.3">
      <c r="A18" s="1" t="s">
        <v>91</v>
      </c>
      <c r="B18" s="1" t="s">
        <v>46</v>
      </c>
      <c r="C18" s="26" t="s">
        <v>50</v>
      </c>
      <c r="D18" s="36">
        <v>44</v>
      </c>
      <c r="E18" s="90"/>
      <c r="F18" s="26">
        <v>4</v>
      </c>
      <c r="G18" s="90"/>
      <c r="H18" s="90"/>
      <c r="I18" s="90"/>
      <c r="J18" s="26">
        <v>2</v>
      </c>
      <c r="K18" s="90"/>
      <c r="L18" s="90"/>
      <c r="M18" s="90"/>
      <c r="N18" s="26">
        <f t="shared" si="0"/>
        <v>0</v>
      </c>
      <c r="O18" s="100"/>
      <c r="P18" s="100"/>
      <c r="Q18" s="100"/>
      <c r="R18" s="100"/>
      <c r="S18" s="100"/>
      <c r="T18" s="37">
        <f t="shared" si="1"/>
        <v>10</v>
      </c>
      <c r="U18" s="38" t="str">
        <f t="shared" si="2"/>
        <v/>
      </c>
      <c r="V18" s="22">
        <v>25</v>
      </c>
      <c r="W18" s="22" t="s">
        <v>71</v>
      </c>
      <c r="X18" s="22" t="s">
        <v>76</v>
      </c>
      <c r="Y18" s="77">
        <v>234</v>
      </c>
      <c r="Z18" s="40"/>
      <c r="AA18" s="1" t="s">
        <v>73</v>
      </c>
      <c r="AB18" s="27" t="s">
        <v>118</v>
      </c>
    </row>
    <row r="19" spans="1:28" x14ac:dyDescent="0.3">
      <c r="A19" s="1" t="s">
        <v>91</v>
      </c>
      <c r="B19" s="1" t="s">
        <v>46</v>
      </c>
      <c r="C19" s="26" t="s">
        <v>51</v>
      </c>
      <c r="D19" s="36">
        <v>32</v>
      </c>
      <c r="E19" s="90"/>
      <c r="F19" s="26">
        <v>1</v>
      </c>
      <c r="G19" s="90"/>
      <c r="H19" s="90"/>
      <c r="I19" s="90"/>
      <c r="J19" s="26">
        <v>0</v>
      </c>
      <c r="K19" s="90"/>
      <c r="L19" s="90"/>
      <c r="M19" s="90"/>
      <c r="N19" s="26">
        <f t="shared" si="0"/>
        <v>0</v>
      </c>
      <c r="O19" s="100"/>
      <c r="P19" s="100"/>
      <c r="Q19" s="100"/>
      <c r="R19" s="100"/>
      <c r="S19" s="100"/>
      <c r="T19" s="37">
        <f t="shared" si="1"/>
        <v>2</v>
      </c>
      <c r="U19" s="38" t="str">
        <f t="shared" si="2"/>
        <v/>
      </c>
      <c r="V19" s="22">
        <v>25</v>
      </c>
      <c r="W19" s="22" t="s">
        <v>71</v>
      </c>
      <c r="X19" s="22" t="s">
        <v>76</v>
      </c>
      <c r="Y19" s="77">
        <v>234</v>
      </c>
      <c r="Z19" s="40"/>
      <c r="AA19" s="1" t="s">
        <v>73</v>
      </c>
      <c r="AB19" s="27" t="s">
        <v>118</v>
      </c>
    </row>
    <row r="20" spans="1:28" x14ac:dyDescent="0.3">
      <c r="A20" s="1" t="s">
        <v>91</v>
      </c>
      <c r="B20" s="1" t="s">
        <v>46</v>
      </c>
      <c r="C20" s="26" t="s">
        <v>52</v>
      </c>
      <c r="D20" s="36">
        <v>34</v>
      </c>
      <c r="E20" s="90" t="s">
        <v>402</v>
      </c>
      <c r="F20" s="26"/>
      <c r="G20" s="90"/>
      <c r="H20" s="90"/>
      <c r="I20" s="90"/>
      <c r="J20" s="26"/>
      <c r="K20" s="90"/>
      <c r="L20" s="90"/>
      <c r="M20" s="90"/>
      <c r="N20" s="26"/>
      <c r="O20" s="100"/>
      <c r="P20" s="100"/>
      <c r="Q20" s="100"/>
      <c r="R20" s="100"/>
      <c r="S20" s="100"/>
      <c r="T20" s="37"/>
      <c r="U20" s="38" t="str">
        <f t="shared" si="2"/>
        <v/>
      </c>
      <c r="V20" s="22">
        <v>25</v>
      </c>
      <c r="W20" s="22" t="s">
        <v>71</v>
      </c>
      <c r="X20" s="22" t="s">
        <v>76</v>
      </c>
      <c r="Y20" s="77">
        <v>234</v>
      </c>
      <c r="Z20" s="40"/>
      <c r="AA20" s="1" t="s">
        <v>73</v>
      </c>
      <c r="AB20" s="27" t="s">
        <v>118</v>
      </c>
    </row>
    <row r="21" spans="1:28" x14ac:dyDescent="0.3">
      <c r="A21" s="1" t="s">
        <v>91</v>
      </c>
      <c r="B21" s="1" t="s">
        <v>46</v>
      </c>
      <c r="C21" s="26" t="s">
        <v>53</v>
      </c>
      <c r="D21" s="36">
        <v>20</v>
      </c>
      <c r="E21" s="90"/>
      <c r="F21" s="26">
        <v>2</v>
      </c>
      <c r="G21" s="90"/>
      <c r="H21" s="90"/>
      <c r="I21" s="90"/>
      <c r="J21" s="26">
        <v>1</v>
      </c>
      <c r="K21" s="90"/>
      <c r="L21" s="90"/>
      <c r="M21" s="90"/>
      <c r="N21" s="26">
        <f>SUM(L21:M21)</f>
        <v>0</v>
      </c>
      <c r="O21" s="100"/>
      <c r="P21" s="100"/>
      <c r="Q21" s="100"/>
      <c r="R21" s="100"/>
      <c r="S21" s="100"/>
      <c r="T21" s="37">
        <f>(H21*3)+((F21-H21)*2)+J21</f>
        <v>5</v>
      </c>
      <c r="U21" s="38" t="str">
        <f t="shared" si="2"/>
        <v/>
      </c>
      <c r="V21" s="22">
        <v>25</v>
      </c>
      <c r="W21" s="22" t="s">
        <v>71</v>
      </c>
      <c r="X21" s="22" t="s">
        <v>76</v>
      </c>
      <c r="Y21" s="77">
        <v>234</v>
      </c>
      <c r="Z21" s="40"/>
      <c r="AA21" s="1" t="s">
        <v>73</v>
      </c>
      <c r="AB21" s="27" t="s">
        <v>118</v>
      </c>
    </row>
    <row r="22" spans="1:28" x14ac:dyDescent="0.3">
      <c r="A22" s="1" t="s">
        <v>91</v>
      </c>
      <c r="B22" s="1" t="s">
        <v>46</v>
      </c>
      <c r="C22" s="26" t="s">
        <v>54</v>
      </c>
      <c r="D22" s="36">
        <v>40</v>
      </c>
      <c r="E22" s="90"/>
      <c r="F22" s="26">
        <v>6</v>
      </c>
      <c r="G22" s="90"/>
      <c r="H22" s="90"/>
      <c r="I22" s="90"/>
      <c r="J22" s="26">
        <v>1</v>
      </c>
      <c r="K22" s="90"/>
      <c r="L22" s="90"/>
      <c r="M22" s="90"/>
      <c r="N22" s="26">
        <f>SUM(L22:M22)</f>
        <v>0</v>
      </c>
      <c r="O22" s="100"/>
      <c r="P22" s="100"/>
      <c r="Q22" s="100"/>
      <c r="R22" s="100"/>
      <c r="S22" s="100"/>
      <c r="T22" s="37">
        <f>(H22*3)+((F22-H22)*2)+J22</f>
        <v>13</v>
      </c>
      <c r="U22" s="38" t="str">
        <f t="shared" si="2"/>
        <v/>
      </c>
      <c r="V22" s="22">
        <v>25</v>
      </c>
      <c r="W22" s="22" t="s">
        <v>71</v>
      </c>
      <c r="X22" s="22" t="s">
        <v>76</v>
      </c>
      <c r="Y22" s="77">
        <v>234</v>
      </c>
      <c r="Z22" s="40"/>
      <c r="AA22" s="1" t="s">
        <v>73</v>
      </c>
      <c r="AB22" s="27" t="s">
        <v>118</v>
      </c>
    </row>
    <row r="23" spans="1:28" x14ac:dyDescent="0.3">
      <c r="A23" s="1" t="s">
        <v>91</v>
      </c>
      <c r="B23" s="1" t="s">
        <v>46</v>
      </c>
      <c r="C23" s="26" t="s">
        <v>55</v>
      </c>
      <c r="D23" s="36">
        <v>10</v>
      </c>
      <c r="E23" s="90"/>
      <c r="F23" s="26">
        <v>5</v>
      </c>
      <c r="G23" s="90"/>
      <c r="H23" s="90"/>
      <c r="I23" s="90"/>
      <c r="J23" s="26">
        <v>0</v>
      </c>
      <c r="K23" s="90"/>
      <c r="L23" s="90"/>
      <c r="M23" s="90"/>
      <c r="N23" s="26">
        <f>SUM(L23:M23)</f>
        <v>0</v>
      </c>
      <c r="O23" s="100"/>
      <c r="P23" s="100"/>
      <c r="Q23" s="100"/>
      <c r="R23" s="100"/>
      <c r="S23" s="100"/>
      <c r="T23" s="37">
        <f>(H23*3)+((F23-H23)*2)+J23</f>
        <v>10</v>
      </c>
      <c r="U23" s="38" t="str">
        <f t="shared" si="2"/>
        <v/>
      </c>
      <c r="V23" s="22">
        <v>25</v>
      </c>
      <c r="W23" s="22" t="s">
        <v>71</v>
      </c>
      <c r="X23" s="22" t="s">
        <v>76</v>
      </c>
      <c r="Y23" s="77">
        <v>234</v>
      </c>
      <c r="Z23" s="40"/>
      <c r="AA23" s="1" t="s">
        <v>73</v>
      </c>
      <c r="AB23" s="27" t="s">
        <v>118</v>
      </c>
    </row>
    <row r="24" spans="1:28" x14ac:dyDescent="0.3">
      <c r="A24" s="1" t="s">
        <v>91</v>
      </c>
      <c r="B24" s="1" t="s">
        <v>46</v>
      </c>
      <c r="C24" s="26" t="s">
        <v>56</v>
      </c>
      <c r="D24" s="36">
        <v>22</v>
      </c>
      <c r="E24" s="90"/>
      <c r="F24" s="26">
        <v>4</v>
      </c>
      <c r="G24" s="90"/>
      <c r="H24" s="90"/>
      <c r="I24" s="90"/>
      <c r="J24" s="26">
        <v>1</v>
      </c>
      <c r="K24" s="90"/>
      <c r="L24" s="90"/>
      <c r="M24" s="90"/>
      <c r="N24" s="26">
        <f>SUM(L24:M24)</f>
        <v>0</v>
      </c>
      <c r="O24" s="100"/>
      <c r="P24" s="100"/>
      <c r="Q24" s="100"/>
      <c r="R24" s="100"/>
      <c r="S24" s="100"/>
      <c r="T24" s="37">
        <f>(H24*3)+((F24-H24)*2)+J24</f>
        <v>9</v>
      </c>
      <c r="U24" s="38" t="str">
        <f t="shared" si="2"/>
        <v/>
      </c>
      <c r="V24" s="22">
        <v>25</v>
      </c>
      <c r="W24" s="22" t="s">
        <v>71</v>
      </c>
      <c r="X24" s="22" t="s">
        <v>76</v>
      </c>
      <c r="Y24" s="77">
        <v>234</v>
      </c>
      <c r="Z24" s="40"/>
      <c r="AA24" s="1" t="s">
        <v>73</v>
      </c>
      <c r="AB24" s="27" t="s">
        <v>118</v>
      </c>
    </row>
    <row r="25" spans="1:28" x14ac:dyDescent="0.3">
      <c r="A25" s="1" t="s">
        <v>91</v>
      </c>
      <c r="B25" s="1" t="s">
        <v>46</v>
      </c>
      <c r="C25" s="61" t="s">
        <v>39</v>
      </c>
      <c r="D25" s="1"/>
      <c r="E25" s="61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38" t="str">
        <f t="shared" ref="U25" si="3">_xlfn.IFNA("",((T25+Q25+N25-R25)+(O25*2))/E25)</f>
        <v/>
      </c>
      <c r="V25" s="22">
        <v>25</v>
      </c>
      <c r="W25" s="22" t="s">
        <v>71</v>
      </c>
      <c r="X25" s="22" t="s">
        <v>76</v>
      </c>
      <c r="Y25" s="77">
        <v>234</v>
      </c>
      <c r="Z25" s="40"/>
      <c r="AA25" s="1" t="s">
        <v>73</v>
      </c>
      <c r="AB25" s="27" t="s">
        <v>118</v>
      </c>
    </row>
    <row r="26" spans="1:28" x14ac:dyDescent="0.3">
      <c r="A26" s="47" t="s">
        <v>91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41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17</v>
      </c>
      <c r="K26" s="43">
        <f t="shared" si="4"/>
        <v>0</v>
      </c>
      <c r="L26" s="43">
        <f t="shared" si="4"/>
        <v>0</v>
      </c>
      <c r="M26" s="43">
        <f t="shared" si="4"/>
        <v>20</v>
      </c>
      <c r="N26" s="43">
        <f t="shared" si="4"/>
        <v>20</v>
      </c>
      <c r="O26" s="43">
        <f t="shared" si="4"/>
        <v>0</v>
      </c>
      <c r="P26" s="43">
        <f t="shared" si="4"/>
        <v>6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99</v>
      </c>
      <c r="U26" s="44">
        <f>((T26+Q26+N26-R26)+(O26*2))/E26</f>
        <v>0.49583333333333335</v>
      </c>
      <c r="V26" s="45">
        <v>25</v>
      </c>
      <c r="W26" s="45" t="s">
        <v>71</v>
      </c>
      <c r="X26" s="45" t="s">
        <v>76</v>
      </c>
      <c r="Y26" s="78">
        <v>234</v>
      </c>
      <c r="Z26" s="46"/>
      <c r="AA26" s="47" t="s">
        <v>73</v>
      </c>
      <c r="AB26" s="87" t="s">
        <v>118</v>
      </c>
    </row>
    <row r="27" spans="1:28" x14ac:dyDescent="0.3">
      <c r="A27" s="1"/>
      <c r="B27" s="1"/>
      <c r="C27" s="1"/>
      <c r="D27" s="1"/>
      <c r="F27" s="48" t="s">
        <v>41</v>
      </c>
      <c r="G27" s="76" t="e">
        <f>F26/G26</f>
        <v>#DIV/0!</v>
      </c>
      <c r="H27" s="48"/>
      <c r="I27" s="27"/>
      <c r="J27" s="48" t="s">
        <v>42</v>
      </c>
      <c r="K27" s="76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92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5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91</v>
      </c>
      <c r="C35" s="26" t="s">
        <v>267</v>
      </c>
      <c r="D35" s="36">
        <v>23</v>
      </c>
      <c r="E35" s="90"/>
      <c r="F35" s="26">
        <v>0</v>
      </c>
      <c r="G35" s="90"/>
      <c r="H35" s="90"/>
      <c r="I35" s="90"/>
      <c r="J35" s="26">
        <v>0</v>
      </c>
      <c r="K35" s="90"/>
      <c r="L35" s="90"/>
      <c r="M35" s="90"/>
      <c r="N35" s="26">
        <f>SUM(L35:M35)</f>
        <v>0</v>
      </c>
      <c r="O35" s="90"/>
      <c r="P35" s="100"/>
      <c r="Q35" s="90"/>
      <c r="R35" s="90"/>
      <c r="S35" s="90"/>
      <c r="T35" s="26">
        <f>(H35*3)+((F35-H35)*2)+J35</f>
        <v>0</v>
      </c>
      <c r="U35" s="38" t="str">
        <f>IFERROR(((T35+Q35+N35-R35)+(O35*2))/E35,"")</f>
        <v/>
      </c>
      <c r="V35" s="22">
        <v>25</v>
      </c>
      <c r="W35" s="22" t="s">
        <v>75</v>
      </c>
      <c r="X35" s="22" t="s">
        <v>72</v>
      </c>
      <c r="Y35" s="77">
        <v>234</v>
      </c>
      <c r="Z35" s="40"/>
      <c r="AA35" s="1" t="s">
        <v>496</v>
      </c>
      <c r="AB35" s="27" t="s">
        <v>119</v>
      </c>
    </row>
    <row r="36" spans="1:28" x14ac:dyDescent="0.3">
      <c r="A36" s="1" t="s">
        <v>46</v>
      </c>
      <c r="B36" s="1" t="s">
        <v>91</v>
      </c>
      <c r="C36" s="26" t="s">
        <v>268</v>
      </c>
      <c r="D36" s="36">
        <v>11</v>
      </c>
      <c r="E36" s="90"/>
      <c r="F36" s="26">
        <v>0</v>
      </c>
      <c r="G36" s="90"/>
      <c r="H36" s="90"/>
      <c r="I36" s="90"/>
      <c r="J36" s="26">
        <v>0</v>
      </c>
      <c r="K36" s="90"/>
      <c r="L36" s="90"/>
      <c r="M36" s="90"/>
      <c r="N36" s="26">
        <f t="shared" ref="N36:N41" si="5">SUM(L36:M36)</f>
        <v>0</v>
      </c>
      <c r="O36" s="100"/>
      <c r="P36" s="100"/>
      <c r="Q36" s="100"/>
      <c r="R36" s="100"/>
      <c r="S36" s="100"/>
      <c r="T36" s="37">
        <f t="shared" ref="T36:T41" si="6">(H36*3)+((F36-H36)*2)+J36</f>
        <v>0</v>
      </c>
      <c r="U36" s="38" t="str">
        <f t="shared" ref="U36:U45" si="7">IFERROR(((T36+Q36+N36-R36)+(O36*2))/E36,"")</f>
        <v/>
      </c>
      <c r="V36" s="22">
        <v>25</v>
      </c>
      <c r="W36" s="22" t="s">
        <v>75</v>
      </c>
      <c r="X36" s="22" t="s">
        <v>72</v>
      </c>
      <c r="Y36" s="77">
        <v>234</v>
      </c>
      <c r="Z36" s="40"/>
      <c r="AA36" s="1" t="s">
        <v>496</v>
      </c>
      <c r="AB36" s="27" t="s">
        <v>119</v>
      </c>
    </row>
    <row r="37" spans="1:28" x14ac:dyDescent="0.3">
      <c r="A37" s="1" t="s">
        <v>46</v>
      </c>
      <c r="B37" s="1" t="s">
        <v>91</v>
      </c>
      <c r="C37" s="26" t="s">
        <v>269</v>
      </c>
      <c r="D37" s="36">
        <v>30</v>
      </c>
      <c r="E37" s="90"/>
      <c r="F37" s="26">
        <v>0</v>
      </c>
      <c r="G37" s="90"/>
      <c r="H37" s="90"/>
      <c r="I37" s="90"/>
      <c r="J37" s="26">
        <v>0</v>
      </c>
      <c r="K37" s="90"/>
      <c r="L37" s="90"/>
      <c r="M37" s="90"/>
      <c r="N37" s="26">
        <f t="shared" si="5"/>
        <v>0</v>
      </c>
      <c r="O37" s="100"/>
      <c r="P37" s="100"/>
      <c r="Q37" s="100"/>
      <c r="R37" s="100"/>
      <c r="S37" s="100"/>
      <c r="T37" s="37">
        <f t="shared" si="6"/>
        <v>0</v>
      </c>
      <c r="U37" s="38" t="str">
        <f t="shared" si="7"/>
        <v/>
      </c>
      <c r="V37" s="22">
        <v>25</v>
      </c>
      <c r="W37" s="22" t="s">
        <v>75</v>
      </c>
      <c r="X37" s="22" t="s">
        <v>72</v>
      </c>
      <c r="Y37" s="77">
        <v>234</v>
      </c>
      <c r="Z37" s="40"/>
      <c r="AA37" s="1" t="s">
        <v>496</v>
      </c>
      <c r="AB37" s="27" t="s">
        <v>119</v>
      </c>
    </row>
    <row r="38" spans="1:28" x14ac:dyDescent="0.3">
      <c r="A38" s="1" t="s">
        <v>46</v>
      </c>
      <c r="B38" s="1" t="s">
        <v>91</v>
      </c>
      <c r="C38" s="26" t="s">
        <v>270</v>
      </c>
      <c r="D38" s="36">
        <v>21</v>
      </c>
      <c r="E38" s="90"/>
      <c r="F38" s="26">
        <v>7</v>
      </c>
      <c r="G38" s="90"/>
      <c r="H38" s="90"/>
      <c r="I38" s="90"/>
      <c r="J38" s="26">
        <v>4</v>
      </c>
      <c r="K38" s="90"/>
      <c r="L38" s="90"/>
      <c r="M38" s="90"/>
      <c r="N38" s="26">
        <f t="shared" si="5"/>
        <v>0</v>
      </c>
      <c r="O38" s="100"/>
      <c r="P38" s="100"/>
      <c r="Q38" s="100"/>
      <c r="R38" s="100"/>
      <c r="S38" s="100"/>
      <c r="T38" s="37">
        <f t="shared" si="6"/>
        <v>18</v>
      </c>
      <c r="U38" s="38" t="str">
        <f t="shared" si="7"/>
        <v/>
      </c>
      <c r="V38" s="22">
        <v>25</v>
      </c>
      <c r="W38" s="22" t="s">
        <v>75</v>
      </c>
      <c r="X38" s="22" t="s">
        <v>72</v>
      </c>
      <c r="Y38" s="77">
        <v>234</v>
      </c>
      <c r="Z38" s="40"/>
      <c r="AA38" s="1" t="s">
        <v>496</v>
      </c>
      <c r="AB38" s="27" t="s">
        <v>119</v>
      </c>
    </row>
    <row r="39" spans="1:28" x14ac:dyDescent="0.3">
      <c r="A39" s="1" t="s">
        <v>46</v>
      </c>
      <c r="B39" s="1" t="s">
        <v>91</v>
      </c>
      <c r="C39" s="26" t="s">
        <v>271</v>
      </c>
      <c r="D39" s="36">
        <v>12</v>
      </c>
      <c r="E39" s="90"/>
      <c r="F39" s="26">
        <v>2</v>
      </c>
      <c r="G39" s="90"/>
      <c r="H39" s="90"/>
      <c r="I39" s="90"/>
      <c r="J39" s="26">
        <v>2</v>
      </c>
      <c r="K39" s="90"/>
      <c r="L39" s="90"/>
      <c r="M39" s="90"/>
      <c r="N39" s="26">
        <f t="shared" si="5"/>
        <v>0</v>
      </c>
      <c r="O39" s="100"/>
      <c r="P39" s="100"/>
      <c r="Q39" s="100"/>
      <c r="R39" s="100"/>
      <c r="S39" s="100"/>
      <c r="T39" s="37">
        <f t="shared" si="6"/>
        <v>6</v>
      </c>
      <c r="U39" s="38" t="str">
        <f t="shared" si="7"/>
        <v/>
      </c>
      <c r="V39" s="22">
        <v>25</v>
      </c>
      <c r="W39" s="22" t="s">
        <v>75</v>
      </c>
      <c r="X39" s="22" t="s">
        <v>72</v>
      </c>
      <c r="Y39" s="77">
        <v>234</v>
      </c>
      <c r="Z39" s="40"/>
      <c r="AA39" s="1" t="s">
        <v>496</v>
      </c>
      <c r="AB39" s="27" t="s">
        <v>119</v>
      </c>
    </row>
    <row r="40" spans="1:28" x14ac:dyDescent="0.3">
      <c r="A40" s="1" t="s">
        <v>46</v>
      </c>
      <c r="B40" s="1" t="s">
        <v>91</v>
      </c>
      <c r="C40" s="26" t="s">
        <v>272</v>
      </c>
      <c r="D40" s="36">
        <v>31</v>
      </c>
      <c r="E40" s="90"/>
      <c r="F40" s="26">
        <v>13</v>
      </c>
      <c r="G40" s="90"/>
      <c r="H40" s="90"/>
      <c r="I40" s="90"/>
      <c r="J40" s="26">
        <v>2</v>
      </c>
      <c r="K40" s="90"/>
      <c r="L40" s="90"/>
      <c r="M40" s="37">
        <v>26</v>
      </c>
      <c r="N40" s="26">
        <f t="shared" si="5"/>
        <v>26</v>
      </c>
      <c r="O40" s="100"/>
      <c r="P40" s="100"/>
      <c r="Q40" s="100"/>
      <c r="R40" s="100"/>
      <c r="S40" s="100"/>
      <c r="T40" s="37">
        <f t="shared" si="6"/>
        <v>28</v>
      </c>
      <c r="U40" s="38" t="str">
        <f t="shared" si="7"/>
        <v/>
      </c>
      <c r="V40" s="22">
        <v>25</v>
      </c>
      <c r="W40" s="22" t="s">
        <v>75</v>
      </c>
      <c r="X40" s="22" t="s">
        <v>72</v>
      </c>
      <c r="Y40" s="77">
        <v>234</v>
      </c>
      <c r="Z40" s="40"/>
      <c r="AA40" s="1" t="s">
        <v>496</v>
      </c>
      <c r="AB40" s="27" t="s">
        <v>119</v>
      </c>
    </row>
    <row r="41" spans="1:28" x14ac:dyDescent="0.3">
      <c r="A41" s="1" t="s">
        <v>46</v>
      </c>
      <c r="B41" s="1" t="s">
        <v>91</v>
      </c>
      <c r="C41" s="26" t="s">
        <v>273</v>
      </c>
      <c r="D41" s="36">
        <v>24</v>
      </c>
      <c r="E41" s="90"/>
      <c r="F41" s="26">
        <v>3</v>
      </c>
      <c r="G41" s="90"/>
      <c r="H41" s="90"/>
      <c r="I41" s="90"/>
      <c r="J41" s="26">
        <v>2</v>
      </c>
      <c r="K41" s="90"/>
      <c r="L41" s="90"/>
      <c r="M41" s="100"/>
      <c r="N41" s="26">
        <f t="shared" si="5"/>
        <v>0</v>
      </c>
      <c r="O41" s="100"/>
      <c r="P41" s="100"/>
      <c r="Q41" s="100"/>
      <c r="R41" s="100"/>
      <c r="S41" s="100"/>
      <c r="T41" s="37">
        <f t="shared" si="6"/>
        <v>8</v>
      </c>
      <c r="U41" s="38" t="str">
        <f t="shared" si="7"/>
        <v/>
      </c>
      <c r="V41" s="22">
        <v>25</v>
      </c>
      <c r="W41" s="22" t="s">
        <v>75</v>
      </c>
      <c r="X41" s="22" t="s">
        <v>72</v>
      </c>
      <c r="Y41" s="77">
        <v>234</v>
      </c>
      <c r="Z41" s="40"/>
      <c r="AA41" s="1" t="s">
        <v>496</v>
      </c>
      <c r="AB41" s="27" t="s">
        <v>119</v>
      </c>
    </row>
    <row r="42" spans="1:28" x14ac:dyDescent="0.3">
      <c r="A42" s="1" t="s">
        <v>46</v>
      </c>
      <c r="B42" s="1" t="s">
        <v>91</v>
      </c>
      <c r="C42" s="26" t="s">
        <v>274</v>
      </c>
      <c r="D42" s="36">
        <v>15</v>
      </c>
      <c r="E42" s="90"/>
      <c r="F42" s="26">
        <v>0</v>
      </c>
      <c r="G42" s="90"/>
      <c r="H42" s="90"/>
      <c r="I42" s="90"/>
      <c r="J42" s="26">
        <v>0</v>
      </c>
      <c r="K42" s="90"/>
      <c r="L42" s="90"/>
      <c r="M42" s="100"/>
      <c r="N42" s="26">
        <f>SUM(L42:M42)</f>
        <v>0</v>
      </c>
      <c r="O42" s="100"/>
      <c r="P42" s="100"/>
      <c r="Q42" s="100"/>
      <c r="R42" s="100"/>
      <c r="S42" s="100"/>
      <c r="T42" s="37">
        <f>(H42*3)+((F42-H42)*2)+J42</f>
        <v>0</v>
      </c>
      <c r="U42" s="38" t="str">
        <f t="shared" si="7"/>
        <v/>
      </c>
      <c r="V42" s="22">
        <v>25</v>
      </c>
      <c r="W42" s="22" t="s">
        <v>75</v>
      </c>
      <c r="X42" s="22" t="s">
        <v>72</v>
      </c>
      <c r="Y42" s="77">
        <v>234</v>
      </c>
      <c r="Z42" s="40"/>
      <c r="AA42" s="1" t="s">
        <v>496</v>
      </c>
      <c r="AB42" s="27" t="s">
        <v>119</v>
      </c>
    </row>
    <row r="43" spans="1:28" x14ac:dyDescent="0.3">
      <c r="A43" s="1" t="s">
        <v>46</v>
      </c>
      <c r="B43" s="1" t="s">
        <v>91</v>
      </c>
      <c r="C43" s="26" t="s">
        <v>275</v>
      </c>
      <c r="D43" s="36">
        <v>10</v>
      </c>
      <c r="E43" s="90"/>
      <c r="F43" s="26">
        <v>6</v>
      </c>
      <c r="G43" s="90"/>
      <c r="H43" s="90"/>
      <c r="I43" s="90"/>
      <c r="J43" s="26">
        <v>11</v>
      </c>
      <c r="K43" s="26">
        <v>13</v>
      </c>
      <c r="L43" s="90"/>
      <c r="M43" s="100"/>
      <c r="N43" s="26">
        <f>SUM(L43:M43)</f>
        <v>0</v>
      </c>
      <c r="O43" s="100"/>
      <c r="P43" s="100"/>
      <c r="Q43" s="100"/>
      <c r="R43" s="100"/>
      <c r="S43" s="100"/>
      <c r="T43" s="37">
        <f>(H43*3)+((F43-H43)*2)+J43</f>
        <v>23</v>
      </c>
      <c r="U43" s="38" t="str">
        <f t="shared" si="7"/>
        <v/>
      </c>
      <c r="V43" s="22">
        <v>25</v>
      </c>
      <c r="W43" s="22" t="s">
        <v>75</v>
      </c>
      <c r="X43" s="22" t="s">
        <v>72</v>
      </c>
      <c r="Y43" s="77">
        <v>234</v>
      </c>
      <c r="Z43" s="40"/>
      <c r="AA43" s="1" t="s">
        <v>496</v>
      </c>
      <c r="AB43" s="27" t="s">
        <v>119</v>
      </c>
    </row>
    <row r="44" spans="1:28" x14ac:dyDescent="0.3">
      <c r="A44" s="1" t="s">
        <v>46</v>
      </c>
      <c r="B44" s="1" t="s">
        <v>91</v>
      </c>
      <c r="C44" s="26" t="s">
        <v>276</v>
      </c>
      <c r="D44" s="36">
        <v>22</v>
      </c>
      <c r="E44" s="90"/>
      <c r="F44" s="26">
        <v>4</v>
      </c>
      <c r="G44" s="90"/>
      <c r="H44" s="90"/>
      <c r="I44" s="90"/>
      <c r="J44" s="26">
        <v>5</v>
      </c>
      <c r="K44" s="90"/>
      <c r="L44" s="90"/>
      <c r="M44" s="37">
        <v>11</v>
      </c>
      <c r="N44" s="26">
        <f>SUM(L44:M44)</f>
        <v>11</v>
      </c>
      <c r="O44" s="100"/>
      <c r="P44" s="100"/>
      <c r="Q44" s="100"/>
      <c r="R44" s="100"/>
      <c r="S44" s="100"/>
      <c r="T44" s="37">
        <f>(H44*3)+((F44-H44)*2)+J44</f>
        <v>13</v>
      </c>
      <c r="U44" s="38" t="str">
        <f t="shared" si="7"/>
        <v/>
      </c>
      <c r="V44" s="22">
        <v>25</v>
      </c>
      <c r="W44" s="22" t="s">
        <v>75</v>
      </c>
      <c r="X44" s="22" t="s">
        <v>72</v>
      </c>
      <c r="Y44" s="77">
        <v>234</v>
      </c>
      <c r="Z44" s="40"/>
      <c r="AA44" s="1" t="s">
        <v>496</v>
      </c>
      <c r="AB44" s="27" t="s">
        <v>119</v>
      </c>
    </row>
    <row r="45" spans="1:28" x14ac:dyDescent="0.3">
      <c r="A45" s="1" t="s">
        <v>46</v>
      </c>
      <c r="B45" s="1" t="s">
        <v>91</v>
      </c>
      <c r="C45" s="26" t="s">
        <v>277</v>
      </c>
      <c r="D45" s="36">
        <v>20</v>
      </c>
      <c r="E45" s="90"/>
      <c r="F45" s="26">
        <v>2</v>
      </c>
      <c r="G45" s="90"/>
      <c r="H45" s="90"/>
      <c r="I45" s="90"/>
      <c r="J45" s="26">
        <v>2</v>
      </c>
      <c r="K45" s="90"/>
      <c r="L45" s="90"/>
      <c r="M45" s="90"/>
      <c r="N45" s="26">
        <f>SUM(L45:M45)</f>
        <v>0</v>
      </c>
      <c r="O45" s="100"/>
      <c r="P45" s="100"/>
      <c r="Q45" s="100"/>
      <c r="R45" s="100"/>
      <c r="S45" s="100"/>
      <c r="T45" s="37">
        <f>(H45*3)+((F45-H45)*2)+J45</f>
        <v>6</v>
      </c>
      <c r="U45" s="38" t="str">
        <f t="shared" si="7"/>
        <v/>
      </c>
      <c r="V45" s="22">
        <v>25</v>
      </c>
      <c r="W45" s="22" t="s">
        <v>75</v>
      </c>
      <c r="X45" s="22" t="s">
        <v>72</v>
      </c>
      <c r="Y45" s="77">
        <v>234</v>
      </c>
      <c r="Z45" s="40"/>
      <c r="AA45" s="1" t="s">
        <v>496</v>
      </c>
      <c r="AB45" s="27" t="s">
        <v>119</v>
      </c>
    </row>
    <row r="46" spans="1:28" x14ac:dyDescent="0.3">
      <c r="A46" s="1" t="s">
        <v>46</v>
      </c>
      <c r="B46" s="1" t="s">
        <v>91</v>
      </c>
      <c r="C46" s="61" t="s">
        <v>39</v>
      </c>
      <c r="D46" s="1"/>
      <c r="E46" s="61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38" t="str">
        <f>_xlfn.IFNA("",((T46+Q46+N46-R46)+(O46*2))/E46)</f>
        <v/>
      </c>
      <c r="V46" s="22">
        <v>25</v>
      </c>
      <c r="W46" s="22" t="s">
        <v>75</v>
      </c>
      <c r="X46" s="22" t="s">
        <v>72</v>
      </c>
      <c r="Y46" s="77">
        <v>234</v>
      </c>
      <c r="Z46" s="40"/>
      <c r="AA46" s="1" t="s">
        <v>496</v>
      </c>
      <c r="AB46" s="27" t="s">
        <v>119</v>
      </c>
    </row>
    <row r="47" spans="1:28" x14ac:dyDescent="0.3">
      <c r="A47" s="47" t="s">
        <v>46</v>
      </c>
      <c r="B47" s="47" t="s">
        <v>91</v>
      </c>
      <c r="C47" s="43" t="s">
        <v>40</v>
      </c>
      <c r="D47" s="47"/>
      <c r="E47" s="43">
        <f t="shared" ref="E47:T47" si="8">SUM(E35:E46)</f>
        <v>240</v>
      </c>
      <c r="F47" s="43">
        <f t="shared" si="8"/>
        <v>37</v>
      </c>
      <c r="G47" s="43">
        <f t="shared" si="8"/>
        <v>0</v>
      </c>
      <c r="H47" s="43">
        <f t="shared" si="8"/>
        <v>0</v>
      </c>
      <c r="I47" s="43">
        <f t="shared" si="8"/>
        <v>0</v>
      </c>
      <c r="J47" s="43">
        <f t="shared" si="8"/>
        <v>28</v>
      </c>
      <c r="K47" s="43">
        <f t="shared" si="8"/>
        <v>13</v>
      </c>
      <c r="L47" s="43">
        <f t="shared" si="8"/>
        <v>0</v>
      </c>
      <c r="M47" s="43">
        <f t="shared" si="8"/>
        <v>37</v>
      </c>
      <c r="N47" s="43">
        <f t="shared" si="8"/>
        <v>37</v>
      </c>
      <c r="O47" s="43">
        <f t="shared" si="8"/>
        <v>0</v>
      </c>
      <c r="P47" s="43">
        <f t="shared" si="8"/>
        <v>0</v>
      </c>
      <c r="Q47" s="43">
        <f t="shared" si="8"/>
        <v>0</v>
      </c>
      <c r="R47" s="43">
        <f t="shared" si="8"/>
        <v>0</v>
      </c>
      <c r="S47" s="43">
        <f t="shared" si="8"/>
        <v>0</v>
      </c>
      <c r="T47" s="43">
        <f t="shared" si="8"/>
        <v>102</v>
      </c>
      <c r="U47" s="44">
        <f>((T47+Q47+N47-R47)+(O47*2))/E47</f>
        <v>0.57916666666666672</v>
      </c>
      <c r="V47" s="45">
        <v>25</v>
      </c>
      <c r="W47" s="45" t="s">
        <v>75</v>
      </c>
      <c r="X47" s="45" t="s">
        <v>72</v>
      </c>
      <c r="Y47" s="78">
        <v>234</v>
      </c>
      <c r="Z47" s="46"/>
      <c r="AA47" s="47" t="s">
        <v>496</v>
      </c>
      <c r="AB47" s="87" t="s">
        <v>119</v>
      </c>
    </row>
    <row r="48" spans="1:28" x14ac:dyDescent="0.3">
      <c r="A48" s="1"/>
      <c r="B48" s="1"/>
      <c r="C48" s="1"/>
      <c r="D48" s="1"/>
      <c r="F48" s="48" t="s">
        <v>41</v>
      </c>
      <c r="G48" s="50" t="e">
        <f>F47/G47</f>
        <v>#DIV/0!</v>
      </c>
      <c r="H48" s="26"/>
      <c r="I48" s="1"/>
      <c r="J48" s="48" t="s">
        <v>42</v>
      </c>
      <c r="K48" s="50">
        <f>J47/K47</f>
        <v>2.1538461538461537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AB51" s="86"/>
    </row>
  </sheetData>
  <pageMargins left="0.25" right="0.25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72DC-2297-44E0-8817-E5BED741E1EC}">
  <sheetPr>
    <tabColor theme="9" tint="0.39997558519241921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120</v>
      </c>
      <c r="D4" s="7" t="s">
        <v>5</v>
      </c>
      <c r="E4" s="8"/>
      <c r="F4" s="5"/>
      <c r="G4" s="1"/>
      <c r="J4" s="15" t="s">
        <v>121</v>
      </c>
      <c r="K4" s="16" t="s">
        <v>45</v>
      </c>
      <c r="L4" s="17"/>
      <c r="M4" s="18"/>
      <c r="N4" s="19">
        <v>21</v>
      </c>
      <c r="O4" s="19">
        <v>24</v>
      </c>
      <c r="P4" s="19">
        <v>20</v>
      </c>
      <c r="Q4" s="19">
        <v>28</v>
      </c>
      <c r="R4" s="20"/>
      <c r="S4" s="21">
        <f>SUM(N4:R4)</f>
        <v>93</v>
      </c>
      <c r="T4" s="22">
        <v>32</v>
      </c>
    </row>
    <row r="5" spans="1:28" x14ac:dyDescent="0.3">
      <c r="B5" s="1"/>
      <c r="C5" s="6" t="s">
        <v>237</v>
      </c>
      <c r="D5" s="7" t="s">
        <v>6</v>
      </c>
      <c r="E5" s="1"/>
      <c r="F5" s="1"/>
      <c r="G5" s="1"/>
      <c r="J5" s="15" t="s">
        <v>122</v>
      </c>
      <c r="K5" s="16" t="s">
        <v>57</v>
      </c>
      <c r="L5" s="17"/>
      <c r="M5" s="18"/>
      <c r="N5" s="19">
        <v>24</v>
      </c>
      <c r="O5" s="19">
        <v>16</v>
      </c>
      <c r="P5" s="19">
        <v>22</v>
      </c>
      <c r="Q5" s="19">
        <v>17</v>
      </c>
      <c r="R5" s="20"/>
      <c r="S5" s="21">
        <f>SUM(N5:R5)</f>
        <v>79</v>
      </c>
      <c r="T5" s="22">
        <v>32</v>
      </c>
      <c r="U5" s="1"/>
      <c r="V5" s="1"/>
      <c r="W5" s="1"/>
    </row>
    <row r="6" spans="1:28" x14ac:dyDescent="0.3">
      <c r="C6" s="23">
        <v>241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238</v>
      </c>
      <c r="D7" s="7" t="s">
        <v>8</v>
      </c>
      <c r="G7" s="1"/>
      <c r="S7" s="1"/>
      <c r="T7" s="25" t="s">
        <v>9</v>
      </c>
      <c r="U7" s="1"/>
      <c r="V7" s="53">
        <v>32</v>
      </c>
      <c r="W7" s="1"/>
    </row>
    <row r="8" spans="1:28" x14ac:dyDescent="0.3">
      <c r="B8" s="1"/>
      <c r="C8" s="24" t="s">
        <v>239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8.4722222222222213E-2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7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83</v>
      </c>
      <c r="D13" s="36">
        <v>42</v>
      </c>
      <c r="E13" s="26">
        <v>9</v>
      </c>
      <c r="F13" s="26">
        <v>1</v>
      </c>
      <c r="G13" s="26">
        <v>2</v>
      </c>
      <c r="H13" s="26"/>
      <c r="I13" s="26"/>
      <c r="J13" s="26">
        <v>2</v>
      </c>
      <c r="K13" s="26">
        <v>4</v>
      </c>
      <c r="L13" s="26">
        <v>0</v>
      </c>
      <c r="M13" s="26">
        <v>1</v>
      </c>
      <c r="N13" s="26">
        <f>SUM(L13:M13)</f>
        <v>1</v>
      </c>
      <c r="O13" s="26">
        <v>0</v>
      </c>
      <c r="P13" s="37">
        <v>0</v>
      </c>
      <c r="Q13" s="26">
        <v>0</v>
      </c>
      <c r="R13" s="26">
        <v>0</v>
      </c>
      <c r="S13" s="26">
        <v>0</v>
      </c>
      <c r="T13" s="26">
        <f>+(F13*2)+J13</f>
        <v>4</v>
      </c>
      <c r="U13" s="38">
        <f>IFERROR(((T13+Q13+N13-R13)+(O13*2))/E13,"")</f>
        <v>0.55555555555555558</v>
      </c>
      <c r="V13" s="22">
        <v>32</v>
      </c>
      <c r="W13" s="22" t="s">
        <v>75</v>
      </c>
      <c r="X13" s="22" t="s">
        <v>72</v>
      </c>
      <c r="Y13" s="77">
        <v>241</v>
      </c>
      <c r="Z13" s="40"/>
      <c r="AA13" s="1" t="s">
        <v>73</v>
      </c>
      <c r="AB13" s="27" t="s">
        <v>123</v>
      </c>
    </row>
    <row r="14" spans="1:28" x14ac:dyDescent="0.3">
      <c r="A14" s="1" t="s">
        <v>58</v>
      </c>
      <c r="B14" s="1" t="s">
        <v>46</v>
      </c>
      <c r="C14" s="26" t="s">
        <v>47</v>
      </c>
      <c r="D14" s="36">
        <v>30</v>
      </c>
      <c r="E14" s="26">
        <v>17</v>
      </c>
      <c r="F14" s="26">
        <v>3</v>
      </c>
      <c r="G14" s="26">
        <v>5</v>
      </c>
      <c r="H14" s="26"/>
      <c r="I14" s="26"/>
      <c r="J14" s="26">
        <v>0</v>
      </c>
      <c r="K14" s="26">
        <v>0</v>
      </c>
      <c r="L14" s="26">
        <v>0</v>
      </c>
      <c r="M14" s="26">
        <v>1</v>
      </c>
      <c r="N14" s="26">
        <f t="shared" ref="N14:N23" si="0">SUM(L14:M14)</f>
        <v>1</v>
      </c>
      <c r="O14" s="26">
        <v>0</v>
      </c>
      <c r="P14" s="37">
        <v>1</v>
      </c>
      <c r="Q14" s="26">
        <v>4</v>
      </c>
      <c r="R14" s="26">
        <v>0</v>
      </c>
      <c r="S14" s="26">
        <v>0</v>
      </c>
      <c r="T14" s="26">
        <f t="shared" ref="T14:T23" si="1">+(F14*2)+J14</f>
        <v>6</v>
      </c>
      <c r="U14" s="38">
        <f t="shared" ref="U14:U23" si="2">IFERROR(((T14+Q14+N14-R14)+(O14*2))/E14,"")</f>
        <v>0.6470588235294118</v>
      </c>
      <c r="V14" s="22">
        <v>32</v>
      </c>
      <c r="W14" s="22" t="s">
        <v>75</v>
      </c>
      <c r="X14" s="22" t="s">
        <v>72</v>
      </c>
      <c r="Y14" s="77">
        <v>241</v>
      </c>
      <c r="Z14" s="40"/>
      <c r="AA14" s="1" t="s">
        <v>73</v>
      </c>
      <c r="AB14" s="27" t="s">
        <v>123</v>
      </c>
    </row>
    <row r="15" spans="1:28" x14ac:dyDescent="0.3">
      <c r="A15" s="1" t="s">
        <v>58</v>
      </c>
      <c r="B15" s="1" t="s">
        <v>46</v>
      </c>
      <c r="C15" s="26" t="s">
        <v>48</v>
      </c>
      <c r="D15" s="36">
        <v>50</v>
      </c>
      <c r="E15" s="26">
        <v>28</v>
      </c>
      <c r="F15" s="26">
        <v>5</v>
      </c>
      <c r="G15" s="26">
        <v>14</v>
      </c>
      <c r="H15" s="26"/>
      <c r="I15" s="26"/>
      <c r="J15" s="26">
        <v>9</v>
      </c>
      <c r="K15" s="26">
        <v>9</v>
      </c>
      <c r="L15" s="26">
        <v>4</v>
      </c>
      <c r="M15" s="26">
        <v>9</v>
      </c>
      <c r="N15" s="26">
        <f t="shared" si="0"/>
        <v>13</v>
      </c>
      <c r="O15" s="26">
        <v>1</v>
      </c>
      <c r="P15" s="37">
        <v>5</v>
      </c>
      <c r="Q15" s="26">
        <v>0</v>
      </c>
      <c r="R15" s="26">
        <v>0</v>
      </c>
      <c r="S15" s="26">
        <v>0</v>
      </c>
      <c r="T15" s="26">
        <f t="shared" si="1"/>
        <v>19</v>
      </c>
      <c r="U15" s="38">
        <f t="shared" si="2"/>
        <v>1.2142857142857142</v>
      </c>
      <c r="V15" s="22">
        <v>32</v>
      </c>
      <c r="W15" s="22" t="s">
        <v>75</v>
      </c>
      <c r="X15" s="22" t="s">
        <v>72</v>
      </c>
      <c r="Y15" s="77">
        <v>241</v>
      </c>
      <c r="Z15" s="40"/>
      <c r="AA15" s="1" t="s">
        <v>73</v>
      </c>
      <c r="AB15" s="27" t="s">
        <v>123</v>
      </c>
    </row>
    <row r="16" spans="1:28" x14ac:dyDescent="0.3">
      <c r="A16" s="1" t="s">
        <v>58</v>
      </c>
      <c r="B16" s="1" t="s">
        <v>46</v>
      </c>
      <c r="C16" s="26" t="s">
        <v>49</v>
      </c>
      <c r="D16" s="36">
        <v>12</v>
      </c>
      <c r="E16" s="26">
        <v>24</v>
      </c>
      <c r="F16" s="26">
        <v>4</v>
      </c>
      <c r="G16" s="26">
        <v>9</v>
      </c>
      <c r="H16" s="26"/>
      <c r="I16" s="26"/>
      <c r="J16" s="26">
        <v>1</v>
      </c>
      <c r="K16" s="26">
        <v>2</v>
      </c>
      <c r="L16" s="26">
        <v>0</v>
      </c>
      <c r="M16" s="26">
        <v>0</v>
      </c>
      <c r="N16" s="26">
        <f t="shared" si="0"/>
        <v>0</v>
      </c>
      <c r="O16" s="26">
        <v>3</v>
      </c>
      <c r="P16" s="37">
        <v>3</v>
      </c>
      <c r="Q16" s="26">
        <v>2</v>
      </c>
      <c r="R16" s="26">
        <v>1</v>
      </c>
      <c r="S16" s="26">
        <v>0</v>
      </c>
      <c r="T16" s="26">
        <f t="shared" si="1"/>
        <v>9</v>
      </c>
      <c r="U16" s="38">
        <f t="shared" si="2"/>
        <v>0.66666666666666663</v>
      </c>
      <c r="V16" s="22">
        <v>32</v>
      </c>
      <c r="W16" s="22" t="s">
        <v>75</v>
      </c>
      <c r="X16" s="22" t="s">
        <v>72</v>
      </c>
      <c r="Y16" s="77">
        <v>241</v>
      </c>
      <c r="Z16" s="40"/>
      <c r="AA16" s="1" t="s">
        <v>73</v>
      </c>
      <c r="AB16" s="27" t="s">
        <v>123</v>
      </c>
    </row>
    <row r="17" spans="1:28" x14ac:dyDescent="0.3">
      <c r="A17" s="1" t="s">
        <v>58</v>
      </c>
      <c r="B17" s="1" t="s">
        <v>46</v>
      </c>
      <c r="C17" s="26" t="s">
        <v>84</v>
      </c>
      <c r="D17" s="36">
        <v>14</v>
      </c>
      <c r="E17" s="26">
        <v>17</v>
      </c>
      <c r="F17" s="26">
        <v>1</v>
      </c>
      <c r="G17" s="26">
        <v>4</v>
      </c>
      <c r="H17" s="26"/>
      <c r="I17" s="26"/>
      <c r="J17" s="26">
        <v>0</v>
      </c>
      <c r="K17" s="26">
        <v>0</v>
      </c>
      <c r="L17" s="26">
        <v>2</v>
      </c>
      <c r="M17" s="26">
        <v>1</v>
      </c>
      <c r="N17" s="26">
        <f t="shared" si="0"/>
        <v>3</v>
      </c>
      <c r="O17" s="26">
        <v>2</v>
      </c>
      <c r="P17" s="37">
        <v>2</v>
      </c>
      <c r="Q17" s="26">
        <v>1</v>
      </c>
      <c r="R17" s="26">
        <v>4</v>
      </c>
      <c r="S17" s="26">
        <v>1</v>
      </c>
      <c r="T17" s="26">
        <f t="shared" si="1"/>
        <v>2</v>
      </c>
      <c r="U17" s="38">
        <f t="shared" si="2"/>
        <v>0.35294117647058826</v>
      </c>
      <c r="V17" s="22">
        <v>32</v>
      </c>
      <c r="W17" s="22" t="s">
        <v>75</v>
      </c>
      <c r="X17" s="22" t="s">
        <v>72</v>
      </c>
      <c r="Y17" s="77">
        <v>241</v>
      </c>
      <c r="Z17" s="40"/>
      <c r="AA17" s="1" t="s">
        <v>73</v>
      </c>
      <c r="AB17" s="27" t="s">
        <v>123</v>
      </c>
    </row>
    <row r="18" spans="1:28" x14ac:dyDescent="0.3">
      <c r="A18" s="1" t="s">
        <v>58</v>
      </c>
      <c r="B18" s="1" t="s">
        <v>46</v>
      </c>
      <c r="C18" s="26" t="s">
        <v>50</v>
      </c>
      <c r="D18" s="36">
        <v>44</v>
      </c>
      <c r="E18" s="26">
        <v>31</v>
      </c>
      <c r="F18" s="26">
        <v>8</v>
      </c>
      <c r="G18" s="26">
        <v>10</v>
      </c>
      <c r="H18" s="26"/>
      <c r="I18" s="26"/>
      <c r="J18" s="26">
        <v>2</v>
      </c>
      <c r="K18" s="26">
        <v>3</v>
      </c>
      <c r="L18" s="26">
        <v>3</v>
      </c>
      <c r="M18" s="26">
        <v>4</v>
      </c>
      <c r="N18" s="26">
        <f t="shared" si="0"/>
        <v>7</v>
      </c>
      <c r="O18" s="26">
        <v>0</v>
      </c>
      <c r="P18" s="37">
        <v>2</v>
      </c>
      <c r="Q18" s="26">
        <v>1</v>
      </c>
      <c r="R18" s="26">
        <v>1</v>
      </c>
      <c r="S18" s="26">
        <v>1</v>
      </c>
      <c r="T18" s="26">
        <f t="shared" si="1"/>
        <v>18</v>
      </c>
      <c r="U18" s="38">
        <f t="shared" si="2"/>
        <v>0.80645161290322576</v>
      </c>
      <c r="V18" s="22">
        <v>32</v>
      </c>
      <c r="W18" s="22" t="s">
        <v>75</v>
      </c>
      <c r="X18" s="22" t="s">
        <v>72</v>
      </c>
      <c r="Y18" s="77">
        <v>241</v>
      </c>
      <c r="Z18" s="40"/>
      <c r="AA18" s="1" t="s">
        <v>73</v>
      </c>
      <c r="AB18" s="27" t="s">
        <v>123</v>
      </c>
    </row>
    <row r="19" spans="1:28" x14ac:dyDescent="0.3">
      <c r="A19" s="1" t="s">
        <v>58</v>
      </c>
      <c r="B19" s="1" t="s">
        <v>46</v>
      </c>
      <c r="C19" s="26" t="s">
        <v>51</v>
      </c>
      <c r="D19" s="36">
        <v>32</v>
      </c>
      <c r="E19" s="26">
        <v>28</v>
      </c>
      <c r="F19" s="26">
        <v>4</v>
      </c>
      <c r="G19" s="26">
        <v>10</v>
      </c>
      <c r="H19" s="26"/>
      <c r="I19" s="26"/>
      <c r="J19" s="26">
        <v>1</v>
      </c>
      <c r="K19" s="26">
        <v>2</v>
      </c>
      <c r="L19" s="26">
        <v>2</v>
      </c>
      <c r="M19" s="26">
        <v>4</v>
      </c>
      <c r="N19" s="26">
        <f t="shared" si="0"/>
        <v>6</v>
      </c>
      <c r="O19" s="26">
        <v>1</v>
      </c>
      <c r="P19" s="37">
        <v>2</v>
      </c>
      <c r="Q19" s="26">
        <v>0</v>
      </c>
      <c r="R19" s="26">
        <v>6</v>
      </c>
      <c r="S19" s="26">
        <v>0</v>
      </c>
      <c r="T19" s="26">
        <f t="shared" si="1"/>
        <v>9</v>
      </c>
      <c r="U19" s="38">
        <f t="shared" si="2"/>
        <v>0.39285714285714285</v>
      </c>
      <c r="V19" s="22">
        <v>32</v>
      </c>
      <c r="W19" s="22" t="s">
        <v>75</v>
      </c>
      <c r="X19" s="22" t="s">
        <v>72</v>
      </c>
      <c r="Y19" s="77">
        <v>241</v>
      </c>
      <c r="Z19" s="40"/>
      <c r="AA19" s="1" t="s">
        <v>73</v>
      </c>
      <c r="AB19" s="27" t="s">
        <v>123</v>
      </c>
    </row>
    <row r="20" spans="1:28" x14ac:dyDescent="0.3">
      <c r="A20" s="1" t="s">
        <v>58</v>
      </c>
      <c r="B20" s="1" t="s">
        <v>46</v>
      </c>
      <c r="C20" s="26" t="s">
        <v>52</v>
      </c>
      <c r="D20" s="36">
        <v>34</v>
      </c>
      <c r="E20" s="26">
        <v>27</v>
      </c>
      <c r="F20" s="26">
        <v>4</v>
      </c>
      <c r="G20" s="26">
        <v>6</v>
      </c>
      <c r="H20" s="26"/>
      <c r="I20" s="26"/>
      <c r="J20" s="26">
        <v>2</v>
      </c>
      <c r="K20" s="26">
        <v>2</v>
      </c>
      <c r="L20" s="26">
        <v>1</v>
      </c>
      <c r="M20" s="26">
        <v>7</v>
      </c>
      <c r="N20" s="26">
        <f t="shared" si="0"/>
        <v>8</v>
      </c>
      <c r="O20" s="26">
        <v>1</v>
      </c>
      <c r="P20" s="37">
        <v>2</v>
      </c>
      <c r="Q20" s="26">
        <v>0</v>
      </c>
      <c r="R20" s="26">
        <v>1</v>
      </c>
      <c r="S20" s="26">
        <v>0</v>
      </c>
      <c r="T20" s="26">
        <f t="shared" si="1"/>
        <v>10</v>
      </c>
      <c r="U20" s="38">
        <f t="shared" si="2"/>
        <v>0.70370370370370372</v>
      </c>
      <c r="V20" s="22">
        <v>32</v>
      </c>
      <c r="W20" s="22" t="s">
        <v>75</v>
      </c>
      <c r="X20" s="22" t="s">
        <v>72</v>
      </c>
      <c r="Y20" s="77">
        <v>241</v>
      </c>
      <c r="Z20" s="40"/>
      <c r="AA20" s="1" t="s">
        <v>73</v>
      </c>
      <c r="AB20" s="27" t="s">
        <v>123</v>
      </c>
    </row>
    <row r="21" spans="1:28" x14ac:dyDescent="0.3">
      <c r="A21" s="1" t="s">
        <v>58</v>
      </c>
      <c r="B21" s="1" t="s">
        <v>46</v>
      </c>
      <c r="C21" s="26" t="s">
        <v>53</v>
      </c>
      <c r="D21" s="36">
        <v>20</v>
      </c>
      <c r="E21" s="26">
        <v>32</v>
      </c>
      <c r="F21" s="26">
        <v>7</v>
      </c>
      <c r="G21" s="26">
        <v>23</v>
      </c>
      <c r="H21" s="26"/>
      <c r="I21" s="26"/>
      <c r="J21" s="26">
        <v>0</v>
      </c>
      <c r="K21" s="26">
        <v>0</v>
      </c>
      <c r="L21" s="26">
        <v>2</v>
      </c>
      <c r="M21" s="26">
        <v>0</v>
      </c>
      <c r="N21" s="26">
        <f t="shared" si="0"/>
        <v>2</v>
      </c>
      <c r="O21" s="26">
        <v>5</v>
      </c>
      <c r="P21" s="37">
        <v>3</v>
      </c>
      <c r="Q21" s="26">
        <v>5</v>
      </c>
      <c r="R21" s="26">
        <v>0</v>
      </c>
      <c r="S21" s="26">
        <v>1</v>
      </c>
      <c r="T21" s="26">
        <f t="shared" si="1"/>
        <v>14</v>
      </c>
      <c r="U21" s="38">
        <f t="shared" si="2"/>
        <v>0.96875</v>
      </c>
      <c r="V21" s="22">
        <v>32</v>
      </c>
      <c r="W21" s="22" t="s">
        <v>75</v>
      </c>
      <c r="X21" s="22" t="s">
        <v>72</v>
      </c>
      <c r="Y21" s="77">
        <v>241</v>
      </c>
      <c r="Z21" s="40"/>
      <c r="AA21" s="1" t="s">
        <v>73</v>
      </c>
      <c r="AB21" s="27" t="s">
        <v>123</v>
      </c>
    </row>
    <row r="22" spans="1:28" x14ac:dyDescent="0.3">
      <c r="A22" s="1" t="s">
        <v>58</v>
      </c>
      <c r="B22" s="1" t="s">
        <v>46</v>
      </c>
      <c r="C22" s="26" t="s">
        <v>54</v>
      </c>
      <c r="D22" s="36">
        <v>40</v>
      </c>
      <c r="E22" s="26">
        <v>9</v>
      </c>
      <c r="F22" s="26">
        <v>0</v>
      </c>
      <c r="G22" s="26">
        <v>4</v>
      </c>
      <c r="H22" s="26"/>
      <c r="I22" s="26"/>
      <c r="J22" s="26">
        <v>0</v>
      </c>
      <c r="K22" s="26">
        <v>0</v>
      </c>
      <c r="L22" s="26">
        <v>0</v>
      </c>
      <c r="M22" s="26">
        <v>1</v>
      </c>
      <c r="N22" s="26">
        <f t="shared" si="0"/>
        <v>1</v>
      </c>
      <c r="O22" s="26">
        <v>2</v>
      </c>
      <c r="P22" s="37">
        <v>2</v>
      </c>
      <c r="Q22" s="26">
        <v>0</v>
      </c>
      <c r="R22" s="26">
        <v>2</v>
      </c>
      <c r="S22" s="26">
        <v>0</v>
      </c>
      <c r="T22" s="26">
        <f t="shared" si="1"/>
        <v>0</v>
      </c>
      <c r="U22" s="38">
        <f t="shared" si="2"/>
        <v>0.33333333333333331</v>
      </c>
      <c r="V22" s="22">
        <v>32</v>
      </c>
      <c r="W22" s="22" t="s">
        <v>75</v>
      </c>
      <c r="X22" s="22" t="s">
        <v>72</v>
      </c>
      <c r="Y22" s="77">
        <v>241</v>
      </c>
      <c r="Z22" s="40"/>
      <c r="AA22" s="1" t="s">
        <v>73</v>
      </c>
      <c r="AB22" s="27" t="s">
        <v>123</v>
      </c>
    </row>
    <row r="23" spans="1:28" x14ac:dyDescent="0.3">
      <c r="A23" s="1" t="s">
        <v>58</v>
      </c>
      <c r="B23" s="1" t="s">
        <v>46</v>
      </c>
      <c r="C23" s="26" t="s">
        <v>55</v>
      </c>
      <c r="D23" s="36">
        <v>10</v>
      </c>
      <c r="E23" s="26">
        <v>18</v>
      </c>
      <c r="F23" s="26">
        <v>0</v>
      </c>
      <c r="G23" s="26">
        <v>5</v>
      </c>
      <c r="H23" s="26"/>
      <c r="I23" s="26"/>
      <c r="J23" s="26">
        <v>2</v>
      </c>
      <c r="K23" s="26">
        <v>3</v>
      </c>
      <c r="L23" s="26">
        <v>0</v>
      </c>
      <c r="M23" s="26">
        <v>1</v>
      </c>
      <c r="N23" s="26">
        <f t="shared" si="0"/>
        <v>1</v>
      </c>
      <c r="O23" s="26">
        <v>6</v>
      </c>
      <c r="P23" s="37">
        <v>1</v>
      </c>
      <c r="Q23" s="26">
        <v>0</v>
      </c>
      <c r="R23" s="26">
        <v>3</v>
      </c>
      <c r="S23" s="26">
        <v>0</v>
      </c>
      <c r="T23" s="26">
        <f t="shared" si="1"/>
        <v>2</v>
      </c>
      <c r="U23" s="38">
        <f t="shared" si="2"/>
        <v>0.66666666666666663</v>
      </c>
      <c r="V23" s="22">
        <v>32</v>
      </c>
      <c r="W23" s="22" t="s">
        <v>75</v>
      </c>
      <c r="X23" s="22" t="s">
        <v>72</v>
      </c>
      <c r="Y23" s="77">
        <v>241</v>
      </c>
      <c r="Z23" s="40"/>
      <c r="AA23" s="1" t="s">
        <v>73</v>
      </c>
      <c r="AB23" s="27" t="s">
        <v>123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22</v>
      </c>
      <c r="E24" s="26" t="s">
        <v>410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7"/>
      <c r="Q24" s="26"/>
      <c r="R24" s="26"/>
      <c r="S24" s="26"/>
      <c r="T24" s="26"/>
      <c r="U24" s="38"/>
      <c r="V24" s="22">
        <v>32</v>
      </c>
      <c r="W24" s="22" t="s">
        <v>75</v>
      </c>
      <c r="X24" s="22" t="s">
        <v>72</v>
      </c>
      <c r="Y24" s="77">
        <v>241</v>
      </c>
      <c r="Z24" s="40"/>
      <c r="AA24" s="1" t="s">
        <v>73</v>
      </c>
      <c r="AB24" s="27" t="s">
        <v>123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SUM(E13:E23)</f>
        <v>240</v>
      </c>
      <c r="F25" s="43">
        <f t="shared" si="3"/>
        <v>37</v>
      </c>
      <c r="G25" s="43">
        <f t="shared" si="3"/>
        <v>92</v>
      </c>
      <c r="H25" s="43">
        <f t="shared" si="3"/>
        <v>0</v>
      </c>
      <c r="I25" s="43">
        <f t="shared" si="3"/>
        <v>0</v>
      </c>
      <c r="J25" s="43">
        <f t="shared" si="3"/>
        <v>19</v>
      </c>
      <c r="K25" s="43">
        <f t="shared" si="3"/>
        <v>25</v>
      </c>
      <c r="L25" s="43">
        <f t="shared" si="3"/>
        <v>14</v>
      </c>
      <c r="M25" s="43">
        <f t="shared" si="3"/>
        <v>29</v>
      </c>
      <c r="N25" s="43">
        <f t="shared" si="3"/>
        <v>43</v>
      </c>
      <c r="O25" s="43">
        <f t="shared" si="3"/>
        <v>21</v>
      </c>
      <c r="P25" s="43">
        <f t="shared" si="3"/>
        <v>23</v>
      </c>
      <c r="Q25" s="43">
        <f t="shared" si="3"/>
        <v>13</v>
      </c>
      <c r="R25" s="43">
        <f t="shared" si="3"/>
        <v>18</v>
      </c>
      <c r="S25" s="43">
        <f t="shared" si="3"/>
        <v>3</v>
      </c>
      <c r="T25" s="43">
        <f t="shared" si="3"/>
        <v>93</v>
      </c>
      <c r="U25" s="44">
        <f>((T25+Q25+N25-R25)+(O25*2))/E25</f>
        <v>0.72083333333333333</v>
      </c>
      <c r="V25" s="45">
        <v>32</v>
      </c>
      <c r="W25" s="45" t="s">
        <v>75</v>
      </c>
      <c r="X25" s="45" t="s">
        <v>72</v>
      </c>
      <c r="Y25" s="78">
        <v>241</v>
      </c>
      <c r="Z25" s="46"/>
      <c r="AA25" s="47" t="s">
        <v>73</v>
      </c>
      <c r="AB25" s="87" t="s">
        <v>123</v>
      </c>
    </row>
    <row r="26" spans="1:28" x14ac:dyDescent="0.3">
      <c r="A26" s="1"/>
      <c r="B26" s="1"/>
      <c r="C26" s="1"/>
      <c r="D26" s="1"/>
      <c r="F26" s="48" t="s">
        <v>41</v>
      </c>
      <c r="G26" s="76">
        <f>F25/G25</f>
        <v>0.40217391304347827</v>
      </c>
      <c r="H26" s="48"/>
      <c r="I26" s="27"/>
      <c r="J26" s="48" t="s">
        <v>42</v>
      </c>
      <c r="K26" s="76">
        <f>J25/K25</f>
        <v>0.76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11</v>
      </c>
      <c r="AB33" s="86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59</v>
      </c>
      <c r="D35" s="36">
        <v>21</v>
      </c>
      <c r="E35" s="26">
        <v>28</v>
      </c>
      <c r="F35" s="26">
        <v>6</v>
      </c>
      <c r="G35" s="26">
        <v>8</v>
      </c>
      <c r="H35" s="26"/>
      <c r="I35" s="26"/>
      <c r="J35" s="26">
        <v>2</v>
      </c>
      <c r="K35" s="26">
        <v>3</v>
      </c>
      <c r="L35" s="26">
        <v>1</v>
      </c>
      <c r="M35" s="26">
        <v>2</v>
      </c>
      <c r="N35" s="26">
        <f>SUM(L35:M35)</f>
        <v>3</v>
      </c>
      <c r="O35" s="26">
        <v>1</v>
      </c>
      <c r="P35" s="37">
        <v>5</v>
      </c>
      <c r="Q35" s="26">
        <v>0</v>
      </c>
      <c r="R35" s="26">
        <v>2</v>
      </c>
      <c r="S35" s="26">
        <v>0</v>
      </c>
      <c r="T35" s="26">
        <f>(H35*3)+((F35-H35)*2)+J35</f>
        <v>14</v>
      </c>
      <c r="U35" s="38">
        <f>IFERROR(((T35+Q35+N35-R35)+(O35*2))/E35,"")</f>
        <v>0.6071428571428571</v>
      </c>
      <c r="V35" s="22">
        <v>32</v>
      </c>
      <c r="W35" s="22" t="s">
        <v>71</v>
      </c>
      <c r="X35" s="22" t="s">
        <v>76</v>
      </c>
      <c r="Y35" s="77">
        <v>241</v>
      </c>
      <c r="Z35" s="40"/>
      <c r="AA35" s="1" t="s">
        <v>77</v>
      </c>
      <c r="AB35" s="27" t="s">
        <v>124</v>
      </c>
    </row>
    <row r="36" spans="1:28" x14ac:dyDescent="0.3">
      <c r="A36" s="1" t="s">
        <v>46</v>
      </c>
      <c r="B36" s="1" t="s">
        <v>58</v>
      </c>
      <c r="C36" s="26" t="s">
        <v>60</v>
      </c>
      <c r="D36" s="36">
        <v>44</v>
      </c>
      <c r="E36" s="26">
        <v>26</v>
      </c>
      <c r="F36" s="26">
        <v>9</v>
      </c>
      <c r="G36" s="26">
        <v>14</v>
      </c>
      <c r="H36" s="26"/>
      <c r="I36" s="26"/>
      <c r="J36" s="26">
        <v>9</v>
      </c>
      <c r="K36" s="26">
        <v>10</v>
      </c>
      <c r="L36" s="26">
        <v>2</v>
      </c>
      <c r="M36" s="26">
        <v>1</v>
      </c>
      <c r="N36" s="26">
        <f t="shared" ref="N36:N41" si="4">SUM(L36:M36)</f>
        <v>3</v>
      </c>
      <c r="O36" s="37">
        <v>0</v>
      </c>
      <c r="P36" s="37">
        <v>3</v>
      </c>
      <c r="Q36" s="37">
        <v>2</v>
      </c>
      <c r="R36" s="37">
        <v>1</v>
      </c>
      <c r="S36" s="37">
        <v>0</v>
      </c>
      <c r="T36" s="37">
        <f t="shared" ref="T36:T41" si="5">(H36*3)+((F36-H36)*2)+J36</f>
        <v>27</v>
      </c>
      <c r="U36" s="38">
        <f t="shared" ref="U36:U44" si="6">IFERROR(((T36+Q36+N36-R36)+(O36*2))/E36,"")</f>
        <v>1.1923076923076923</v>
      </c>
      <c r="V36" s="22">
        <v>32</v>
      </c>
      <c r="W36" s="22" t="s">
        <v>71</v>
      </c>
      <c r="X36" s="22" t="s">
        <v>76</v>
      </c>
      <c r="Y36" s="77">
        <v>241</v>
      </c>
      <c r="Z36" s="40"/>
      <c r="AA36" s="1" t="s">
        <v>77</v>
      </c>
      <c r="AB36" s="27" t="s">
        <v>124</v>
      </c>
    </row>
    <row r="37" spans="1:28" x14ac:dyDescent="0.3">
      <c r="A37" s="1" t="s">
        <v>46</v>
      </c>
      <c r="B37" s="1" t="s">
        <v>58</v>
      </c>
      <c r="C37" s="26" t="s">
        <v>61</v>
      </c>
      <c r="D37" s="36">
        <v>15</v>
      </c>
      <c r="E37" s="26">
        <v>34</v>
      </c>
      <c r="F37" s="26">
        <v>1</v>
      </c>
      <c r="G37" s="26">
        <v>9</v>
      </c>
      <c r="H37" s="26"/>
      <c r="I37" s="26"/>
      <c r="J37" s="26">
        <v>2</v>
      </c>
      <c r="K37" s="26">
        <v>2</v>
      </c>
      <c r="L37" s="26">
        <v>0</v>
      </c>
      <c r="M37" s="26">
        <v>2</v>
      </c>
      <c r="N37" s="26">
        <f t="shared" si="4"/>
        <v>2</v>
      </c>
      <c r="O37" s="37">
        <v>5</v>
      </c>
      <c r="P37" s="37">
        <v>2</v>
      </c>
      <c r="Q37" s="37">
        <v>3</v>
      </c>
      <c r="R37" s="37">
        <v>9</v>
      </c>
      <c r="S37" s="37">
        <v>0</v>
      </c>
      <c r="T37" s="37">
        <f t="shared" si="5"/>
        <v>4</v>
      </c>
      <c r="U37" s="38">
        <f t="shared" si="6"/>
        <v>0.29411764705882354</v>
      </c>
      <c r="V37" s="22">
        <v>32</v>
      </c>
      <c r="W37" s="22" t="s">
        <v>71</v>
      </c>
      <c r="X37" s="22" t="s">
        <v>76</v>
      </c>
      <c r="Y37" s="77">
        <v>241</v>
      </c>
      <c r="Z37" s="40"/>
      <c r="AA37" s="1" t="s">
        <v>77</v>
      </c>
      <c r="AB37" s="27" t="s">
        <v>124</v>
      </c>
    </row>
    <row r="38" spans="1:28" x14ac:dyDescent="0.3">
      <c r="A38" s="1" t="s">
        <v>46</v>
      </c>
      <c r="B38" s="1" t="s">
        <v>58</v>
      </c>
      <c r="C38" s="26" t="s">
        <v>62</v>
      </c>
      <c r="D38" s="36">
        <v>10</v>
      </c>
      <c r="E38" s="26">
        <v>27</v>
      </c>
      <c r="F38" s="26">
        <v>7</v>
      </c>
      <c r="G38" s="26">
        <v>14</v>
      </c>
      <c r="H38" s="26"/>
      <c r="I38" s="26"/>
      <c r="J38" s="26">
        <v>0</v>
      </c>
      <c r="K38" s="26">
        <v>0</v>
      </c>
      <c r="L38" s="26">
        <v>1</v>
      </c>
      <c r="M38" s="26">
        <v>3</v>
      </c>
      <c r="N38" s="26">
        <f t="shared" si="4"/>
        <v>4</v>
      </c>
      <c r="O38" s="37">
        <v>3</v>
      </c>
      <c r="P38" s="37">
        <v>3</v>
      </c>
      <c r="Q38" s="37">
        <v>3</v>
      </c>
      <c r="R38" s="37">
        <v>5</v>
      </c>
      <c r="S38" s="37">
        <v>0</v>
      </c>
      <c r="T38" s="37">
        <f t="shared" si="5"/>
        <v>14</v>
      </c>
      <c r="U38" s="38">
        <f t="shared" si="6"/>
        <v>0.81481481481481477</v>
      </c>
      <c r="V38" s="22">
        <v>32</v>
      </c>
      <c r="W38" s="22" t="s">
        <v>71</v>
      </c>
      <c r="X38" s="22" t="s">
        <v>76</v>
      </c>
      <c r="Y38" s="77">
        <v>241</v>
      </c>
      <c r="Z38" s="40"/>
      <c r="AA38" s="1" t="s">
        <v>77</v>
      </c>
      <c r="AB38" s="27" t="s">
        <v>124</v>
      </c>
    </row>
    <row r="39" spans="1:28" x14ac:dyDescent="0.3">
      <c r="A39" s="1" t="s">
        <v>46</v>
      </c>
      <c r="B39" s="1" t="s">
        <v>58</v>
      </c>
      <c r="C39" s="26" t="s">
        <v>63</v>
      </c>
      <c r="D39" s="36">
        <v>31</v>
      </c>
      <c r="E39" s="26">
        <v>34</v>
      </c>
      <c r="F39" s="26">
        <v>2</v>
      </c>
      <c r="G39" s="26">
        <v>8</v>
      </c>
      <c r="H39" s="26"/>
      <c r="I39" s="26"/>
      <c r="J39" s="26">
        <v>0</v>
      </c>
      <c r="K39" s="26">
        <v>1</v>
      </c>
      <c r="L39" s="26">
        <v>3</v>
      </c>
      <c r="M39" s="26">
        <v>8</v>
      </c>
      <c r="N39" s="26">
        <f t="shared" si="4"/>
        <v>11</v>
      </c>
      <c r="O39" s="37">
        <v>2</v>
      </c>
      <c r="P39" s="37">
        <v>4</v>
      </c>
      <c r="Q39" s="37">
        <v>1</v>
      </c>
      <c r="R39" s="37">
        <v>5</v>
      </c>
      <c r="S39" s="37">
        <v>0</v>
      </c>
      <c r="T39" s="37">
        <f t="shared" si="5"/>
        <v>4</v>
      </c>
      <c r="U39" s="38">
        <f t="shared" si="6"/>
        <v>0.44117647058823528</v>
      </c>
      <c r="V39" s="22">
        <v>32</v>
      </c>
      <c r="W39" s="22" t="s">
        <v>71</v>
      </c>
      <c r="X39" s="22" t="s">
        <v>76</v>
      </c>
      <c r="Y39" s="77">
        <v>241</v>
      </c>
      <c r="Z39" s="40"/>
      <c r="AA39" s="1" t="s">
        <v>77</v>
      </c>
      <c r="AB39" s="27" t="s">
        <v>124</v>
      </c>
    </row>
    <row r="40" spans="1:28" x14ac:dyDescent="0.3">
      <c r="A40" s="1" t="s">
        <v>46</v>
      </c>
      <c r="B40" s="1" t="s">
        <v>58</v>
      </c>
      <c r="C40" s="26" t="s">
        <v>64</v>
      </c>
      <c r="D40" s="36">
        <v>4</v>
      </c>
      <c r="E40" s="26">
        <v>24</v>
      </c>
      <c r="F40" s="26">
        <v>2</v>
      </c>
      <c r="G40" s="26">
        <v>6</v>
      </c>
      <c r="H40" s="26"/>
      <c r="I40" s="26"/>
      <c r="J40" s="26">
        <v>0</v>
      </c>
      <c r="K40" s="26">
        <v>3</v>
      </c>
      <c r="L40" s="26">
        <v>0</v>
      </c>
      <c r="M40" s="26">
        <v>1</v>
      </c>
      <c r="N40" s="26">
        <f t="shared" si="4"/>
        <v>1</v>
      </c>
      <c r="O40" s="37">
        <v>1</v>
      </c>
      <c r="P40" s="37">
        <v>0</v>
      </c>
      <c r="Q40" s="37">
        <v>1</v>
      </c>
      <c r="R40" s="37">
        <v>4</v>
      </c>
      <c r="S40" s="37">
        <v>0</v>
      </c>
      <c r="T40" s="37">
        <f t="shared" si="5"/>
        <v>4</v>
      </c>
      <c r="U40" s="38">
        <f t="shared" si="6"/>
        <v>0.16666666666666666</v>
      </c>
      <c r="V40" s="22">
        <v>32</v>
      </c>
      <c r="W40" s="22" t="s">
        <v>71</v>
      </c>
      <c r="X40" s="22" t="s">
        <v>76</v>
      </c>
      <c r="Y40" s="77">
        <v>241</v>
      </c>
      <c r="Z40" s="40"/>
      <c r="AA40" s="1" t="s">
        <v>77</v>
      </c>
      <c r="AB40" s="27" t="s">
        <v>124</v>
      </c>
    </row>
    <row r="41" spans="1:28" x14ac:dyDescent="0.3">
      <c r="A41" s="1" t="s">
        <v>46</v>
      </c>
      <c r="B41" s="1" t="s">
        <v>58</v>
      </c>
      <c r="C41" s="26" t="s">
        <v>65</v>
      </c>
      <c r="D41" s="36">
        <v>8</v>
      </c>
      <c r="E41" s="26">
        <v>16</v>
      </c>
      <c r="F41" s="26">
        <v>2</v>
      </c>
      <c r="G41" s="26">
        <v>3</v>
      </c>
      <c r="H41" s="26"/>
      <c r="I41" s="26"/>
      <c r="J41" s="26">
        <v>0</v>
      </c>
      <c r="K41" s="26">
        <v>0</v>
      </c>
      <c r="L41" s="26">
        <v>1</v>
      </c>
      <c r="M41" s="26">
        <v>3</v>
      </c>
      <c r="N41" s="26">
        <f t="shared" si="4"/>
        <v>4</v>
      </c>
      <c r="O41" s="37">
        <v>4</v>
      </c>
      <c r="P41" s="37">
        <v>3</v>
      </c>
      <c r="Q41" s="37">
        <v>1</v>
      </c>
      <c r="R41" s="37">
        <v>3</v>
      </c>
      <c r="S41" s="37">
        <v>1</v>
      </c>
      <c r="T41" s="37">
        <f t="shared" si="5"/>
        <v>4</v>
      </c>
      <c r="U41" s="38">
        <f t="shared" si="6"/>
        <v>0.875</v>
      </c>
      <c r="V41" s="22">
        <v>32</v>
      </c>
      <c r="W41" s="22" t="s">
        <v>71</v>
      </c>
      <c r="X41" s="22" t="s">
        <v>76</v>
      </c>
      <c r="Y41" s="77">
        <v>241</v>
      </c>
      <c r="Z41" s="40"/>
      <c r="AA41" s="1" t="s">
        <v>77</v>
      </c>
      <c r="AB41" s="27" t="s">
        <v>124</v>
      </c>
    </row>
    <row r="42" spans="1:28" x14ac:dyDescent="0.3">
      <c r="A42" s="1" t="s">
        <v>46</v>
      </c>
      <c r="B42" s="1" t="s">
        <v>58</v>
      </c>
      <c r="C42" s="26" t="s">
        <v>66</v>
      </c>
      <c r="D42" s="36">
        <v>23</v>
      </c>
      <c r="E42" s="26">
        <v>4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f>(H42*3)+((F42-H42)*2)+J42</f>
        <v>0</v>
      </c>
      <c r="U42" s="38">
        <f t="shared" si="6"/>
        <v>0</v>
      </c>
      <c r="V42" s="22">
        <v>32</v>
      </c>
      <c r="W42" s="22" t="s">
        <v>71</v>
      </c>
      <c r="X42" s="22" t="s">
        <v>76</v>
      </c>
      <c r="Y42" s="77">
        <v>241</v>
      </c>
      <c r="Z42" s="40"/>
      <c r="AA42" s="1" t="s">
        <v>77</v>
      </c>
      <c r="AB42" s="27" t="s">
        <v>124</v>
      </c>
    </row>
    <row r="43" spans="1:28" x14ac:dyDescent="0.3">
      <c r="A43" s="1" t="s">
        <v>46</v>
      </c>
      <c r="B43" s="1" t="s">
        <v>58</v>
      </c>
      <c r="C43" s="26" t="s">
        <v>67</v>
      </c>
      <c r="D43" s="36">
        <v>14</v>
      </c>
      <c r="E43" s="26">
        <v>17</v>
      </c>
      <c r="F43" s="26">
        <v>1</v>
      </c>
      <c r="G43" s="26">
        <v>3</v>
      </c>
      <c r="H43" s="26"/>
      <c r="I43" s="26"/>
      <c r="J43" s="26">
        <v>0</v>
      </c>
      <c r="K43" s="26">
        <v>0</v>
      </c>
      <c r="L43" s="26">
        <v>1</v>
      </c>
      <c r="M43" s="26">
        <v>2</v>
      </c>
      <c r="N43" s="26">
        <f>SUM(L43:M43)</f>
        <v>3</v>
      </c>
      <c r="O43" s="37">
        <v>0</v>
      </c>
      <c r="P43" s="37">
        <v>1</v>
      </c>
      <c r="Q43" s="37">
        <v>0</v>
      </c>
      <c r="R43" s="37">
        <v>2</v>
      </c>
      <c r="S43" s="37">
        <v>0</v>
      </c>
      <c r="T43" s="37">
        <f>(H43*3)+((F43-H43)*2)+J43</f>
        <v>2</v>
      </c>
      <c r="U43" s="38">
        <f t="shared" si="6"/>
        <v>0.17647058823529413</v>
      </c>
      <c r="V43" s="22">
        <v>32</v>
      </c>
      <c r="W43" s="22" t="s">
        <v>71</v>
      </c>
      <c r="X43" s="22" t="s">
        <v>76</v>
      </c>
      <c r="Y43" s="77">
        <v>241</v>
      </c>
      <c r="Z43" s="40"/>
      <c r="AA43" s="1" t="s">
        <v>77</v>
      </c>
      <c r="AB43" s="27" t="s">
        <v>124</v>
      </c>
    </row>
    <row r="44" spans="1:28" x14ac:dyDescent="0.3">
      <c r="A44" s="1" t="s">
        <v>46</v>
      </c>
      <c r="B44" s="1" t="s">
        <v>58</v>
      </c>
      <c r="C44" s="26" t="s">
        <v>68</v>
      </c>
      <c r="D44" s="36">
        <v>25</v>
      </c>
      <c r="E44" s="26">
        <v>30</v>
      </c>
      <c r="F44" s="26">
        <v>3</v>
      </c>
      <c r="G44" s="26">
        <v>15</v>
      </c>
      <c r="H44" s="26"/>
      <c r="I44" s="26"/>
      <c r="J44" s="26">
        <v>0</v>
      </c>
      <c r="K44" s="26">
        <v>0</v>
      </c>
      <c r="L44" s="26">
        <v>2</v>
      </c>
      <c r="M44" s="26">
        <v>6</v>
      </c>
      <c r="N44" s="26">
        <f>SUM(L44:M44)</f>
        <v>8</v>
      </c>
      <c r="O44" s="37">
        <v>0</v>
      </c>
      <c r="P44" s="37">
        <v>2</v>
      </c>
      <c r="Q44" s="37">
        <v>1</v>
      </c>
      <c r="R44" s="37">
        <v>2</v>
      </c>
      <c r="S44" s="37">
        <v>0</v>
      </c>
      <c r="T44" s="37">
        <f>(H44*3)+((F44-H44)*2)+J44</f>
        <v>6</v>
      </c>
      <c r="U44" s="38">
        <f t="shared" si="6"/>
        <v>0.43333333333333335</v>
      </c>
      <c r="V44" s="22">
        <v>32</v>
      </c>
      <c r="W44" s="22" t="s">
        <v>71</v>
      </c>
      <c r="X44" s="22" t="s">
        <v>76</v>
      </c>
      <c r="Y44" s="77">
        <v>241</v>
      </c>
      <c r="Z44" s="40"/>
      <c r="AA44" s="1" t="s">
        <v>77</v>
      </c>
      <c r="AB44" s="27" t="s">
        <v>124</v>
      </c>
    </row>
    <row r="45" spans="1:28" x14ac:dyDescent="0.3">
      <c r="A45" s="47" t="s">
        <v>46</v>
      </c>
      <c r="B45" s="47" t="s">
        <v>58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33</v>
      </c>
      <c r="G45" s="43">
        <f t="shared" si="7"/>
        <v>80</v>
      </c>
      <c r="H45" s="43">
        <f t="shared" si="7"/>
        <v>0</v>
      </c>
      <c r="I45" s="43">
        <f t="shared" si="7"/>
        <v>0</v>
      </c>
      <c r="J45" s="43">
        <f t="shared" si="7"/>
        <v>13</v>
      </c>
      <c r="K45" s="43">
        <f t="shared" si="7"/>
        <v>19</v>
      </c>
      <c r="L45" s="43">
        <f t="shared" si="7"/>
        <v>11</v>
      </c>
      <c r="M45" s="43">
        <f t="shared" si="7"/>
        <v>28</v>
      </c>
      <c r="N45" s="43">
        <f t="shared" si="7"/>
        <v>39</v>
      </c>
      <c r="O45" s="43">
        <f t="shared" si="7"/>
        <v>16</v>
      </c>
      <c r="P45" s="43">
        <f t="shared" si="7"/>
        <v>23</v>
      </c>
      <c r="Q45" s="43">
        <f t="shared" si="7"/>
        <v>12</v>
      </c>
      <c r="R45" s="43">
        <f t="shared" si="7"/>
        <v>33</v>
      </c>
      <c r="S45" s="43">
        <f t="shared" si="7"/>
        <v>1</v>
      </c>
      <c r="T45" s="43">
        <f t="shared" si="7"/>
        <v>79</v>
      </c>
      <c r="U45" s="44">
        <f>((T45+Q45+N45-R45)+(O45*2))/E45</f>
        <v>0.53749999999999998</v>
      </c>
      <c r="V45" s="45">
        <v>32</v>
      </c>
      <c r="W45" s="45" t="s">
        <v>71</v>
      </c>
      <c r="X45" s="45" t="s">
        <v>76</v>
      </c>
      <c r="Y45" s="78">
        <v>241</v>
      </c>
      <c r="Z45" s="46"/>
      <c r="AA45" s="47" t="s">
        <v>77</v>
      </c>
      <c r="AB45" s="87" t="s">
        <v>124</v>
      </c>
    </row>
    <row r="46" spans="1:28" x14ac:dyDescent="0.3">
      <c r="A46" s="1"/>
      <c r="B46" s="1"/>
      <c r="C46" s="1"/>
      <c r="D46" s="1"/>
      <c r="F46" s="48" t="s">
        <v>41</v>
      </c>
      <c r="G46" s="76">
        <f>F45/G45</f>
        <v>0.41249999999999998</v>
      </c>
      <c r="H46" s="48"/>
      <c r="I46" s="27"/>
      <c r="J46" s="48" t="s">
        <v>42</v>
      </c>
      <c r="K46" s="76">
        <f>J45/K45</f>
        <v>0.68421052631578949</v>
      </c>
      <c r="L46" s="1"/>
      <c r="M46" s="37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30</vt:i4>
      </vt:variant>
    </vt:vector>
  </HeadingPairs>
  <TitlesOfParts>
    <vt:vector size="74" baseType="lpstr">
      <vt:lpstr>Exh vs Chic 2</vt:lpstr>
      <vt:lpstr>1 @Minn</vt:lpstr>
      <vt:lpstr>2 vs NY</vt:lpstr>
      <vt:lpstr>3 @Chic</vt:lpstr>
      <vt:lpstr>4 vs Milw ORIG</vt:lpstr>
      <vt:lpstr>4 vs Milw FINAL</vt:lpstr>
      <vt:lpstr>5 @Milw</vt:lpstr>
      <vt:lpstr>6 @NY</vt:lpstr>
      <vt:lpstr>7 vs Chic</vt:lpstr>
      <vt:lpstr>8 vs Minn</vt:lpstr>
      <vt:lpstr>9 @NJ</vt:lpstr>
      <vt:lpstr>10 @Hous</vt:lpstr>
      <vt:lpstr>11 vs NJ</vt:lpstr>
      <vt:lpstr>12 vs Milw</vt:lpstr>
      <vt:lpstr>13 @Minn</vt:lpstr>
      <vt:lpstr>14 @Dayt</vt:lpstr>
      <vt:lpstr>15 vs NY</vt:lpstr>
      <vt:lpstr>16 vs Hous</vt:lpstr>
      <vt:lpstr>17 vs Chic</vt:lpstr>
      <vt:lpstr>18 @Milw</vt:lpstr>
      <vt:lpstr>19 @NJ</vt:lpstr>
      <vt:lpstr>20 @Chic</vt:lpstr>
      <vt:lpstr>21 vs Dayt</vt:lpstr>
      <vt:lpstr>22 vs Minn</vt:lpstr>
      <vt:lpstr>23 vs Hous</vt:lpstr>
      <vt:lpstr>24 @NY</vt:lpstr>
      <vt:lpstr>25 @Milw</vt:lpstr>
      <vt:lpstr>26 @Hous</vt:lpstr>
      <vt:lpstr>27 @Minn</vt:lpstr>
      <vt:lpstr>28 vs Milw</vt:lpstr>
      <vt:lpstr>29 vs NJ</vt:lpstr>
      <vt:lpstr>30 vs Minn</vt:lpstr>
      <vt:lpstr>31 vs Chic</vt:lpstr>
      <vt:lpstr>32 vs Dayt</vt:lpstr>
      <vt:lpstr>33 @Dayt</vt:lpstr>
      <vt:lpstr>34 @Chic</vt:lpstr>
      <vt:lpstr>PLAYOFF-1 @Chic</vt:lpstr>
      <vt:lpstr>PLAYOFF-3 vs Chic</vt:lpstr>
      <vt:lpstr>PLAYOFF-5 vs Chic</vt:lpstr>
      <vt:lpstr>PLAYOFF-6 @Hous</vt:lpstr>
      <vt:lpstr>PLAYOFF-7 @Hous</vt:lpstr>
      <vt:lpstr>PLAYOFF-8 vs Hous</vt:lpstr>
      <vt:lpstr>PLAYOFF-9 vs Hous</vt:lpstr>
      <vt:lpstr>PLAYOFF-10 @Hous</vt:lpstr>
      <vt:lpstr>'1 @Minn'!Print_Area</vt:lpstr>
      <vt:lpstr>'10 @Hous'!Print_Area</vt:lpstr>
      <vt:lpstr>'11 vs NJ'!Print_Area</vt:lpstr>
      <vt:lpstr>'12 vs Milw'!Print_Area</vt:lpstr>
      <vt:lpstr>'13 @Minn'!Print_Area</vt:lpstr>
      <vt:lpstr>'14 @Dayt'!Print_Area</vt:lpstr>
      <vt:lpstr>'15 vs NY'!Print_Area</vt:lpstr>
      <vt:lpstr>'16 vs Hous'!Print_Area</vt:lpstr>
      <vt:lpstr>'18 @Milw'!Print_Area</vt:lpstr>
      <vt:lpstr>'19 @NJ'!Print_Area</vt:lpstr>
      <vt:lpstr>'2 vs NY'!Print_Area</vt:lpstr>
      <vt:lpstr>'21 vs Dayt'!Print_Area</vt:lpstr>
      <vt:lpstr>'22 vs Minn'!Print_Area</vt:lpstr>
      <vt:lpstr>'23 vs Hous'!Print_Area</vt:lpstr>
      <vt:lpstr>'24 @NY'!Print_Area</vt:lpstr>
      <vt:lpstr>'25 @Milw'!Print_Area</vt:lpstr>
      <vt:lpstr>'26 @Hous'!Print_Area</vt:lpstr>
      <vt:lpstr>'27 @Minn'!Print_Area</vt:lpstr>
      <vt:lpstr>'28 vs Milw'!Print_Area</vt:lpstr>
      <vt:lpstr>'29 vs NJ'!Print_Area</vt:lpstr>
      <vt:lpstr>'30 vs Minn'!Print_Area</vt:lpstr>
      <vt:lpstr>'32 vs Dayt'!Print_Area</vt:lpstr>
      <vt:lpstr>'33 @Dayt'!Print_Area</vt:lpstr>
      <vt:lpstr>'4 vs Milw ORIG'!Print_Area</vt:lpstr>
      <vt:lpstr>'5 @Milw'!Print_Area</vt:lpstr>
      <vt:lpstr>'6 @NY'!Print_Area</vt:lpstr>
      <vt:lpstr>'8 vs Minn'!Print_Area</vt:lpstr>
      <vt:lpstr>'9 @NJ'!Print_Area</vt:lpstr>
      <vt:lpstr>'PLAYOFF-6 @Hous'!Print_Area</vt:lpstr>
      <vt:lpstr>'PLAYOFF-7 @Hous'!Print_Area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2023-12-27T12:20:16Z</cp:lastPrinted>
  <dcterms:created xsi:type="dcterms:W3CDTF">2019-03-30T18:49:11Z</dcterms:created>
  <dcterms:modified xsi:type="dcterms:W3CDTF">2025-06-20T10:55:00Z</dcterms:modified>
</cp:coreProperties>
</file>