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Milwaukee Does\MD  1st Year  1978-79\"/>
    </mc:Choice>
  </mc:AlternateContent>
  <xr:revisionPtr revIDLastSave="0" documentId="13_ncr:1_{28AFBD63-226A-43D4-A3C9-7835351C175A}" xr6:coauthVersionLast="47" xr6:coauthVersionMax="47" xr10:uidLastSave="{00000000-0000-0000-0000-000000000000}"/>
  <bookViews>
    <workbookView xWindow="-108" yWindow="-108" windowWidth="23256" windowHeight="12576" firstSheet="7" activeTab="11" xr2:uid="{867F42F2-7801-4FA0-8029-97EAF02B0CAA}"/>
  </bookViews>
  <sheets>
    <sheet name="1 vs Chic" sheetId="1" r:id="rId1"/>
    <sheet name="2 vs Dayt" sheetId="3" r:id="rId2"/>
    <sheet name="3 vs Minn" sheetId="4" r:id="rId3"/>
    <sheet name="4 @Hous" sheetId="2" r:id="rId4"/>
    <sheet name="5 @Chic" sheetId="5" r:id="rId5"/>
    <sheet name="6 @Iowa" sheetId="6" r:id="rId6"/>
    <sheet name="7 vs Iowa" sheetId="7" r:id="rId7"/>
    <sheet name="8 vs NJ" sheetId="8" r:id="rId8"/>
    <sheet name="9 @NJ" sheetId="9" r:id="rId9"/>
    <sheet name="10 @Minn" sheetId="11" r:id="rId10"/>
    <sheet name="11 @Hous" sheetId="12" r:id="rId11"/>
    <sheet name="12 @NY" sheetId="13" r:id="rId12"/>
    <sheet name="13 @Iowa" sheetId="14" r:id="rId13"/>
    <sheet name="14 @Chic" sheetId="15" r:id="rId14"/>
    <sheet name="15 @Dayt" sheetId="16" r:id="rId15"/>
    <sheet name="16 vs Hous" sheetId="17" r:id="rId16"/>
    <sheet name="17 vs NY" sheetId="10" r:id="rId17"/>
    <sheet name="18 vs Minn" sheetId="18" r:id="rId18"/>
    <sheet name="19 vs Iowa" sheetId="19" r:id="rId19"/>
    <sheet name="20 @Minn" sheetId="20" r:id="rId20"/>
    <sheet name="21 @NY" sheetId="21" r:id="rId21"/>
    <sheet name="22 @Minn" sheetId="22" r:id="rId22"/>
    <sheet name="23 vs Iowa" sheetId="23" r:id="rId23"/>
    <sheet name="24 @Dayt" sheetId="24" r:id="rId24"/>
    <sheet name="25 vs Chic" sheetId="25" r:id="rId25"/>
    <sheet name="26 vs Dayt" sheetId="26" r:id="rId26"/>
    <sheet name="27 @Iowa" sheetId="27" r:id="rId27"/>
    <sheet name="28 vs Minn" sheetId="28" r:id="rId28"/>
    <sheet name="29 @Chic" sheetId="29" r:id="rId29"/>
    <sheet name="30 @NJ" sheetId="30" r:id="rId30"/>
    <sheet name="31 vs Hous" sheetId="31" r:id="rId31"/>
    <sheet name="32 vs Chic" sheetId="32" r:id="rId32"/>
    <sheet name="33 vs NJ" sheetId="33" r:id="rId33"/>
    <sheet name="34 vs NY" sheetId="34" r:id="rId34"/>
  </sheets>
  <definedNames>
    <definedName name="_xlnm.Print_Area" localSheetId="1">'2 vs Dayt'!$A$1:$AB$50</definedName>
    <definedName name="_xlnm.Print_Area" localSheetId="29">'30 @NJ'!$A$1:$AB$49</definedName>
    <definedName name="_xlnm.Print_Area" localSheetId="32">'33 vs NJ'!$A$1:$AB$48</definedName>
    <definedName name="_xlnm.Print_Area" localSheetId="33">'34 vs NY'!$A$1:$AB$49</definedName>
    <definedName name="_xlnm.Print_Area" localSheetId="4">'5 @Chic'!$A$1:$AB$48</definedName>
    <definedName name="_xlnm.Print_Area" localSheetId="6">'7 vs Iowa'!$A$1:$AB$53</definedName>
    <definedName name="_xlnm.Print_Area" localSheetId="7">'8 vs NJ'!$A$1:$AB$50</definedName>
    <definedName name="_xlnm.Print_Area" localSheetId="8">'9 @NJ'!$A$1:$AB$50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34" l="1"/>
  <c r="R47" i="34"/>
  <c r="Q47" i="34"/>
  <c r="P47" i="34"/>
  <c r="O47" i="34"/>
  <c r="M47" i="34"/>
  <c r="L47" i="34"/>
  <c r="K47" i="34"/>
  <c r="J47" i="34"/>
  <c r="K48" i="34" s="1"/>
  <c r="I47" i="34"/>
  <c r="H47" i="34"/>
  <c r="G47" i="34"/>
  <c r="F47" i="34"/>
  <c r="G48" i="34" s="1"/>
  <c r="E47" i="34"/>
  <c r="U46" i="34"/>
  <c r="T45" i="34"/>
  <c r="U45" i="34" s="1"/>
  <c r="N45" i="34"/>
  <c r="U44" i="34"/>
  <c r="T44" i="34"/>
  <c r="N44" i="34"/>
  <c r="T43" i="34"/>
  <c r="U43" i="34" s="1"/>
  <c r="N43" i="34"/>
  <c r="T42" i="34"/>
  <c r="U42" i="34" s="1"/>
  <c r="N42" i="34"/>
  <c r="T41" i="34"/>
  <c r="U41" i="34" s="1"/>
  <c r="N41" i="34"/>
  <c r="U40" i="34"/>
  <c r="T40" i="34"/>
  <c r="N40" i="34"/>
  <c r="T39" i="34"/>
  <c r="U39" i="34" s="1"/>
  <c r="N39" i="34"/>
  <c r="T38" i="34"/>
  <c r="U38" i="34" s="1"/>
  <c r="N38" i="34"/>
  <c r="T37" i="34"/>
  <c r="U37" i="34" s="1"/>
  <c r="N37" i="34"/>
  <c r="U36" i="34"/>
  <c r="T36" i="34"/>
  <c r="N36" i="34"/>
  <c r="T35" i="34"/>
  <c r="U35" i="34" s="1"/>
  <c r="N35" i="34"/>
  <c r="N47" i="34" s="1"/>
  <c r="S46" i="33"/>
  <c r="R46" i="33"/>
  <c r="Q46" i="33"/>
  <c r="P46" i="33"/>
  <c r="O46" i="33"/>
  <c r="M46" i="33"/>
  <c r="L46" i="33"/>
  <c r="K46" i="33"/>
  <c r="J46" i="33"/>
  <c r="I46" i="33"/>
  <c r="H46" i="33"/>
  <c r="G46" i="33"/>
  <c r="F46" i="33"/>
  <c r="E46" i="33"/>
  <c r="U45" i="33"/>
  <c r="T44" i="33"/>
  <c r="U44" i="33" s="1"/>
  <c r="N44" i="33"/>
  <c r="T43" i="33"/>
  <c r="U43" i="33" s="1"/>
  <c r="N43" i="33"/>
  <c r="T42" i="33"/>
  <c r="U42" i="33" s="1"/>
  <c r="N42" i="33"/>
  <c r="T41" i="33"/>
  <c r="N41" i="33"/>
  <c r="N40" i="33"/>
  <c r="U40" i="33" s="1"/>
  <c r="T39" i="33"/>
  <c r="N39" i="33"/>
  <c r="T38" i="33"/>
  <c r="U38" i="33" s="1"/>
  <c r="N38" i="33"/>
  <c r="T37" i="33"/>
  <c r="N37" i="33"/>
  <c r="U36" i="33"/>
  <c r="T36" i="33"/>
  <c r="N36" i="33"/>
  <c r="T35" i="33"/>
  <c r="N35" i="33"/>
  <c r="S46" i="30"/>
  <c r="R46" i="30"/>
  <c r="Q46" i="30"/>
  <c r="P46" i="30"/>
  <c r="O46" i="30"/>
  <c r="M46" i="30"/>
  <c r="L46" i="30"/>
  <c r="K46" i="30"/>
  <c r="J46" i="30"/>
  <c r="K47" i="30" s="1"/>
  <c r="I46" i="30"/>
  <c r="H46" i="30"/>
  <c r="G46" i="30"/>
  <c r="F46" i="30"/>
  <c r="G47" i="30" s="1"/>
  <c r="E46" i="30"/>
  <c r="U45" i="30"/>
  <c r="N44" i="30"/>
  <c r="U44" i="30" s="1"/>
  <c r="N43" i="30"/>
  <c r="U43" i="30" s="1"/>
  <c r="T42" i="30"/>
  <c r="U42" i="30" s="1"/>
  <c r="N42" i="30"/>
  <c r="T41" i="30"/>
  <c r="N41" i="30"/>
  <c r="U41" i="30" s="1"/>
  <c r="T40" i="30"/>
  <c r="U40" i="30" s="1"/>
  <c r="N40" i="30"/>
  <c r="U39" i="30"/>
  <c r="T39" i="30"/>
  <c r="N39" i="30"/>
  <c r="T38" i="30"/>
  <c r="U38" i="30" s="1"/>
  <c r="N38" i="30"/>
  <c r="T37" i="30"/>
  <c r="N37" i="30"/>
  <c r="N46" i="30" s="1"/>
  <c r="T36" i="30"/>
  <c r="U36" i="30" s="1"/>
  <c r="N36" i="30"/>
  <c r="U35" i="30"/>
  <c r="T35" i="30"/>
  <c r="T46" i="30" s="1"/>
  <c r="U46" i="30" s="1"/>
  <c r="N35" i="30"/>
  <c r="S47" i="28"/>
  <c r="R47" i="28"/>
  <c r="Q47" i="28"/>
  <c r="P47" i="28"/>
  <c r="O47" i="28"/>
  <c r="M47" i="28"/>
  <c r="L47" i="28"/>
  <c r="K47" i="28"/>
  <c r="J47" i="28"/>
  <c r="K48" i="28" s="1"/>
  <c r="I47" i="28"/>
  <c r="H47" i="28"/>
  <c r="G47" i="28"/>
  <c r="F47" i="28"/>
  <c r="G48" i="28" s="1"/>
  <c r="E47" i="28"/>
  <c r="U46" i="28"/>
  <c r="T45" i="28"/>
  <c r="U45" i="28" s="1"/>
  <c r="N45" i="28"/>
  <c r="U44" i="28"/>
  <c r="T44" i="28"/>
  <c r="N44" i="28"/>
  <c r="T43" i="28"/>
  <c r="U43" i="28" s="1"/>
  <c r="N43" i="28"/>
  <c r="T42" i="28"/>
  <c r="U42" i="28" s="1"/>
  <c r="N42" i="28"/>
  <c r="T41" i="28"/>
  <c r="U41" i="28" s="1"/>
  <c r="N41" i="28"/>
  <c r="U39" i="28"/>
  <c r="T39" i="28"/>
  <c r="N39" i="28"/>
  <c r="T38" i="28"/>
  <c r="U38" i="28" s="1"/>
  <c r="N38" i="28"/>
  <c r="T37" i="28"/>
  <c r="U37" i="28" s="1"/>
  <c r="N37" i="28"/>
  <c r="T36" i="28"/>
  <c r="U36" i="28" s="1"/>
  <c r="N36" i="28"/>
  <c r="U35" i="28"/>
  <c r="T35" i="28"/>
  <c r="N35" i="28"/>
  <c r="N47" i="28" s="1"/>
  <c r="S45" i="22"/>
  <c r="R45" i="22"/>
  <c r="Q45" i="22"/>
  <c r="P45" i="22"/>
  <c r="O45" i="22"/>
  <c r="M45" i="22"/>
  <c r="L45" i="22"/>
  <c r="K45" i="22"/>
  <c r="J45" i="22"/>
  <c r="K46" i="22" s="1"/>
  <c r="I45" i="22"/>
  <c r="H45" i="22"/>
  <c r="G45" i="22"/>
  <c r="F45" i="22"/>
  <c r="G46" i="22" s="1"/>
  <c r="E45" i="22"/>
  <c r="U44" i="22"/>
  <c r="T43" i="22"/>
  <c r="U43" i="22" s="1"/>
  <c r="N43" i="22"/>
  <c r="U42" i="22"/>
  <c r="T42" i="22"/>
  <c r="N42" i="22"/>
  <c r="T41" i="22"/>
  <c r="U41" i="22" s="1"/>
  <c r="N41" i="22"/>
  <c r="T40" i="22"/>
  <c r="U40" i="22" s="1"/>
  <c r="N40" i="22"/>
  <c r="T39" i="22"/>
  <c r="U39" i="22" s="1"/>
  <c r="N39" i="22"/>
  <c r="U38" i="22"/>
  <c r="T38" i="22"/>
  <c r="N38" i="22"/>
  <c r="T37" i="22"/>
  <c r="U37" i="22" s="1"/>
  <c r="N37" i="22"/>
  <c r="T36" i="22"/>
  <c r="U36" i="22" s="1"/>
  <c r="N36" i="22"/>
  <c r="T35" i="22"/>
  <c r="U35" i="22" s="1"/>
  <c r="N35" i="22"/>
  <c r="N45" i="22" s="1"/>
  <c r="S48" i="21"/>
  <c r="R48" i="21"/>
  <c r="Q48" i="21"/>
  <c r="P48" i="21"/>
  <c r="O48" i="21"/>
  <c r="M48" i="21"/>
  <c r="L48" i="21"/>
  <c r="K48" i="21"/>
  <c r="J48" i="21"/>
  <c r="K49" i="21" s="1"/>
  <c r="I48" i="21"/>
  <c r="H48" i="21"/>
  <c r="G48" i="21"/>
  <c r="F48" i="21"/>
  <c r="G49" i="21" s="1"/>
  <c r="E48" i="21"/>
  <c r="U47" i="21"/>
  <c r="T46" i="21"/>
  <c r="U46" i="21" s="1"/>
  <c r="N46" i="21"/>
  <c r="U45" i="21"/>
  <c r="T45" i="21"/>
  <c r="N45" i="21"/>
  <c r="T44" i="21"/>
  <c r="U44" i="21" s="1"/>
  <c r="N44" i="21"/>
  <c r="T43" i="21"/>
  <c r="U43" i="21" s="1"/>
  <c r="N43" i="21"/>
  <c r="T42" i="21"/>
  <c r="U42" i="21" s="1"/>
  <c r="N42" i="21"/>
  <c r="U41" i="21"/>
  <c r="T41" i="21"/>
  <c r="N41" i="21"/>
  <c r="U40" i="21"/>
  <c r="U39" i="21"/>
  <c r="T39" i="21"/>
  <c r="N39" i="21"/>
  <c r="T38" i="21"/>
  <c r="U38" i="21" s="1"/>
  <c r="N38" i="21"/>
  <c r="T37" i="21"/>
  <c r="U37" i="21" s="1"/>
  <c r="N37" i="21"/>
  <c r="T36" i="21"/>
  <c r="U36" i="21" s="1"/>
  <c r="N36" i="21"/>
  <c r="U35" i="21"/>
  <c r="T35" i="21"/>
  <c r="N35" i="21"/>
  <c r="N48" i="21" s="1"/>
  <c r="S47" i="20"/>
  <c r="R47" i="20"/>
  <c r="Q47" i="20"/>
  <c r="P47" i="20"/>
  <c r="O47" i="20"/>
  <c r="M47" i="20"/>
  <c r="L47" i="20"/>
  <c r="K47" i="20"/>
  <c r="J47" i="20"/>
  <c r="K48" i="20" s="1"/>
  <c r="I47" i="20"/>
  <c r="H47" i="20"/>
  <c r="G47" i="20"/>
  <c r="F47" i="20"/>
  <c r="G48" i="20" s="1"/>
  <c r="E47" i="20"/>
  <c r="U46" i="20"/>
  <c r="T45" i="20"/>
  <c r="U45" i="20" s="1"/>
  <c r="N45" i="20"/>
  <c r="U43" i="20"/>
  <c r="T43" i="20"/>
  <c r="N43" i="20"/>
  <c r="T42" i="20"/>
  <c r="U42" i="20" s="1"/>
  <c r="N42" i="20"/>
  <c r="T41" i="20"/>
  <c r="U41" i="20" s="1"/>
  <c r="N41" i="20"/>
  <c r="T40" i="20"/>
  <c r="U40" i="20" s="1"/>
  <c r="N40" i="20"/>
  <c r="U39" i="20"/>
  <c r="T39" i="20"/>
  <c r="T38" i="20"/>
  <c r="U38" i="20" s="1"/>
  <c r="N38" i="20"/>
  <c r="T37" i="20"/>
  <c r="U37" i="20" s="1"/>
  <c r="N37" i="20"/>
  <c r="U36" i="20"/>
  <c r="T36" i="20"/>
  <c r="N36" i="20"/>
  <c r="N47" i="20" s="1"/>
  <c r="T35" i="20"/>
  <c r="U35" i="20" s="1"/>
  <c r="N35" i="20"/>
  <c r="T47" i="18"/>
  <c r="S47" i="18"/>
  <c r="R47" i="18"/>
  <c r="Q47" i="18"/>
  <c r="P47" i="18"/>
  <c r="O47" i="18"/>
  <c r="M47" i="18"/>
  <c r="L47" i="18"/>
  <c r="K47" i="18"/>
  <c r="J47" i="18"/>
  <c r="K48" i="18" s="1"/>
  <c r="I47" i="18"/>
  <c r="H47" i="18"/>
  <c r="G47" i="18"/>
  <c r="F47" i="18"/>
  <c r="G48" i="18" s="1"/>
  <c r="E47" i="18"/>
  <c r="U46" i="18"/>
  <c r="T45" i="18"/>
  <c r="U45" i="18" s="1"/>
  <c r="N45" i="18"/>
  <c r="U44" i="18"/>
  <c r="N44" i="18"/>
  <c r="U43" i="18"/>
  <c r="N42" i="18"/>
  <c r="U42" i="18" s="1"/>
  <c r="N41" i="18"/>
  <c r="U41" i="18" s="1"/>
  <c r="N40" i="18"/>
  <c r="U40" i="18" s="1"/>
  <c r="N39" i="18"/>
  <c r="U39" i="18" s="1"/>
  <c r="N38" i="18"/>
  <c r="U38" i="18" s="1"/>
  <c r="N37" i="18"/>
  <c r="U37" i="18" s="1"/>
  <c r="N36" i="18"/>
  <c r="U36" i="18" s="1"/>
  <c r="T35" i="18"/>
  <c r="U35" i="18" s="1"/>
  <c r="N35" i="18"/>
  <c r="N47" i="18" s="1"/>
  <c r="S48" i="10"/>
  <c r="R48" i="10"/>
  <c r="Q48" i="10"/>
  <c r="P48" i="10"/>
  <c r="O48" i="10"/>
  <c r="M48" i="10"/>
  <c r="L48" i="10"/>
  <c r="K48" i="10"/>
  <c r="J48" i="10"/>
  <c r="K49" i="10" s="1"/>
  <c r="I48" i="10"/>
  <c r="H48" i="10"/>
  <c r="G48" i="10"/>
  <c r="F48" i="10"/>
  <c r="G49" i="10" s="1"/>
  <c r="E48" i="10"/>
  <c r="U47" i="10"/>
  <c r="N46" i="10"/>
  <c r="U46" i="10" s="1"/>
  <c r="T45" i="10"/>
  <c r="U45" i="10" s="1"/>
  <c r="N45" i="10"/>
  <c r="U44" i="10"/>
  <c r="N44" i="10"/>
  <c r="U43" i="10"/>
  <c r="T43" i="10"/>
  <c r="N43" i="10"/>
  <c r="T42" i="10"/>
  <c r="U42" i="10" s="1"/>
  <c r="N42" i="10"/>
  <c r="T41" i="10"/>
  <c r="N41" i="10"/>
  <c r="U41" i="10" s="1"/>
  <c r="N40" i="10"/>
  <c r="U40" i="10" s="1"/>
  <c r="T39" i="10"/>
  <c r="U39" i="10" s="1"/>
  <c r="N39" i="10"/>
  <c r="U38" i="10"/>
  <c r="N38" i="10"/>
  <c r="U37" i="10"/>
  <c r="T37" i="10"/>
  <c r="N37" i="10"/>
  <c r="T36" i="10"/>
  <c r="U36" i="10" s="1"/>
  <c r="N36" i="10"/>
  <c r="T35" i="10"/>
  <c r="N35" i="10"/>
  <c r="N48" i="10" s="1"/>
  <c r="S48" i="13"/>
  <c r="R48" i="13"/>
  <c r="Q48" i="13"/>
  <c r="P48" i="13"/>
  <c r="O48" i="13"/>
  <c r="M48" i="13"/>
  <c r="L48" i="13"/>
  <c r="K48" i="13"/>
  <c r="J48" i="13"/>
  <c r="K49" i="13" s="1"/>
  <c r="I48" i="13"/>
  <c r="H48" i="13"/>
  <c r="G48" i="13"/>
  <c r="F48" i="13"/>
  <c r="G49" i="13" s="1"/>
  <c r="E48" i="13"/>
  <c r="U47" i="13"/>
  <c r="T46" i="13"/>
  <c r="U46" i="13" s="1"/>
  <c r="N46" i="13"/>
  <c r="U45" i="13"/>
  <c r="T45" i="13"/>
  <c r="N45" i="13"/>
  <c r="T44" i="13"/>
  <c r="U44" i="13" s="1"/>
  <c r="N44" i="13"/>
  <c r="T43" i="13"/>
  <c r="U43" i="13" s="1"/>
  <c r="N43" i="13"/>
  <c r="T42" i="13"/>
  <c r="U42" i="13" s="1"/>
  <c r="N42" i="13"/>
  <c r="U41" i="13"/>
  <c r="T41" i="13"/>
  <c r="N41" i="13"/>
  <c r="T40" i="13"/>
  <c r="U40" i="13" s="1"/>
  <c r="N40" i="13"/>
  <c r="T39" i="13"/>
  <c r="U39" i="13" s="1"/>
  <c r="N39" i="13"/>
  <c r="U38" i="13"/>
  <c r="T37" i="13"/>
  <c r="U37" i="13" s="1"/>
  <c r="N37" i="13"/>
  <c r="T36" i="13"/>
  <c r="U36" i="13" s="1"/>
  <c r="N36" i="13"/>
  <c r="U35" i="13"/>
  <c r="T35" i="13"/>
  <c r="N35" i="13"/>
  <c r="N48" i="13" s="1"/>
  <c r="S49" i="11"/>
  <c r="R49" i="11"/>
  <c r="Q49" i="11"/>
  <c r="P49" i="11"/>
  <c r="O49" i="11"/>
  <c r="M49" i="11"/>
  <c r="L49" i="11"/>
  <c r="K49" i="11"/>
  <c r="J49" i="11"/>
  <c r="K50" i="11" s="1"/>
  <c r="I49" i="11"/>
  <c r="H49" i="11"/>
  <c r="G49" i="11"/>
  <c r="F49" i="11"/>
  <c r="G50" i="11" s="1"/>
  <c r="E49" i="11"/>
  <c r="U48" i="11"/>
  <c r="T47" i="11"/>
  <c r="U47" i="11" s="1"/>
  <c r="N47" i="11"/>
  <c r="U46" i="11"/>
  <c r="T46" i="11"/>
  <c r="N46" i="11"/>
  <c r="T45" i="11"/>
  <c r="U45" i="11" s="1"/>
  <c r="N45" i="11"/>
  <c r="T44" i="11"/>
  <c r="U44" i="11" s="1"/>
  <c r="N44" i="11"/>
  <c r="T43" i="11"/>
  <c r="U43" i="11" s="1"/>
  <c r="N43" i="11"/>
  <c r="U42" i="11"/>
  <c r="T42" i="11"/>
  <c r="N42" i="11"/>
  <c r="T41" i="11"/>
  <c r="U41" i="11" s="1"/>
  <c r="N41" i="11"/>
  <c r="T40" i="11"/>
  <c r="U40" i="11" s="1"/>
  <c r="N40" i="11"/>
  <c r="T39" i="11"/>
  <c r="U39" i="11" s="1"/>
  <c r="N39" i="11"/>
  <c r="U38" i="11"/>
  <c r="T38" i="11"/>
  <c r="N38" i="11"/>
  <c r="T37" i="11"/>
  <c r="T49" i="11" s="1"/>
  <c r="N37" i="11"/>
  <c r="T36" i="11"/>
  <c r="U36" i="11" s="1"/>
  <c r="U35" i="11"/>
  <c r="T35" i="11"/>
  <c r="N35" i="11"/>
  <c r="N49" i="11" s="1"/>
  <c r="S48" i="9"/>
  <c r="R48" i="9"/>
  <c r="Q48" i="9"/>
  <c r="P48" i="9"/>
  <c r="O48" i="9"/>
  <c r="M48" i="9"/>
  <c r="L48" i="9"/>
  <c r="K48" i="9"/>
  <c r="J48" i="9"/>
  <c r="K49" i="9" s="1"/>
  <c r="I48" i="9"/>
  <c r="H48" i="9"/>
  <c r="G48" i="9"/>
  <c r="F48" i="9"/>
  <c r="G49" i="9" s="1"/>
  <c r="E48" i="9"/>
  <c r="U47" i="9"/>
  <c r="T46" i="9"/>
  <c r="U46" i="9" s="1"/>
  <c r="N46" i="9"/>
  <c r="U45" i="9"/>
  <c r="T45" i="9"/>
  <c r="N45" i="9"/>
  <c r="T44" i="9"/>
  <c r="U44" i="9" s="1"/>
  <c r="N44" i="9"/>
  <c r="T43" i="9"/>
  <c r="U43" i="9" s="1"/>
  <c r="N43" i="9"/>
  <c r="T42" i="9"/>
  <c r="U42" i="9" s="1"/>
  <c r="N42" i="9"/>
  <c r="U41" i="9"/>
  <c r="T41" i="9"/>
  <c r="N41" i="9"/>
  <c r="T40" i="9"/>
  <c r="U40" i="9" s="1"/>
  <c r="N40" i="9"/>
  <c r="T39" i="9"/>
  <c r="U39" i="9" s="1"/>
  <c r="N39" i="9"/>
  <c r="T38" i="9"/>
  <c r="U38" i="9" s="1"/>
  <c r="N38" i="9"/>
  <c r="U37" i="9"/>
  <c r="T37" i="9"/>
  <c r="N37" i="9"/>
  <c r="T36" i="9"/>
  <c r="T48" i="9" s="1"/>
  <c r="U48" i="9" s="1"/>
  <c r="N36" i="9"/>
  <c r="T35" i="9"/>
  <c r="U35" i="9" s="1"/>
  <c r="N35" i="9"/>
  <c r="N48" i="9" s="1"/>
  <c r="S48" i="8"/>
  <c r="R48" i="8"/>
  <c r="Q48" i="8"/>
  <c r="P48" i="8"/>
  <c r="O48" i="8"/>
  <c r="M48" i="8"/>
  <c r="L48" i="8"/>
  <c r="K48" i="8"/>
  <c r="J48" i="8"/>
  <c r="K49" i="8" s="1"/>
  <c r="I48" i="8"/>
  <c r="H48" i="8"/>
  <c r="G48" i="8"/>
  <c r="F48" i="8"/>
  <c r="G49" i="8" s="1"/>
  <c r="E48" i="8"/>
  <c r="U47" i="8"/>
  <c r="T46" i="8"/>
  <c r="U46" i="8" s="1"/>
  <c r="N46" i="8"/>
  <c r="U45" i="8"/>
  <c r="N45" i="8"/>
  <c r="T44" i="8"/>
  <c r="U44" i="8" s="1"/>
  <c r="N44" i="8"/>
  <c r="T43" i="8"/>
  <c r="N43" i="8"/>
  <c r="U43" i="8" s="1"/>
  <c r="U42" i="8"/>
  <c r="T42" i="8"/>
  <c r="N42" i="8"/>
  <c r="N41" i="8"/>
  <c r="U41" i="8" s="1"/>
  <c r="T40" i="8"/>
  <c r="U40" i="8" s="1"/>
  <c r="N40" i="8"/>
  <c r="U39" i="8"/>
  <c r="T39" i="8"/>
  <c r="N39" i="8"/>
  <c r="T38" i="8"/>
  <c r="U38" i="8" s="1"/>
  <c r="N38" i="8"/>
  <c r="T37" i="8"/>
  <c r="T48" i="8" s="1"/>
  <c r="N37" i="8"/>
  <c r="T36" i="8"/>
  <c r="U36" i="8" s="1"/>
  <c r="N36" i="8"/>
  <c r="U35" i="8"/>
  <c r="T35" i="8"/>
  <c r="N35" i="8"/>
  <c r="N48" i="8" s="1"/>
  <c r="T48" i="4"/>
  <c r="S48" i="4"/>
  <c r="R48" i="4"/>
  <c r="Q48" i="4"/>
  <c r="P48" i="4"/>
  <c r="O48" i="4"/>
  <c r="M48" i="4"/>
  <c r="L48" i="4"/>
  <c r="K48" i="4"/>
  <c r="J48" i="4"/>
  <c r="K49" i="4" s="1"/>
  <c r="I48" i="4"/>
  <c r="H48" i="4"/>
  <c r="G48" i="4"/>
  <c r="F48" i="4"/>
  <c r="G49" i="4" s="1"/>
  <c r="E48" i="4"/>
  <c r="U47" i="4"/>
  <c r="N46" i="4"/>
  <c r="U46" i="4" s="1"/>
  <c r="N45" i="4"/>
  <c r="U45" i="4" s="1"/>
  <c r="N44" i="4"/>
  <c r="U44" i="4" s="1"/>
  <c r="N43" i="4"/>
  <c r="U43" i="4" s="1"/>
  <c r="N42" i="4"/>
  <c r="U42" i="4" s="1"/>
  <c r="N41" i="4"/>
  <c r="U41" i="4" s="1"/>
  <c r="N40" i="4"/>
  <c r="U40" i="4" s="1"/>
  <c r="U39" i="4"/>
  <c r="U38" i="4"/>
  <c r="N38" i="4"/>
  <c r="N37" i="4"/>
  <c r="U37" i="4" s="1"/>
  <c r="U36" i="4"/>
  <c r="N36" i="4"/>
  <c r="N35" i="4"/>
  <c r="N48" i="4" s="1"/>
  <c r="T47" i="34" l="1"/>
  <c r="U47" i="34" s="1"/>
  <c r="U35" i="33"/>
  <c r="U41" i="33"/>
  <c r="N46" i="33"/>
  <c r="U37" i="33"/>
  <c r="U39" i="33"/>
  <c r="G47" i="33"/>
  <c r="K47" i="33"/>
  <c r="T46" i="33"/>
  <c r="U46" i="33" s="1"/>
  <c r="U37" i="30"/>
  <c r="T47" i="28"/>
  <c r="U47" i="28" s="1"/>
  <c r="T45" i="22"/>
  <c r="U45" i="22" s="1"/>
  <c r="T48" i="21"/>
  <c r="U48" i="21" s="1"/>
  <c r="T47" i="20"/>
  <c r="U47" i="20" s="1"/>
  <c r="U47" i="18"/>
  <c r="T48" i="10"/>
  <c r="U48" i="10" s="1"/>
  <c r="U35" i="10"/>
  <c r="T48" i="13"/>
  <c r="U48" i="13" s="1"/>
  <c r="U49" i="11"/>
  <c r="U37" i="11"/>
  <c r="U36" i="9"/>
  <c r="U48" i="8"/>
  <c r="U37" i="8"/>
  <c r="U48" i="4"/>
  <c r="U35" i="4"/>
  <c r="S49" i="27"/>
  <c r="R49" i="27"/>
  <c r="Q49" i="27"/>
  <c r="P49" i="27"/>
  <c r="O49" i="27"/>
  <c r="M49" i="27"/>
  <c r="L49" i="27"/>
  <c r="K49" i="27"/>
  <c r="J49" i="27"/>
  <c r="K50" i="27" s="1"/>
  <c r="I49" i="27"/>
  <c r="H49" i="27"/>
  <c r="G49" i="27"/>
  <c r="F49" i="27"/>
  <c r="G50" i="27" s="1"/>
  <c r="E49" i="27"/>
  <c r="U48" i="27"/>
  <c r="T47" i="27"/>
  <c r="U47" i="27" s="1"/>
  <c r="N47" i="27"/>
  <c r="U46" i="27"/>
  <c r="T46" i="27"/>
  <c r="N46" i="27"/>
  <c r="T45" i="27"/>
  <c r="U45" i="27" s="1"/>
  <c r="N45" i="27"/>
  <c r="T44" i="27"/>
  <c r="N44" i="27"/>
  <c r="U44" i="27" s="1"/>
  <c r="T42" i="27"/>
  <c r="U42" i="27" s="1"/>
  <c r="N42" i="27"/>
  <c r="U41" i="27"/>
  <c r="T41" i="27"/>
  <c r="N41" i="27"/>
  <c r="T40" i="27"/>
  <c r="U40" i="27" s="1"/>
  <c r="N40" i="27"/>
  <c r="T39" i="27"/>
  <c r="N39" i="27"/>
  <c r="U39" i="27" s="1"/>
  <c r="T38" i="27"/>
  <c r="U38" i="27" s="1"/>
  <c r="N38" i="27"/>
  <c r="U37" i="27"/>
  <c r="T37" i="27"/>
  <c r="N37" i="27"/>
  <c r="T36" i="27"/>
  <c r="T49" i="27" s="1"/>
  <c r="N36" i="27"/>
  <c r="T35" i="27"/>
  <c r="N35" i="27"/>
  <c r="N49" i="27" s="1"/>
  <c r="S48" i="23"/>
  <c r="R48" i="23"/>
  <c r="Q48" i="23"/>
  <c r="P48" i="23"/>
  <c r="O48" i="23"/>
  <c r="M48" i="23"/>
  <c r="L48" i="23"/>
  <c r="K48" i="23"/>
  <c r="J48" i="23"/>
  <c r="K49" i="23" s="1"/>
  <c r="I48" i="23"/>
  <c r="H48" i="23"/>
  <c r="G48" i="23"/>
  <c r="F48" i="23"/>
  <c r="G49" i="23" s="1"/>
  <c r="E48" i="23"/>
  <c r="U47" i="23"/>
  <c r="T46" i="23"/>
  <c r="U46" i="23" s="1"/>
  <c r="N46" i="23"/>
  <c r="U45" i="23"/>
  <c r="T45" i="23"/>
  <c r="N45" i="23"/>
  <c r="T44" i="23"/>
  <c r="U44" i="23" s="1"/>
  <c r="N44" i="23"/>
  <c r="T43" i="23"/>
  <c r="U43" i="23" s="1"/>
  <c r="N43" i="23"/>
  <c r="T41" i="23"/>
  <c r="U41" i="23" s="1"/>
  <c r="N41" i="23"/>
  <c r="U40" i="23"/>
  <c r="T40" i="23"/>
  <c r="N40" i="23"/>
  <c r="T39" i="23"/>
  <c r="U39" i="23" s="1"/>
  <c r="N39" i="23"/>
  <c r="T38" i="23"/>
  <c r="U38" i="23" s="1"/>
  <c r="N38" i="23"/>
  <c r="T37" i="23"/>
  <c r="U37" i="23" s="1"/>
  <c r="N37" i="23"/>
  <c r="U35" i="23"/>
  <c r="T35" i="23"/>
  <c r="N35" i="23"/>
  <c r="N48" i="23" s="1"/>
  <c r="S25" i="19"/>
  <c r="R25" i="19"/>
  <c r="Q25" i="19"/>
  <c r="P25" i="19"/>
  <c r="O25" i="19"/>
  <c r="M25" i="19"/>
  <c r="L25" i="19"/>
  <c r="K25" i="19"/>
  <c r="J25" i="19"/>
  <c r="K26" i="19" s="1"/>
  <c r="I25" i="19"/>
  <c r="H25" i="19"/>
  <c r="G25" i="19"/>
  <c r="F25" i="19"/>
  <c r="G26" i="19" s="1"/>
  <c r="E25" i="19"/>
  <c r="U24" i="19"/>
  <c r="U23" i="19"/>
  <c r="T22" i="19"/>
  <c r="U22" i="19" s="1"/>
  <c r="N22" i="19"/>
  <c r="U21" i="19"/>
  <c r="T21" i="19"/>
  <c r="N21" i="19"/>
  <c r="U20" i="19"/>
  <c r="T20" i="19"/>
  <c r="N20" i="19"/>
  <c r="T19" i="19"/>
  <c r="U19" i="19" s="1"/>
  <c r="N19" i="19"/>
  <c r="T18" i="19"/>
  <c r="U18" i="19" s="1"/>
  <c r="N18" i="19"/>
  <c r="U17" i="19"/>
  <c r="T17" i="19"/>
  <c r="N17" i="19"/>
  <c r="U16" i="19"/>
  <c r="T16" i="19"/>
  <c r="N16" i="19"/>
  <c r="T15" i="19"/>
  <c r="U15" i="19" s="1"/>
  <c r="N15" i="19"/>
  <c r="T14" i="19"/>
  <c r="U14" i="19" s="1"/>
  <c r="N14" i="19"/>
  <c r="U13" i="19"/>
  <c r="T13" i="19"/>
  <c r="N13" i="19"/>
  <c r="N25" i="19" s="1"/>
  <c r="S47" i="19"/>
  <c r="R47" i="19"/>
  <c r="Q47" i="19"/>
  <c r="P47" i="19"/>
  <c r="O47" i="19"/>
  <c r="M47" i="19"/>
  <c r="L47" i="19"/>
  <c r="K47" i="19"/>
  <c r="J47" i="19"/>
  <c r="K48" i="19" s="1"/>
  <c r="I47" i="19"/>
  <c r="H47" i="19"/>
  <c r="G47" i="19"/>
  <c r="F47" i="19"/>
  <c r="G48" i="19" s="1"/>
  <c r="E47" i="19"/>
  <c r="U46" i="19"/>
  <c r="T45" i="19"/>
  <c r="U45" i="19" s="1"/>
  <c r="N45" i="19"/>
  <c r="U44" i="19"/>
  <c r="T44" i="19"/>
  <c r="N44" i="19"/>
  <c r="T43" i="19"/>
  <c r="U43" i="19" s="1"/>
  <c r="N43" i="19"/>
  <c r="T42" i="19"/>
  <c r="N42" i="19"/>
  <c r="U42" i="19" s="1"/>
  <c r="T41" i="19"/>
  <c r="U41" i="19" s="1"/>
  <c r="N41" i="19"/>
  <c r="U40" i="19"/>
  <c r="T40" i="19"/>
  <c r="N40" i="19"/>
  <c r="T39" i="19"/>
  <c r="U39" i="19" s="1"/>
  <c r="N39" i="19"/>
  <c r="T38" i="19"/>
  <c r="N38" i="19"/>
  <c r="U38" i="19" s="1"/>
  <c r="T37" i="19"/>
  <c r="U37" i="19" s="1"/>
  <c r="N37" i="19"/>
  <c r="U36" i="19"/>
  <c r="T36" i="19"/>
  <c r="N36" i="19"/>
  <c r="N47" i="19" s="1"/>
  <c r="T35" i="19"/>
  <c r="U35" i="19" s="1"/>
  <c r="N35" i="19"/>
  <c r="S48" i="14"/>
  <c r="R48" i="14"/>
  <c r="Q48" i="14"/>
  <c r="P48" i="14"/>
  <c r="O48" i="14"/>
  <c r="M48" i="14"/>
  <c r="L48" i="14"/>
  <c r="K48" i="14"/>
  <c r="J48" i="14"/>
  <c r="K49" i="14" s="1"/>
  <c r="I48" i="14"/>
  <c r="H48" i="14"/>
  <c r="G48" i="14"/>
  <c r="F48" i="14"/>
  <c r="G49" i="14" s="1"/>
  <c r="E48" i="14"/>
  <c r="U47" i="14"/>
  <c r="T46" i="14"/>
  <c r="U46" i="14" s="1"/>
  <c r="N46" i="14"/>
  <c r="U45" i="14"/>
  <c r="T45" i="14"/>
  <c r="N45" i="14"/>
  <c r="T44" i="14"/>
  <c r="U44" i="14" s="1"/>
  <c r="N44" i="14"/>
  <c r="T43" i="14"/>
  <c r="N43" i="14"/>
  <c r="U43" i="14" s="1"/>
  <c r="T42" i="14"/>
  <c r="U42" i="14" s="1"/>
  <c r="N42" i="14"/>
  <c r="U41" i="14"/>
  <c r="T41" i="14"/>
  <c r="N41" i="14"/>
  <c r="T40" i="14"/>
  <c r="U40" i="14" s="1"/>
  <c r="N40" i="14"/>
  <c r="T39" i="14"/>
  <c r="N39" i="14"/>
  <c r="U39" i="14" s="1"/>
  <c r="T38" i="14"/>
  <c r="U38" i="14" s="1"/>
  <c r="N38" i="14"/>
  <c r="U37" i="14"/>
  <c r="T37" i="14"/>
  <c r="N37" i="14"/>
  <c r="T36" i="14"/>
  <c r="U36" i="14" s="1"/>
  <c r="N36" i="14"/>
  <c r="T35" i="14"/>
  <c r="N35" i="14"/>
  <c r="N48" i="14" s="1"/>
  <c r="S48" i="7"/>
  <c r="R48" i="7"/>
  <c r="Q48" i="7"/>
  <c r="P48" i="7"/>
  <c r="O48" i="7"/>
  <c r="M48" i="7"/>
  <c r="L48" i="7"/>
  <c r="K48" i="7"/>
  <c r="J48" i="7"/>
  <c r="K49" i="7" s="1"/>
  <c r="I48" i="7"/>
  <c r="H48" i="7"/>
  <c r="G48" i="7"/>
  <c r="F48" i="7"/>
  <c r="G49" i="7" s="1"/>
  <c r="E48" i="7"/>
  <c r="U47" i="7"/>
  <c r="T46" i="7"/>
  <c r="U46" i="7" s="1"/>
  <c r="N46" i="7"/>
  <c r="U45" i="7"/>
  <c r="T45" i="7"/>
  <c r="N45" i="7"/>
  <c r="T44" i="7"/>
  <c r="U44" i="7" s="1"/>
  <c r="N44" i="7"/>
  <c r="T43" i="7"/>
  <c r="U43" i="7" s="1"/>
  <c r="N43" i="7"/>
  <c r="T42" i="7"/>
  <c r="U42" i="7" s="1"/>
  <c r="N42" i="7"/>
  <c r="U41" i="7"/>
  <c r="T41" i="7"/>
  <c r="N41" i="7"/>
  <c r="T40" i="7"/>
  <c r="U40" i="7" s="1"/>
  <c r="N40" i="7"/>
  <c r="T39" i="7"/>
  <c r="U39" i="7" s="1"/>
  <c r="N39" i="7"/>
  <c r="T38" i="7"/>
  <c r="U38" i="7" s="1"/>
  <c r="N38" i="7"/>
  <c r="U37" i="7"/>
  <c r="T37" i="7"/>
  <c r="N37" i="7"/>
  <c r="T36" i="7"/>
  <c r="U36" i="7" s="1"/>
  <c r="N36" i="7"/>
  <c r="T35" i="7"/>
  <c r="U35" i="7" s="1"/>
  <c r="N35" i="7"/>
  <c r="N48" i="7" s="1"/>
  <c r="U49" i="27" l="1"/>
  <c r="U36" i="27"/>
  <c r="U35" i="27"/>
  <c r="T48" i="23"/>
  <c r="U48" i="23" s="1"/>
  <c r="T25" i="19"/>
  <c r="U25" i="19" s="1"/>
  <c r="T47" i="19"/>
  <c r="U47" i="19" s="1"/>
  <c r="T48" i="14"/>
  <c r="U48" i="14" s="1"/>
  <c r="U35" i="14"/>
  <c r="T48" i="7"/>
  <c r="U48" i="7" s="1"/>
  <c r="S48" i="31" l="1"/>
  <c r="R48" i="31"/>
  <c r="Q48" i="31"/>
  <c r="P48" i="31"/>
  <c r="O48" i="31"/>
  <c r="M48" i="31"/>
  <c r="L48" i="31"/>
  <c r="K48" i="31"/>
  <c r="J48" i="31"/>
  <c r="K49" i="31" s="1"/>
  <c r="I48" i="31"/>
  <c r="H48" i="31"/>
  <c r="G48" i="31"/>
  <c r="F48" i="31"/>
  <c r="G49" i="31" s="1"/>
  <c r="E48" i="31"/>
  <c r="U47" i="31"/>
  <c r="T46" i="31"/>
  <c r="U46" i="31" s="1"/>
  <c r="N46" i="31"/>
  <c r="U45" i="31"/>
  <c r="T45" i="31"/>
  <c r="N45" i="31"/>
  <c r="T43" i="31"/>
  <c r="U43" i="31" s="1"/>
  <c r="N43" i="31"/>
  <c r="T42" i="31"/>
  <c r="U42" i="31" s="1"/>
  <c r="N42" i="31"/>
  <c r="T41" i="31"/>
  <c r="U41" i="31" s="1"/>
  <c r="N41" i="31"/>
  <c r="U40" i="31"/>
  <c r="T40" i="31"/>
  <c r="N40" i="31"/>
  <c r="T39" i="31"/>
  <c r="U39" i="31" s="1"/>
  <c r="N39" i="31"/>
  <c r="T38" i="31"/>
  <c r="U38" i="31" s="1"/>
  <c r="N38" i="31"/>
  <c r="N37" i="31"/>
  <c r="U37" i="31" s="1"/>
  <c r="T36" i="31"/>
  <c r="U36" i="31" s="1"/>
  <c r="N36" i="31"/>
  <c r="T35" i="31"/>
  <c r="U35" i="31" s="1"/>
  <c r="N35" i="31"/>
  <c r="N48" i="31" s="1"/>
  <c r="S47" i="17"/>
  <c r="R47" i="17"/>
  <c r="Q47" i="17"/>
  <c r="P47" i="17"/>
  <c r="O47" i="17"/>
  <c r="M47" i="17"/>
  <c r="L47" i="17"/>
  <c r="K47" i="17"/>
  <c r="J47" i="17"/>
  <c r="K48" i="17" s="1"/>
  <c r="I47" i="17"/>
  <c r="H47" i="17"/>
  <c r="G47" i="17"/>
  <c r="F47" i="17"/>
  <c r="G48" i="17" s="1"/>
  <c r="E47" i="17"/>
  <c r="U46" i="17"/>
  <c r="T46" i="17"/>
  <c r="N46" i="17"/>
  <c r="T45" i="17"/>
  <c r="U45" i="17" s="1"/>
  <c r="N45" i="17"/>
  <c r="T44" i="17"/>
  <c r="U44" i="17" s="1"/>
  <c r="N44" i="17"/>
  <c r="T43" i="17"/>
  <c r="N43" i="17"/>
  <c r="U43" i="17" s="1"/>
  <c r="U42" i="17"/>
  <c r="T42" i="17"/>
  <c r="N42" i="17"/>
  <c r="T41" i="17"/>
  <c r="U41" i="17" s="1"/>
  <c r="N41" i="17"/>
  <c r="T40" i="17"/>
  <c r="U40" i="17" s="1"/>
  <c r="N40" i="17"/>
  <c r="T39" i="17"/>
  <c r="N39" i="17"/>
  <c r="U39" i="17" s="1"/>
  <c r="U38" i="17"/>
  <c r="T38" i="17"/>
  <c r="N38" i="17"/>
  <c r="T37" i="17"/>
  <c r="U37" i="17" s="1"/>
  <c r="N37" i="17"/>
  <c r="T36" i="17"/>
  <c r="U36" i="17" s="1"/>
  <c r="N36" i="17"/>
  <c r="T35" i="17"/>
  <c r="N35" i="17"/>
  <c r="U35" i="17" s="1"/>
  <c r="S48" i="12"/>
  <c r="R48" i="12"/>
  <c r="Q48" i="12"/>
  <c r="P48" i="12"/>
  <c r="O48" i="12"/>
  <c r="M48" i="12"/>
  <c r="L48" i="12"/>
  <c r="K48" i="12"/>
  <c r="J48" i="12"/>
  <c r="K49" i="12" s="1"/>
  <c r="I48" i="12"/>
  <c r="H48" i="12"/>
  <c r="G48" i="12"/>
  <c r="F48" i="12"/>
  <c r="G49" i="12" s="1"/>
  <c r="E48" i="12"/>
  <c r="U47" i="12"/>
  <c r="T46" i="12"/>
  <c r="U46" i="12" s="1"/>
  <c r="N46" i="12"/>
  <c r="U44" i="12"/>
  <c r="T44" i="12"/>
  <c r="N44" i="12"/>
  <c r="T43" i="12"/>
  <c r="U43" i="12" s="1"/>
  <c r="N43" i="12"/>
  <c r="T42" i="12"/>
  <c r="U42" i="12" s="1"/>
  <c r="N42" i="12"/>
  <c r="T41" i="12"/>
  <c r="U41" i="12" s="1"/>
  <c r="N41" i="12"/>
  <c r="U40" i="12"/>
  <c r="T40" i="12"/>
  <c r="N40" i="12"/>
  <c r="T38" i="12"/>
  <c r="U38" i="12" s="1"/>
  <c r="N38" i="12"/>
  <c r="T37" i="12"/>
  <c r="U37" i="12" s="1"/>
  <c r="N37" i="12"/>
  <c r="T36" i="12"/>
  <c r="U36" i="12" s="1"/>
  <c r="N36" i="12"/>
  <c r="U35" i="12"/>
  <c r="T35" i="12"/>
  <c r="N35" i="12"/>
  <c r="N48" i="12" s="1"/>
  <c r="S49" i="2"/>
  <c r="R49" i="2"/>
  <c r="Q49" i="2"/>
  <c r="P49" i="2"/>
  <c r="O49" i="2"/>
  <c r="M49" i="2"/>
  <c r="L49" i="2"/>
  <c r="K49" i="2"/>
  <c r="J49" i="2"/>
  <c r="I49" i="2"/>
  <c r="H49" i="2"/>
  <c r="G49" i="2"/>
  <c r="F49" i="2"/>
  <c r="E49" i="2"/>
  <c r="U48" i="2"/>
  <c r="T47" i="2"/>
  <c r="U47" i="2" s="1"/>
  <c r="N47" i="2"/>
  <c r="U46" i="2"/>
  <c r="T45" i="2"/>
  <c r="N45" i="2"/>
  <c r="T44" i="2"/>
  <c r="U44" i="2" s="1"/>
  <c r="N44" i="2"/>
  <c r="T43" i="2"/>
  <c r="U43" i="2" s="1"/>
  <c r="N43" i="2"/>
  <c r="T42" i="2"/>
  <c r="N42" i="2"/>
  <c r="T41" i="2"/>
  <c r="U41" i="2" s="1"/>
  <c r="N41" i="2"/>
  <c r="T40" i="2"/>
  <c r="U40" i="2" s="1"/>
  <c r="N40" i="2"/>
  <c r="T39" i="2"/>
  <c r="N39" i="2"/>
  <c r="U38" i="2"/>
  <c r="T37" i="2"/>
  <c r="U37" i="2" s="1"/>
  <c r="N37" i="2"/>
  <c r="T35" i="2"/>
  <c r="N35" i="2"/>
  <c r="S44" i="32"/>
  <c r="R44" i="32"/>
  <c r="Q44" i="32"/>
  <c r="P44" i="32"/>
  <c r="O44" i="32"/>
  <c r="M44" i="32"/>
  <c r="L44" i="32"/>
  <c r="K44" i="32"/>
  <c r="J44" i="32"/>
  <c r="K45" i="32" s="1"/>
  <c r="I44" i="32"/>
  <c r="H44" i="32"/>
  <c r="G44" i="32"/>
  <c r="F44" i="32"/>
  <c r="G45" i="32" s="1"/>
  <c r="E44" i="32"/>
  <c r="U43" i="32"/>
  <c r="T43" i="32"/>
  <c r="N43" i="32"/>
  <c r="T42" i="32"/>
  <c r="N42" i="32"/>
  <c r="T41" i="32"/>
  <c r="N41" i="32"/>
  <c r="U41" i="32" s="1"/>
  <c r="T40" i="32"/>
  <c r="N40" i="32"/>
  <c r="T39" i="32"/>
  <c r="U39" i="32" s="1"/>
  <c r="N39" i="32"/>
  <c r="T38" i="32"/>
  <c r="U38" i="32" s="1"/>
  <c r="N38" i="32"/>
  <c r="T37" i="32"/>
  <c r="N37" i="32"/>
  <c r="U37" i="32" s="1"/>
  <c r="T36" i="32"/>
  <c r="U36" i="32" s="1"/>
  <c r="N36" i="32"/>
  <c r="T35" i="32"/>
  <c r="U35" i="32" s="1"/>
  <c r="N35" i="32"/>
  <c r="T34" i="32"/>
  <c r="N34" i="32"/>
  <c r="S44" i="29"/>
  <c r="R44" i="29"/>
  <c r="Q44" i="29"/>
  <c r="P44" i="29"/>
  <c r="O44" i="29"/>
  <c r="M44" i="29"/>
  <c r="L44" i="29"/>
  <c r="K44" i="29"/>
  <c r="J44" i="29"/>
  <c r="K45" i="29" s="1"/>
  <c r="I44" i="29"/>
  <c r="H44" i="29"/>
  <c r="G44" i="29"/>
  <c r="F44" i="29"/>
  <c r="G45" i="29" s="1"/>
  <c r="E44" i="29"/>
  <c r="T43" i="29"/>
  <c r="U43" i="29" s="1"/>
  <c r="N43" i="29"/>
  <c r="T42" i="29"/>
  <c r="N42" i="29"/>
  <c r="T41" i="29"/>
  <c r="N41" i="29"/>
  <c r="T40" i="29"/>
  <c r="U40" i="29" s="1"/>
  <c r="N40" i="29"/>
  <c r="T39" i="29"/>
  <c r="U39" i="29" s="1"/>
  <c r="N39" i="29"/>
  <c r="T38" i="29"/>
  <c r="U38" i="29" s="1"/>
  <c r="N38" i="29"/>
  <c r="T37" i="29"/>
  <c r="U37" i="29" s="1"/>
  <c r="N37" i="29"/>
  <c r="T36" i="29"/>
  <c r="U36" i="29" s="1"/>
  <c r="N36" i="29"/>
  <c r="U35" i="29"/>
  <c r="T35" i="29"/>
  <c r="N35" i="29"/>
  <c r="T34" i="29"/>
  <c r="N34" i="29"/>
  <c r="N44" i="29" s="1"/>
  <c r="S45" i="25"/>
  <c r="R45" i="25"/>
  <c r="Q45" i="25"/>
  <c r="P45" i="25"/>
  <c r="O45" i="25"/>
  <c r="M45" i="25"/>
  <c r="L45" i="25"/>
  <c r="K45" i="25"/>
  <c r="J45" i="25"/>
  <c r="K46" i="25" s="1"/>
  <c r="I45" i="25"/>
  <c r="H45" i="25"/>
  <c r="G45" i="25"/>
  <c r="F45" i="25"/>
  <c r="G46" i="25" s="1"/>
  <c r="E45" i="25"/>
  <c r="U44" i="25"/>
  <c r="T44" i="25"/>
  <c r="N44" i="25"/>
  <c r="T43" i="25"/>
  <c r="U43" i="25" s="1"/>
  <c r="N43" i="25"/>
  <c r="U42" i="25"/>
  <c r="T41" i="25"/>
  <c r="U41" i="25" s="1"/>
  <c r="N41" i="25"/>
  <c r="T40" i="25"/>
  <c r="U40" i="25" s="1"/>
  <c r="N40" i="25"/>
  <c r="T39" i="25"/>
  <c r="U39" i="25" s="1"/>
  <c r="N39" i="25"/>
  <c r="U38" i="25"/>
  <c r="T38" i="25"/>
  <c r="N38" i="25"/>
  <c r="T37" i="25"/>
  <c r="U37" i="25" s="1"/>
  <c r="N37" i="25"/>
  <c r="T36" i="25"/>
  <c r="U36" i="25" s="1"/>
  <c r="N36" i="25"/>
  <c r="T35" i="25"/>
  <c r="U35" i="25" s="1"/>
  <c r="N35" i="25"/>
  <c r="N45" i="25" s="1"/>
  <c r="S43" i="15"/>
  <c r="R43" i="15"/>
  <c r="Q43" i="15"/>
  <c r="P43" i="15"/>
  <c r="O43" i="15"/>
  <c r="M43" i="15"/>
  <c r="L43" i="15"/>
  <c r="K43" i="15"/>
  <c r="J43" i="15"/>
  <c r="I43" i="15"/>
  <c r="H43" i="15"/>
  <c r="G43" i="15"/>
  <c r="F43" i="15"/>
  <c r="E43" i="15"/>
  <c r="T42" i="15"/>
  <c r="U42" i="15" s="1"/>
  <c r="N42" i="15"/>
  <c r="T41" i="15"/>
  <c r="N41" i="15"/>
  <c r="T40" i="15"/>
  <c r="U40" i="15" s="1"/>
  <c r="N40" i="15"/>
  <c r="T39" i="15"/>
  <c r="N39" i="15"/>
  <c r="U38" i="15"/>
  <c r="T38" i="15"/>
  <c r="N38" i="15"/>
  <c r="T37" i="15"/>
  <c r="N37" i="15"/>
  <c r="T36" i="15"/>
  <c r="U36" i="15" s="1"/>
  <c r="N36" i="15"/>
  <c r="T35" i="15"/>
  <c r="N35" i="15"/>
  <c r="N43" i="15" s="1"/>
  <c r="S46" i="5"/>
  <c r="R46" i="5"/>
  <c r="Q46" i="5"/>
  <c r="P46" i="5"/>
  <c r="O46" i="5"/>
  <c r="M46" i="5"/>
  <c r="L46" i="5"/>
  <c r="K46" i="5"/>
  <c r="J46" i="5"/>
  <c r="K47" i="5" s="1"/>
  <c r="I46" i="5"/>
  <c r="H46" i="5"/>
  <c r="G46" i="5"/>
  <c r="F46" i="5"/>
  <c r="G47" i="5" s="1"/>
  <c r="E46" i="5"/>
  <c r="N45" i="5"/>
  <c r="T44" i="5"/>
  <c r="U44" i="5" s="1"/>
  <c r="N44" i="5"/>
  <c r="U43" i="5"/>
  <c r="T43" i="5"/>
  <c r="N43" i="5"/>
  <c r="T42" i="5"/>
  <c r="U42" i="5" s="1"/>
  <c r="N42" i="5"/>
  <c r="T41" i="5"/>
  <c r="U41" i="5" s="1"/>
  <c r="N41" i="5"/>
  <c r="T40" i="5"/>
  <c r="U40" i="5" s="1"/>
  <c r="N40" i="5"/>
  <c r="U39" i="5"/>
  <c r="T39" i="5"/>
  <c r="N39" i="5"/>
  <c r="T38" i="5"/>
  <c r="U38" i="5" s="1"/>
  <c r="N38" i="5"/>
  <c r="T37" i="5"/>
  <c r="N37" i="5"/>
  <c r="U37" i="5" s="1"/>
  <c r="T36" i="5"/>
  <c r="U36" i="5" s="1"/>
  <c r="N36" i="5"/>
  <c r="U35" i="5"/>
  <c r="T35" i="5"/>
  <c r="N35" i="5"/>
  <c r="N46" i="5" s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T44" i="1"/>
  <c r="N44" i="1"/>
  <c r="T43" i="1"/>
  <c r="N43" i="1"/>
  <c r="U42" i="1"/>
  <c r="U41" i="1"/>
  <c r="T40" i="1"/>
  <c r="N40" i="1"/>
  <c r="T39" i="1"/>
  <c r="N39" i="1"/>
  <c r="T38" i="1"/>
  <c r="N38" i="1"/>
  <c r="T37" i="1"/>
  <c r="N37" i="1"/>
  <c r="T36" i="1"/>
  <c r="N36" i="1"/>
  <c r="T35" i="1"/>
  <c r="N35" i="1"/>
  <c r="U40" i="32" l="1"/>
  <c r="U42" i="32"/>
  <c r="N44" i="32"/>
  <c r="U34" i="32"/>
  <c r="U34" i="29"/>
  <c r="U41" i="29"/>
  <c r="U42" i="29"/>
  <c r="U38" i="1"/>
  <c r="T48" i="31"/>
  <c r="U48" i="31" s="1"/>
  <c r="T47" i="17"/>
  <c r="N47" i="17"/>
  <c r="T48" i="12"/>
  <c r="U48" i="12" s="1"/>
  <c r="U45" i="2"/>
  <c r="U35" i="2"/>
  <c r="U42" i="2"/>
  <c r="N49" i="2"/>
  <c r="U39" i="2"/>
  <c r="G50" i="2"/>
  <c r="K50" i="2"/>
  <c r="T49" i="2"/>
  <c r="U49" i="2" s="1"/>
  <c r="T44" i="32"/>
  <c r="T44" i="29"/>
  <c r="U44" i="29" s="1"/>
  <c r="T45" i="25"/>
  <c r="U45" i="25" s="1"/>
  <c r="U37" i="15"/>
  <c r="U39" i="15"/>
  <c r="U41" i="15"/>
  <c r="U35" i="15"/>
  <c r="G44" i="15"/>
  <c r="K44" i="15"/>
  <c r="T43" i="15"/>
  <c r="U43" i="15" s="1"/>
  <c r="T46" i="5"/>
  <c r="U46" i="5" s="1"/>
  <c r="U35" i="1"/>
  <c r="U37" i="1"/>
  <c r="N45" i="1"/>
  <c r="U39" i="1"/>
  <c r="U44" i="1"/>
  <c r="U36" i="1"/>
  <c r="U40" i="1"/>
  <c r="U43" i="1"/>
  <c r="G46" i="1"/>
  <c r="K46" i="1"/>
  <c r="T45" i="1"/>
  <c r="U45" i="1" s="1"/>
  <c r="S46" i="26"/>
  <c r="R46" i="26"/>
  <c r="Q46" i="26"/>
  <c r="P46" i="26"/>
  <c r="O46" i="26"/>
  <c r="M46" i="26"/>
  <c r="L46" i="26"/>
  <c r="K46" i="26"/>
  <c r="J46" i="26"/>
  <c r="K47" i="26" s="1"/>
  <c r="I46" i="26"/>
  <c r="H46" i="26"/>
  <c r="G46" i="26"/>
  <c r="F46" i="26"/>
  <c r="G47" i="26" s="1"/>
  <c r="E46" i="26"/>
  <c r="U45" i="26"/>
  <c r="T44" i="26"/>
  <c r="U44" i="26" s="1"/>
  <c r="N44" i="26"/>
  <c r="U43" i="26"/>
  <c r="T43" i="26"/>
  <c r="N43" i="26"/>
  <c r="U42" i="26"/>
  <c r="U41" i="26"/>
  <c r="T41" i="26"/>
  <c r="N41" i="26"/>
  <c r="T40" i="26"/>
  <c r="U40" i="26" s="1"/>
  <c r="N40" i="26"/>
  <c r="T39" i="26"/>
  <c r="U39" i="26" s="1"/>
  <c r="N39" i="26"/>
  <c r="T38" i="26"/>
  <c r="U38" i="26" s="1"/>
  <c r="N38" i="26"/>
  <c r="U37" i="26"/>
  <c r="T37" i="26"/>
  <c r="N37" i="26"/>
  <c r="T36" i="26"/>
  <c r="U36" i="26" s="1"/>
  <c r="N36" i="26"/>
  <c r="T35" i="26"/>
  <c r="U35" i="26" s="1"/>
  <c r="N35" i="26"/>
  <c r="N46" i="26" s="1"/>
  <c r="S46" i="24"/>
  <c r="R46" i="24"/>
  <c r="Q46" i="24"/>
  <c r="P46" i="24"/>
  <c r="O46" i="24"/>
  <c r="M46" i="24"/>
  <c r="L46" i="24"/>
  <c r="K46" i="24"/>
  <c r="J46" i="24"/>
  <c r="I46" i="24"/>
  <c r="H46" i="24"/>
  <c r="G46" i="24"/>
  <c r="F46" i="24"/>
  <c r="E46" i="24"/>
  <c r="U45" i="24"/>
  <c r="T44" i="24"/>
  <c r="U44" i="24" s="1"/>
  <c r="N44" i="24"/>
  <c r="T43" i="24"/>
  <c r="U43" i="24" s="1"/>
  <c r="N43" i="24"/>
  <c r="T42" i="24"/>
  <c r="U42" i="24" s="1"/>
  <c r="N42" i="24"/>
  <c r="U41" i="24"/>
  <c r="T40" i="24"/>
  <c r="U40" i="24" s="1"/>
  <c r="N40" i="24"/>
  <c r="U39" i="24"/>
  <c r="T38" i="24"/>
  <c r="N38" i="24"/>
  <c r="U37" i="24"/>
  <c r="T36" i="24"/>
  <c r="N36" i="24"/>
  <c r="T35" i="24"/>
  <c r="N35" i="24"/>
  <c r="S46" i="16"/>
  <c r="R46" i="16"/>
  <c r="Q46" i="16"/>
  <c r="P46" i="16"/>
  <c r="O46" i="16"/>
  <c r="M46" i="16"/>
  <c r="L46" i="16"/>
  <c r="K46" i="16"/>
  <c r="J46" i="16"/>
  <c r="I46" i="16"/>
  <c r="H46" i="16"/>
  <c r="G46" i="16"/>
  <c r="F46" i="16"/>
  <c r="E46" i="16"/>
  <c r="U45" i="16"/>
  <c r="T44" i="16"/>
  <c r="U44" i="16" s="1"/>
  <c r="N44" i="16"/>
  <c r="T43" i="16"/>
  <c r="U43" i="16" s="1"/>
  <c r="N43" i="16"/>
  <c r="U42" i="16"/>
  <c r="T41" i="16"/>
  <c r="U41" i="16" s="1"/>
  <c r="N41" i="16"/>
  <c r="T40" i="16"/>
  <c r="U40" i="16" s="1"/>
  <c r="N40" i="16"/>
  <c r="U39" i="16"/>
  <c r="T38" i="16"/>
  <c r="U38" i="16" s="1"/>
  <c r="N38" i="16"/>
  <c r="U37" i="16"/>
  <c r="T36" i="16"/>
  <c r="N36" i="16"/>
  <c r="T35" i="16"/>
  <c r="N35" i="16"/>
  <c r="S48" i="3"/>
  <c r="R48" i="3"/>
  <c r="Q48" i="3"/>
  <c r="P48" i="3"/>
  <c r="O48" i="3"/>
  <c r="M48" i="3"/>
  <c r="L48" i="3"/>
  <c r="K48" i="3"/>
  <c r="J48" i="3"/>
  <c r="K49" i="3" s="1"/>
  <c r="I48" i="3"/>
  <c r="H48" i="3"/>
  <c r="G48" i="3"/>
  <c r="F48" i="3"/>
  <c r="G49" i="3" s="1"/>
  <c r="E48" i="3"/>
  <c r="U47" i="3"/>
  <c r="T46" i="3"/>
  <c r="U46" i="3" s="1"/>
  <c r="N46" i="3"/>
  <c r="T45" i="3"/>
  <c r="U45" i="3" s="1"/>
  <c r="N45" i="3"/>
  <c r="T44" i="3"/>
  <c r="N44" i="3"/>
  <c r="U44" i="3" s="1"/>
  <c r="U43" i="3"/>
  <c r="T43" i="3"/>
  <c r="N43" i="3"/>
  <c r="T42" i="3"/>
  <c r="U42" i="3" s="1"/>
  <c r="N42" i="3"/>
  <c r="U41" i="3"/>
  <c r="T40" i="3"/>
  <c r="U40" i="3" s="1"/>
  <c r="N40" i="3"/>
  <c r="T39" i="3"/>
  <c r="U39" i="3" s="1"/>
  <c r="N39" i="3"/>
  <c r="T38" i="3"/>
  <c r="U38" i="3" s="1"/>
  <c r="N38" i="3"/>
  <c r="U37" i="3"/>
  <c r="T37" i="3"/>
  <c r="N37" i="3"/>
  <c r="T36" i="3"/>
  <c r="U36" i="3" s="1"/>
  <c r="N36" i="3"/>
  <c r="T35" i="3"/>
  <c r="U35" i="3" s="1"/>
  <c r="N35" i="3"/>
  <c r="N48" i="3" s="1"/>
  <c r="U44" i="32" l="1"/>
  <c r="U47" i="17"/>
  <c r="T46" i="26"/>
  <c r="U46" i="26" s="1"/>
  <c r="U38" i="24"/>
  <c r="U36" i="24"/>
  <c r="N46" i="24"/>
  <c r="G47" i="24"/>
  <c r="K47" i="24"/>
  <c r="T46" i="24"/>
  <c r="U35" i="24"/>
  <c r="U35" i="16"/>
  <c r="U36" i="16"/>
  <c r="G47" i="16"/>
  <c r="K47" i="16"/>
  <c r="T46" i="16"/>
  <c r="N46" i="16"/>
  <c r="T48" i="3"/>
  <c r="U48" i="3" s="1"/>
  <c r="U46" i="24" l="1"/>
  <c r="U46" i="16"/>
  <c r="T21" i="34" l="1"/>
  <c r="U21" i="34" s="1"/>
  <c r="N21" i="34"/>
  <c r="T15" i="34"/>
  <c r="U15" i="34" s="1"/>
  <c r="N15" i="34"/>
  <c r="T25" i="34"/>
  <c r="T24" i="34"/>
  <c r="T23" i="34"/>
  <c r="T22" i="34"/>
  <c r="T20" i="34"/>
  <c r="T19" i="34"/>
  <c r="T18" i="34"/>
  <c r="T17" i="34"/>
  <c r="T16" i="34"/>
  <c r="T14" i="34"/>
  <c r="T13" i="34"/>
  <c r="T15" i="33" l="1"/>
  <c r="N15" i="33"/>
  <c r="T21" i="33"/>
  <c r="N21" i="33"/>
  <c r="T25" i="33"/>
  <c r="T24" i="33"/>
  <c r="T23" i="33"/>
  <c r="T22" i="33"/>
  <c r="T20" i="33"/>
  <c r="T19" i="33"/>
  <c r="T18" i="33"/>
  <c r="T17" i="33"/>
  <c r="T16" i="33"/>
  <c r="T14" i="33"/>
  <c r="T13" i="33"/>
  <c r="U21" i="33" l="1"/>
  <c r="U15" i="33"/>
  <c r="T15" i="31"/>
  <c r="N15" i="31"/>
  <c r="T21" i="31"/>
  <c r="N21" i="31"/>
  <c r="T15" i="30"/>
  <c r="N15" i="30"/>
  <c r="T25" i="30"/>
  <c r="T24" i="30"/>
  <c r="T23" i="30"/>
  <c r="T22" i="30"/>
  <c r="T20" i="30"/>
  <c r="T19" i="30"/>
  <c r="T18" i="30"/>
  <c r="T17" i="30"/>
  <c r="T16" i="30"/>
  <c r="T14" i="30"/>
  <c r="U15" i="31" l="1"/>
  <c r="U21" i="31"/>
  <c r="U15" i="30"/>
  <c r="U5" i="30" l="1"/>
  <c r="U4" i="30"/>
  <c r="T20" i="27"/>
  <c r="U20" i="27" s="1"/>
  <c r="N20" i="27"/>
  <c r="T17" i="27"/>
  <c r="N17" i="27"/>
  <c r="T25" i="27"/>
  <c r="T24" i="27"/>
  <c r="T23" i="27"/>
  <c r="T22" i="27"/>
  <c r="T21" i="27"/>
  <c r="T19" i="27"/>
  <c r="T18" i="27"/>
  <c r="T16" i="27"/>
  <c r="T15" i="27"/>
  <c r="T14" i="27"/>
  <c r="T24" i="22"/>
  <c r="T23" i="22"/>
  <c r="T22" i="22"/>
  <c r="T21" i="22"/>
  <c r="T20" i="22"/>
  <c r="T19" i="22"/>
  <c r="T18" i="22"/>
  <c r="T17" i="22"/>
  <c r="T15" i="22"/>
  <c r="T14" i="22"/>
  <c r="T13" i="22"/>
  <c r="T23" i="20"/>
  <c r="T22" i="20"/>
  <c r="T21" i="20"/>
  <c r="T20" i="20"/>
  <c r="T19" i="20"/>
  <c r="T18" i="20"/>
  <c r="T17" i="20"/>
  <c r="T16" i="20"/>
  <c r="T15" i="20"/>
  <c r="T14" i="20"/>
  <c r="T13" i="20"/>
  <c r="S26" i="17"/>
  <c r="R26" i="17"/>
  <c r="Q26" i="17"/>
  <c r="P26" i="17"/>
  <c r="O26" i="17"/>
  <c r="M26" i="17"/>
  <c r="L26" i="17"/>
  <c r="K26" i="17"/>
  <c r="K27" i="17" s="1"/>
  <c r="J26" i="17"/>
  <c r="I26" i="17"/>
  <c r="H26" i="17"/>
  <c r="G26" i="17"/>
  <c r="F26" i="17"/>
  <c r="G27" i="17" s="1"/>
  <c r="E26" i="17"/>
  <c r="U25" i="17"/>
  <c r="U24" i="17"/>
  <c r="T24" i="17"/>
  <c r="N24" i="17"/>
  <c r="T23" i="17"/>
  <c r="U23" i="17" s="1"/>
  <c r="N23" i="17"/>
  <c r="T22" i="17"/>
  <c r="U22" i="17" s="1"/>
  <c r="N22" i="17"/>
  <c r="T21" i="17"/>
  <c r="U21" i="17" s="1"/>
  <c r="N21" i="17"/>
  <c r="U20" i="17"/>
  <c r="T20" i="17"/>
  <c r="N20" i="17"/>
  <c r="T19" i="17"/>
  <c r="U19" i="17" s="1"/>
  <c r="N19" i="17"/>
  <c r="U18" i="17"/>
  <c r="T17" i="17"/>
  <c r="U17" i="17" s="1"/>
  <c r="N17" i="17"/>
  <c r="T16" i="17"/>
  <c r="N16" i="17"/>
  <c r="U16" i="17" s="1"/>
  <c r="T15" i="17"/>
  <c r="U15" i="17" s="1"/>
  <c r="N15" i="17"/>
  <c r="U14" i="17"/>
  <c r="T14" i="17"/>
  <c r="N14" i="17"/>
  <c r="T13" i="17"/>
  <c r="T26" i="17" s="1"/>
  <c r="N13" i="17"/>
  <c r="N26" i="17" s="1"/>
  <c r="U17" i="27" l="1"/>
  <c r="U26" i="17"/>
  <c r="U13" i="17"/>
  <c r="T24" i="11" l="1"/>
  <c r="T23" i="11"/>
  <c r="T22" i="11"/>
  <c r="T21" i="11"/>
  <c r="T20" i="11"/>
  <c r="T19" i="11"/>
  <c r="T18" i="11"/>
  <c r="T17" i="11"/>
  <c r="T16" i="11"/>
  <c r="T15" i="11"/>
  <c r="T14" i="11"/>
  <c r="T13" i="11"/>
  <c r="T24" i="9"/>
  <c r="T23" i="9"/>
  <c r="T22" i="9"/>
  <c r="T21" i="9"/>
  <c r="T20" i="9"/>
  <c r="T19" i="9"/>
  <c r="T18" i="9"/>
  <c r="T17" i="9"/>
  <c r="T16" i="9"/>
  <c r="T15" i="9"/>
  <c r="T14" i="9"/>
  <c r="T13" i="9"/>
  <c r="R26" i="5" l="1"/>
  <c r="N14" i="3" l="1"/>
  <c r="N20" i="3"/>
  <c r="T20" i="3"/>
  <c r="N15" i="9"/>
  <c r="T14" i="8"/>
  <c r="N14" i="8"/>
  <c r="T23" i="8"/>
  <c r="T22" i="8"/>
  <c r="T21" i="8"/>
  <c r="T20" i="8"/>
  <c r="T19" i="8"/>
  <c r="T18" i="8"/>
  <c r="T17" i="8"/>
  <c r="T16" i="8"/>
  <c r="T15" i="8"/>
  <c r="T13" i="8"/>
  <c r="S27" i="31"/>
  <c r="R27" i="31"/>
  <c r="Q27" i="31"/>
  <c r="P27" i="31"/>
  <c r="O27" i="31"/>
  <c r="M27" i="31"/>
  <c r="L27" i="31"/>
  <c r="K27" i="31"/>
  <c r="J27" i="31"/>
  <c r="I27" i="31"/>
  <c r="H27" i="31"/>
  <c r="G27" i="31"/>
  <c r="F27" i="31"/>
  <c r="E27" i="31"/>
  <c r="U26" i="31"/>
  <c r="T25" i="31"/>
  <c r="N25" i="31"/>
  <c r="T24" i="31"/>
  <c r="N24" i="31"/>
  <c r="T23" i="31"/>
  <c r="N23" i="31"/>
  <c r="T22" i="31"/>
  <c r="N22" i="31"/>
  <c r="T20" i="31"/>
  <c r="U20" i="31" s="1"/>
  <c r="N20" i="31"/>
  <c r="T19" i="31"/>
  <c r="N19" i="31"/>
  <c r="U19" i="31" s="1"/>
  <c r="T18" i="31"/>
  <c r="N18" i="31"/>
  <c r="T17" i="31"/>
  <c r="N17" i="31"/>
  <c r="U17" i="31" s="1"/>
  <c r="T16" i="31"/>
  <c r="N16" i="31"/>
  <c r="T14" i="31"/>
  <c r="N14" i="31"/>
  <c r="U14" i="31" s="1"/>
  <c r="T13" i="31"/>
  <c r="N13" i="31"/>
  <c r="U24" i="31" l="1"/>
  <c r="U22" i="31"/>
  <c r="U25" i="31"/>
  <c r="U16" i="31"/>
  <c r="U18" i="31"/>
  <c r="K28" i="31"/>
  <c r="U13" i="31"/>
  <c r="U23" i="31"/>
  <c r="N27" i="31"/>
  <c r="G28" i="31"/>
  <c r="U15" i="9"/>
  <c r="U14" i="8"/>
  <c r="T27" i="31"/>
  <c r="U27" i="31" l="1"/>
  <c r="S25" i="32"/>
  <c r="R25" i="32"/>
  <c r="Q25" i="32"/>
  <c r="P25" i="32"/>
  <c r="O25" i="32"/>
  <c r="M25" i="32"/>
  <c r="L25" i="32"/>
  <c r="K25" i="32"/>
  <c r="J25" i="32"/>
  <c r="K26" i="32" s="1"/>
  <c r="I25" i="32"/>
  <c r="H25" i="32"/>
  <c r="G25" i="32"/>
  <c r="F25" i="32"/>
  <c r="G26" i="32" s="1"/>
  <c r="E25" i="32"/>
  <c r="U24" i="32"/>
  <c r="T24" i="32"/>
  <c r="N24" i="32"/>
  <c r="U23" i="32"/>
  <c r="T22" i="32"/>
  <c r="U22" i="32" s="1"/>
  <c r="N22" i="32"/>
  <c r="T21" i="32"/>
  <c r="U21" i="32" s="1"/>
  <c r="N21" i="32"/>
  <c r="U20" i="32"/>
  <c r="T19" i="32"/>
  <c r="N19" i="32"/>
  <c r="T18" i="32"/>
  <c r="U18" i="32" s="1"/>
  <c r="N18" i="32"/>
  <c r="T17" i="32"/>
  <c r="N17" i="32"/>
  <c r="T16" i="32"/>
  <c r="N16" i="32"/>
  <c r="T15" i="32"/>
  <c r="N15" i="32"/>
  <c r="U14" i="32"/>
  <c r="T14" i="32"/>
  <c r="N14" i="32"/>
  <c r="T13" i="32"/>
  <c r="N13" i="32"/>
  <c r="N25" i="32" s="1"/>
  <c r="U13" i="32" l="1"/>
  <c r="U15" i="32"/>
  <c r="U17" i="32"/>
  <c r="U16" i="32"/>
  <c r="U19" i="32"/>
  <c r="T25" i="32"/>
  <c r="U25" i="32" s="1"/>
  <c r="S27" i="30" l="1"/>
  <c r="R27" i="30"/>
  <c r="Q27" i="30"/>
  <c r="P27" i="30"/>
  <c r="O27" i="30"/>
  <c r="M27" i="30"/>
  <c r="L27" i="30"/>
  <c r="K27" i="30"/>
  <c r="J27" i="30"/>
  <c r="I27" i="30"/>
  <c r="H27" i="30"/>
  <c r="G27" i="30"/>
  <c r="F27" i="30"/>
  <c r="E27" i="30"/>
  <c r="U26" i="30"/>
  <c r="N25" i="30"/>
  <c r="U25" i="30" s="1"/>
  <c r="N24" i="30"/>
  <c r="U24" i="30" s="1"/>
  <c r="N23" i="30"/>
  <c r="U23" i="30" s="1"/>
  <c r="N22" i="30"/>
  <c r="U22" i="30" s="1"/>
  <c r="N20" i="30"/>
  <c r="U20" i="30" s="1"/>
  <c r="N19" i="30"/>
  <c r="U19" i="30" s="1"/>
  <c r="N18" i="30"/>
  <c r="U18" i="30" s="1"/>
  <c r="N17" i="30"/>
  <c r="U17" i="30" s="1"/>
  <c r="N16" i="30"/>
  <c r="U16" i="30" s="1"/>
  <c r="N14" i="30"/>
  <c r="U14" i="30" s="1"/>
  <c r="T13" i="30"/>
  <c r="N13" i="30"/>
  <c r="U13" i="30" l="1"/>
  <c r="N27" i="30"/>
  <c r="G28" i="30"/>
  <c r="K28" i="30"/>
  <c r="T27" i="30"/>
  <c r="U27" i="30" l="1"/>
  <c r="U24" i="24"/>
  <c r="S25" i="29"/>
  <c r="R25" i="29"/>
  <c r="Q25" i="29"/>
  <c r="P25" i="29"/>
  <c r="O25" i="29"/>
  <c r="M25" i="29"/>
  <c r="L25" i="29"/>
  <c r="K25" i="29"/>
  <c r="J25" i="29"/>
  <c r="K26" i="29" s="1"/>
  <c r="I25" i="29"/>
  <c r="H25" i="29"/>
  <c r="G25" i="29"/>
  <c r="F25" i="29"/>
  <c r="G26" i="29" s="1"/>
  <c r="E25" i="29"/>
  <c r="T24" i="29"/>
  <c r="U24" i="29" s="1"/>
  <c r="N24" i="29"/>
  <c r="T23" i="29"/>
  <c r="U23" i="29" s="1"/>
  <c r="N23" i="29"/>
  <c r="T22" i="29"/>
  <c r="N22" i="29"/>
  <c r="U22" i="29" s="1"/>
  <c r="T21" i="29"/>
  <c r="U21" i="29" s="1"/>
  <c r="N21" i="29"/>
  <c r="T20" i="29"/>
  <c r="U20" i="29" s="1"/>
  <c r="N20" i="29"/>
  <c r="T19" i="29"/>
  <c r="U19" i="29" s="1"/>
  <c r="N19" i="29"/>
  <c r="T18" i="29"/>
  <c r="N18" i="29"/>
  <c r="U18" i="29" s="1"/>
  <c r="T17" i="29"/>
  <c r="U17" i="29" s="1"/>
  <c r="N17" i="29"/>
  <c r="T16" i="29"/>
  <c r="U16" i="29" s="1"/>
  <c r="N16" i="29"/>
  <c r="T15" i="29"/>
  <c r="N15" i="29"/>
  <c r="T14" i="29"/>
  <c r="N14" i="29"/>
  <c r="T13" i="29"/>
  <c r="U13" i="29" s="1"/>
  <c r="N13" i="29"/>
  <c r="S26" i="28"/>
  <c r="R26" i="28"/>
  <c r="Q26" i="28"/>
  <c r="P26" i="28"/>
  <c r="O26" i="28"/>
  <c r="M26" i="28"/>
  <c r="L26" i="28"/>
  <c r="K26" i="28"/>
  <c r="J26" i="28"/>
  <c r="I26" i="28"/>
  <c r="H26" i="28"/>
  <c r="G26" i="28"/>
  <c r="F26" i="28"/>
  <c r="G27" i="28" s="1"/>
  <c r="E26" i="28"/>
  <c r="U25" i="28"/>
  <c r="T24" i="28"/>
  <c r="U24" i="28" s="1"/>
  <c r="N24" i="28"/>
  <c r="T23" i="28"/>
  <c r="U23" i="28" s="1"/>
  <c r="N23" i="28"/>
  <c r="T22" i="28"/>
  <c r="U22" i="28" s="1"/>
  <c r="N22" i="28"/>
  <c r="T21" i="28"/>
  <c r="U21" i="28" s="1"/>
  <c r="N21" i="28"/>
  <c r="T20" i="28"/>
  <c r="U20" i="28" s="1"/>
  <c r="N20" i="28"/>
  <c r="U19" i="28"/>
  <c r="T19" i="28"/>
  <c r="N19" i="28"/>
  <c r="T18" i="28"/>
  <c r="U18" i="28" s="1"/>
  <c r="N18" i="28"/>
  <c r="T17" i="28"/>
  <c r="U17" i="28" s="1"/>
  <c r="N17" i="28"/>
  <c r="T16" i="28"/>
  <c r="U16" i="28" s="1"/>
  <c r="N16" i="28"/>
  <c r="T15" i="28"/>
  <c r="U15" i="28" s="1"/>
  <c r="N15" i="28"/>
  <c r="T14" i="28"/>
  <c r="U14" i="28" s="1"/>
  <c r="N14" i="28"/>
  <c r="T13" i="28"/>
  <c r="U13" i="28" s="1"/>
  <c r="N13" i="28"/>
  <c r="N26" i="28" s="1"/>
  <c r="N25" i="29" l="1"/>
  <c r="U15" i="29"/>
  <c r="U14" i="29"/>
  <c r="K27" i="28"/>
  <c r="T25" i="29"/>
  <c r="U25" i="29" s="1"/>
  <c r="T26" i="28"/>
  <c r="U26" i="28" s="1"/>
  <c r="S27" i="27" l="1"/>
  <c r="R27" i="27"/>
  <c r="Q27" i="27"/>
  <c r="P27" i="27"/>
  <c r="O27" i="27"/>
  <c r="M27" i="27"/>
  <c r="L27" i="27"/>
  <c r="K27" i="27"/>
  <c r="J27" i="27"/>
  <c r="I27" i="27"/>
  <c r="H27" i="27"/>
  <c r="G27" i="27"/>
  <c r="F27" i="27"/>
  <c r="E27" i="27"/>
  <c r="U26" i="27"/>
  <c r="U25" i="27"/>
  <c r="N25" i="27"/>
  <c r="N24" i="27"/>
  <c r="U24" i="27" s="1"/>
  <c r="N23" i="27"/>
  <c r="U23" i="27" s="1"/>
  <c r="N22" i="27"/>
  <c r="U22" i="27" s="1"/>
  <c r="N21" i="27"/>
  <c r="U21" i="27" s="1"/>
  <c r="N19" i="27"/>
  <c r="U19" i="27" s="1"/>
  <c r="N18" i="27"/>
  <c r="U18" i="27" s="1"/>
  <c r="N16" i="27"/>
  <c r="U16" i="27" s="1"/>
  <c r="N15" i="27"/>
  <c r="U15" i="27" s="1"/>
  <c r="U14" i="27"/>
  <c r="N14" i="27"/>
  <c r="T13" i="27"/>
  <c r="N13" i="27"/>
  <c r="S26" i="26"/>
  <c r="R26" i="26"/>
  <c r="Q26" i="26"/>
  <c r="P26" i="26"/>
  <c r="O26" i="26"/>
  <c r="M26" i="26"/>
  <c r="L26" i="26"/>
  <c r="K26" i="26"/>
  <c r="J26" i="26"/>
  <c r="I26" i="26"/>
  <c r="H26" i="26"/>
  <c r="G26" i="26"/>
  <c r="F26" i="26"/>
  <c r="E26" i="26"/>
  <c r="U25" i="26"/>
  <c r="T24" i="26"/>
  <c r="N24" i="26"/>
  <c r="T23" i="26"/>
  <c r="U23" i="26" s="1"/>
  <c r="N23" i="26"/>
  <c r="T22" i="26"/>
  <c r="N22" i="26"/>
  <c r="T21" i="26"/>
  <c r="N21" i="26"/>
  <c r="T20" i="26"/>
  <c r="N20" i="26"/>
  <c r="U19" i="26"/>
  <c r="T19" i="26"/>
  <c r="N19" i="26"/>
  <c r="T18" i="26"/>
  <c r="N18" i="26"/>
  <c r="T17" i="26"/>
  <c r="N17" i="26"/>
  <c r="U17" i="26" s="1"/>
  <c r="T16" i="26"/>
  <c r="N16" i="26"/>
  <c r="T15" i="26"/>
  <c r="N15" i="26"/>
  <c r="T14" i="26"/>
  <c r="N14" i="26"/>
  <c r="T13" i="26"/>
  <c r="N13" i="26"/>
  <c r="U15" i="26" l="1"/>
  <c r="U14" i="26"/>
  <c r="G27" i="26"/>
  <c r="N26" i="26"/>
  <c r="U18" i="26"/>
  <c r="U20" i="26"/>
  <c r="U22" i="26"/>
  <c r="U21" i="26"/>
  <c r="U24" i="26"/>
  <c r="N27" i="27"/>
  <c r="G28" i="27"/>
  <c r="K28" i="27"/>
  <c r="U16" i="26"/>
  <c r="K27" i="26"/>
  <c r="T27" i="27"/>
  <c r="U13" i="27"/>
  <c r="T26" i="26"/>
  <c r="U13" i="26"/>
  <c r="U26" i="26" l="1"/>
  <c r="U27" i="27"/>
  <c r="S26" i="25"/>
  <c r="R26" i="25"/>
  <c r="Q26" i="25"/>
  <c r="P26" i="25"/>
  <c r="O26" i="25"/>
  <c r="M26" i="25"/>
  <c r="L26" i="25"/>
  <c r="K26" i="25"/>
  <c r="J26" i="25"/>
  <c r="I26" i="25"/>
  <c r="H26" i="25"/>
  <c r="G26" i="25"/>
  <c r="F26" i="25"/>
  <c r="G27" i="25" s="1"/>
  <c r="E26" i="25"/>
  <c r="U25" i="25"/>
  <c r="T24" i="25"/>
  <c r="N24" i="25"/>
  <c r="T23" i="25"/>
  <c r="N23" i="25"/>
  <c r="T22" i="25"/>
  <c r="N22" i="25"/>
  <c r="T21" i="25"/>
  <c r="N21" i="25"/>
  <c r="T20" i="25"/>
  <c r="N20" i="25"/>
  <c r="T19" i="25"/>
  <c r="N19" i="25"/>
  <c r="T18" i="25"/>
  <c r="N18" i="25"/>
  <c r="T17" i="25"/>
  <c r="N17" i="25"/>
  <c r="T16" i="25"/>
  <c r="N16" i="25"/>
  <c r="T14" i="25"/>
  <c r="N14" i="25"/>
  <c r="T13" i="25"/>
  <c r="N13" i="25"/>
  <c r="S27" i="24"/>
  <c r="R27" i="24"/>
  <c r="Q27" i="24"/>
  <c r="P27" i="24"/>
  <c r="O27" i="24"/>
  <c r="M27" i="24"/>
  <c r="L27" i="24"/>
  <c r="K27" i="24"/>
  <c r="J27" i="24"/>
  <c r="I27" i="24"/>
  <c r="H27" i="24"/>
  <c r="G27" i="24"/>
  <c r="F27" i="24"/>
  <c r="E27" i="24"/>
  <c r="U26" i="24"/>
  <c r="U25" i="24"/>
  <c r="T23" i="24"/>
  <c r="N23" i="24"/>
  <c r="T22" i="24"/>
  <c r="N22" i="24"/>
  <c r="T21" i="24"/>
  <c r="N21" i="24"/>
  <c r="U20" i="24"/>
  <c r="U19" i="24"/>
  <c r="T18" i="24"/>
  <c r="N18" i="24"/>
  <c r="U17" i="24"/>
  <c r="T16" i="24"/>
  <c r="N16" i="24"/>
  <c r="T14" i="24"/>
  <c r="N14" i="24"/>
  <c r="T13" i="24"/>
  <c r="N13" i="24"/>
  <c r="S26" i="23"/>
  <c r="R26" i="23"/>
  <c r="Q26" i="23"/>
  <c r="P26" i="23"/>
  <c r="O26" i="23"/>
  <c r="M26" i="23"/>
  <c r="L26" i="23"/>
  <c r="K26" i="23"/>
  <c r="J26" i="23"/>
  <c r="K27" i="23" s="1"/>
  <c r="I26" i="23"/>
  <c r="H26" i="23"/>
  <c r="G26" i="23"/>
  <c r="F26" i="23"/>
  <c r="E26" i="23"/>
  <c r="U25" i="23"/>
  <c r="T24" i="23"/>
  <c r="N24" i="23"/>
  <c r="U23" i="23"/>
  <c r="T23" i="23"/>
  <c r="N23" i="23"/>
  <c r="T22" i="23"/>
  <c r="N22" i="23"/>
  <c r="T21" i="23"/>
  <c r="U21" i="23" s="1"/>
  <c r="N21" i="23"/>
  <c r="T20" i="23"/>
  <c r="N20" i="23"/>
  <c r="T19" i="23"/>
  <c r="N19" i="23"/>
  <c r="T18" i="23"/>
  <c r="N18" i="23"/>
  <c r="T16" i="23"/>
  <c r="N16" i="23"/>
  <c r="T15" i="23"/>
  <c r="N15" i="23"/>
  <c r="T14" i="23"/>
  <c r="N14" i="23"/>
  <c r="T13" i="23"/>
  <c r="N13" i="23"/>
  <c r="T27" i="22"/>
  <c r="S27" i="22"/>
  <c r="R27" i="22"/>
  <c r="Q27" i="22"/>
  <c r="P27" i="22"/>
  <c r="O27" i="22"/>
  <c r="M27" i="22"/>
  <c r="L27" i="22"/>
  <c r="K27" i="22"/>
  <c r="J27" i="22"/>
  <c r="I27" i="22"/>
  <c r="H27" i="22"/>
  <c r="G27" i="22"/>
  <c r="F27" i="22"/>
  <c r="E27" i="22"/>
  <c r="U26" i="22"/>
  <c r="U25" i="22"/>
  <c r="N24" i="22"/>
  <c r="U24" i="22" s="1"/>
  <c r="N23" i="22"/>
  <c r="U23" i="22" s="1"/>
  <c r="N22" i="22"/>
  <c r="U22" i="22" s="1"/>
  <c r="N21" i="22"/>
  <c r="U21" i="22" s="1"/>
  <c r="N20" i="22"/>
  <c r="U20" i="22" s="1"/>
  <c r="N19" i="22"/>
  <c r="U19" i="22" s="1"/>
  <c r="N18" i="22"/>
  <c r="U18" i="22" s="1"/>
  <c r="N17" i="22"/>
  <c r="U17" i="22" s="1"/>
  <c r="N15" i="22"/>
  <c r="U15" i="22" s="1"/>
  <c r="N14" i="22"/>
  <c r="U14" i="22" s="1"/>
  <c r="N13" i="22"/>
  <c r="S27" i="21"/>
  <c r="R27" i="21"/>
  <c r="Q27" i="21"/>
  <c r="P27" i="21"/>
  <c r="O27" i="21"/>
  <c r="M27" i="21"/>
  <c r="L27" i="21"/>
  <c r="K27" i="21"/>
  <c r="J27" i="21"/>
  <c r="I27" i="21"/>
  <c r="H27" i="21"/>
  <c r="G27" i="21"/>
  <c r="F27" i="21"/>
  <c r="G28" i="21" s="1"/>
  <c r="E27" i="21"/>
  <c r="U26" i="21"/>
  <c r="T25" i="21"/>
  <c r="N25" i="21"/>
  <c r="U24" i="21"/>
  <c r="T24" i="21"/>
  <c r="N24" i="21"/>
  <c r="T23" i="21"/>
  <c r="N23" i="21"/>
  <c r="T22" i="21"/>
  <c r="N22" i="21"/>
  <c r="T21" i="21"/>
  <c r="N21" i="21"/>
  <c r="T20" i="21"/>
  <c r="U20" i="21" s="1"/>
  <c r="N20" i="21"/>
  <c r="T19" i="21"/>
  <c r="U19" i="21" s="1"/>
  <c r="N19" i="21"/>
  <c r="T18" i="21"/>
  <c r="N18" i="21"/>
  <c r="U16" i="21"/>
  <c r="T15" i="21"/>
  <c r="N15" i="21"/>
  <c r="T14" i="21"/>
  <c r="N14" i="21"/>
  <c r="U14" i="21" s="1"/>
  <c r="T13" i="21"/>
  <c r="U13" i="21" s="1"/>
  <c r="N13" i="21"/>
  <c r="U21" i="24" l="1"/>
  <c r="U13" i="25"/>
  <c r="U17" i="25"/>
  <c r="U22" i="25"/>
  <c r="U18" i="25"/>
  <c r="U21" i="25"/>
  <c r="K27" i="25"/>
  <c r="U16" i="25"/>
  <c r="U19" i="25"/>
  <c r="U24" i="25"/>
  <c r="N26" i="25"/>
  <c r="U14" i="25"/>
  <c r="U20" i="25"/>
  <c r="U23" i="25"/>
  <c r="U14" i="24"/>
  <c r="U16" i="24"/>
  <c r="G28" i="24"/>
  <c r="K28" i="24"/>
  <c r="U13" i="23"/>
  <c r="U14" i="23"/>
  <c r="U19" i="23"/>
  <c r="N27" i="21"/>
  <c r="U21" i="21"/>
  <c r="U23" i="21"/>
  <c r="U18" i="21"/>
  <c r="U25" i="21"/>
  <c r="U15" i="21"/>
  <c r="U22" i="21"/>
  <c r="N27" i="24"/>
  <c r="U22" i="24"/>
  <c r="U18" i="24"/>
  <c r="U24" i="23"/>
  <c r="U20" i="23"/>
  <c r="U16" i="23"/>
  <c r="U15" i="23"/>
  <c r="U18" i="23"/>
  <c r="N26" i="23"/>
  <c r="G27" i="23"/>
  <c r="U22" i="23"/>
  <c r="N27" i="22"/>
  <c r="K28" i="22"/>
  <c r="G28" i="22"/>
  <c r="K28" i="21"/>
  <c r="U13" i="24"/>
  <c r="T27" i="24"/>
  <c r="U23" i="24"/>
  <c r="T26" i="25"/>
  <c r="U26" i="25" s="1"/>
  <c r="T26" i="23"/>
  <c r="U27" i="22"/>
  <c r="U13" i="22"/>
  <c r="T27" i="21"/>
  <c r="T25" i="20"/>
  <c r="S25" i="20"/>
  <c r="R25" i="20"/>
  <c r="Q25" i="20"/>
  <c r="P25" i="20"/>
  <c r="O25" i="20"/>
  <c r="M25" i="20"/>
  <c r="L25" i="20"/>
  <c r="K25" i="20"/>
  <c r="J25" i="20"/>
  <c r="I25" i="20"/>
  <c r="H25" i="20"/>
  <c r="G25" i="20"/>
  <c r="F25" i="20"/>
  <c r="G26" i="20" s="1"/>
  <c r="E25" i="20"/>
  <c r="U24" i="20"/>
  <c r="N23" i="20"/>
  <c r="N22" i="20"/>
  <c r="U22" i="20" s="1"/>
  <c r="U21" i="20"/>
  <c r="N21" i="20"/>
  <c r="N20" i="20"/>
  <c r="U20" i="20" s="1"/>
  <c r="U19" i="20"/>
  <c r="N19" i="20"/>
  <c r="N18" i="20"/>
  <c r="U18" i="20" s="1"/>
  <c r="U17" i="20"/>
  <c r="N17" i="20"/>
  <c r="N16" i="20"/>
  <c r="U16" i="20" s="1"/>
  <c r="U15" i="20"/>
  <c r="N15" i="20"/>
  <c r="N14" i="20"/>
  <c r="N25" i="20" s="1"/>
  <c r="U13" i="20"/>
  <c r="N13" i="20"/>
  <c r="T26" i="18"/>
  <c r="S26" i="18"/>
  <c r="R26" i="18"/>
  <c r="Q26" i="18"/>
  <c r="P26" i="18"/>
  <c r="O26" i="18"/>
  <c r="M26" i="18"/>
  <c r="L26" i="18"/>
  <c r="K26" i="18"/>
  <c r="J26" i="18"/>
  <c r="I26" i="18"/>
  <c r="H26" i="18"/>
  <c r="G26" i="18"/>
  <c r="F26" i="18"/>
  <c r="E26" i="18"/>
  <c r="U25" i="18"/>
  <c r="N24" i="18"/>
  <c r="U24" i="18" s="1"/>
  <c r="N23" i="18"/>
  <c r="U23" i="18" s="1"/>
  <c r="N22" i="18"/>
  <c r="U22" i="18" s="1"/>
  <c r="N21" i="18"/>
  <c r="U21" i="18" s="1"/>
  <c r="N20" i="18"/>
  <c r="U20" i="18" s="1"/>
  <c r="N19" i="18"/>
  <c r="U19" i="18" s="1"/>
  <c r="N18" i="18"/>
  <c r="U18" i="18" s="1"/>
  <c r="N17" i="18"/>
  <c r="U17" i="18" s="1"/>
  <c r="N15" i="18"/>
  <c r="U15" i="18" s="1"/>
  <c r="N14" i="18"/>
  <c r="U14" i="18" s="1"/>
  <c r="N13" i="18"/>
  <c r="U13" i="18" s="1"/>
  <c r="S26" i="10"/>
  <c r="R26" i="10"/>
  <c r="Q26" i="10"/>
  <c r="P26" i="10"/>
  <c r="O26" i="10"/>
  <c r="M26" i="10"/>
  <c r="L26" i="10"/>
  <c r="K26" i="10"/>
  <c r="J26" i="10"/>
  <c r="I26" i="10"/>
  <c r="H26" i="10"/>
  <c r="G26" i="10"/>
  <c r="F26" i="10"/>
  <c r="G27" i="10" s="1"/>
  <c r="E26" i="10"/>
  <c r="U25" i="10"/>
  <c r="T24" i="10"/>
  <c r="N24" i="10"/>
  <c r="T23" i="10"/>
  <c r="N23" i="10"/>
  <c r="T22" i="10"/>
  <c r="U22" i="10" s="1"/>
  <c r="N22" i="10"/>
  <c r="T21" i="10"/>
  <c r="N21" i="10"/>
  <c r="T20" i="10"/>
  <c r="U20" i="10" s="1"/>
  <c r="N20" i="10"/>
  <c r="T19" i="10"/>
  <c r="U19" i="10" s="1"/>
  <c r="N19" i="10"/>
  <c r="T18" i="10"/>
  <c r="N18" i="10"/>
  <c r="T17" i="10"/>
  <c r="U17" i="10" s="1"/>
  <c r="N17" i="10"/>
  <c r="T16" i="10"/>
  <c r="N16" i="10"/>
  <c r="U15" i="10"/>
  <c r="T15" i="10"/>
  <c r="N15" i="10"/>
  <c r="T14" i="10"/>
  <c r="N14" i="10"/>
  <c r="T13" i="10"/>
  <c r="U13" i="10" s="1"/>
  <c r="N13" i="10"/>
  <c r="S26" i="16"/>
  <c r="R26" i="16"/>
  <c r="Q26" i="16"/>
  <c r="P26" i="16"/>
  <c r="O26" i="16"/>
  <c r="M26" i="16"/>
  <c r="L26" i="16"/>
  <c r="K26" i="16"/>
  <c r="J26" i="16"/>
  <c r="I26" i="16"/>
  <c r="H26" i="16"/>
  <c r="G26" i="16"/>
  <c r="F26" i="16"/>
  <c r="E26" i="16"/>
  <c r="U25" i="16"/>
  <c r="U24" i="16"/>
  <c r="T23" i="16"/>
  <c r="N23" i="16"/>
  <c r="T22" i="16"/>
  <c r="N22" i="16"/>
  <c r="T21" i="16"/>
  <c r="N21" i="16"/>
  <c r="T20" i="16"/>
  <c r="N20" i="16"/>
  <c r="T19" i="16"/>
  <c r="N19" i="16"/>
  <c r="U18" i="16"/>
  <c r="T17" i="16"/>
  <c r="N17" i="16"/>
  <c r="T16" i="16"/>
  <c r="N16" i="16"/>
  <c r="T14" i="16"/>
  <c r="N14" i="16"/>
  <c r="T13" i="16"/>
  <c r="U13" i="16" s="1"/>
  <c r="N13" i="16"/>
  <c r="S25" i="15"/>
  <c r="R25" i="15"/>
  <c r="Q25" i="15"/>
  <c r="P25" i="15"/>
  <c r="O25" i="15"/>
  <c r="M25" i="15"/>
  <c r="L25" i="15"/>
  <c r="K25" i="15"/>
  <c r="J25" i="15"/>
  <c r="K26" i="15" s="1"/>
  <c r="I25" i="15"/>
  <c r="H25" i="15"/>
  <c r="G25" i="15"/>
  <c r="F25" i="15"/>
  <c r="G26" i="15" s="1"/>
  <c r="E25" i="15"/>
  <c r="T24" i="15"/>
  <c r="N24" i="15"/>
  <c r="T23" i="15"/>
  <c r="U23" i="15" s="1"/>
  <c r="N23" i="15"/>
  <c r="T22" i="15"/>
  <c r="N22" i="15"/>
  <c r="T21" i="15"/>
  <c r="U21" i="15" s="1"/>
  <c r="N21" i="15"/>
  <c r="T20" i="15"/>
  <c r="N20" i="15"/>
  <c r="T19" i="15"/>
  <c r="N19" i="15"/>
  <c r="T18" i="15"/>
  <c r="N18" i="15"/>
  <c r="T17" i="15"/>
  <c r="N17" i="15"/>
  <c r="T16" i="15"/>
  <c r="N16" i="15"/>
  <c r="T15" i="15"/>
  <c r="N15" i="15"/>
  <c r="T14" i="15"/>
  <c r="N14" i="15"/>
  <c r="T13" i="15"/>
  <c r="N13" i="15"/>
  <c r="S26" i="14"/>
  <c r="R26" i="14"/>
  <c r="Q26" i="14"/>
  <c r="P26" i="14"/>
  <c r="O26" i="14"/>
  <c r="M26" i="14"/>
  <c r="L26" i="14"/>
  <c r="K26" i="14"/>
  <c r="J26" i="14"/>
  <c r="I26" i="14"/>
  <c r="H26" i="14"/>
  <c r="G26" i="14"/>
  <c r="F26" i="14"/>
  <c r="E26" i="14"/>
  <c r="U25" i="14"/>
  <c r="T24" i="14"/>
  <c r="N24" i="14"/>
  <c r="T23" i="14"/>
  <c r="N23" i="14"/>
  <c r="U23" i="14" s="1"/>
  <c r="T22" i="14"/>
  <c r="N22" i="14"/>
  <c r="T21" i="14"/>
  <c r="U21" i="14" s="1"/>
  <c r="N21" i="14"/>
  <c r="T20" i="14"/>
  <c r="N20" i="14"/>
  <c r="T19" i="14"/>
  <c r="N19" i="14"/>
  <c r="U19" i="14" s="1"/>
  <c r="T18" i="14"/>
  <c r="N18" i="14"/>
  <c r="T17" i="14"/>
  <c r="N17" i="14"/>
  <c r="T16" i="14"/>
  <c r="N16" i="14"/>
  <c r="U15" i="14"/>
  <c r="T15" i="14"/>
  <c r="N15" i="14"/>
  <c r="T14" i="14"/>
  <c r="N14" i="14"/>
  <c r="T13" i="14"/>
  <c r="U13" i="14" s="1"/>
  <c r="N13" i="14"/>
  <c r="S26" i="13"/>
  <c r="R26" i="13"/>
  <c r="Q26" i="13"/>
  <c r="P26" i="13"/>
  <c r="O26" i="13"/>
  <c r="M26" i="13"/>
  <c r="L26" i="13"/>
  <c r="K26" i="13"/>
  <c r="J26" i="13"/>
  <c r="K27" i="13" s="1"/>
  <c r="I26" i="13"/>
  <c r="H26" i="13"/>
  <c r="G26" i="13"/>
  <c r="F26" i="13"/>
  <c r="G27" i="13" s="1"/>
  <c r="E26" i="13"/>
  <c r="T24" i="13"/>
  <c r="N24" i="13"/>
  <c r="T23" i="13"/>
  <c r="U23" i="13" s="1"/>
  <c r="N23" i="13"/>
  <c r="T22" i="13"/>
  <c r="U22" i="13" s="1"/>
  <c r="N22" i="13"/>
  <c r="T21" i="13"/>
  <c r="N21" i="13"/>
  <c r="T20" i="13"/>
  <c r="N20" i="13"/>
  <c r="T19" i="13"/>
  <c r="N19" i="13"/>
  <c r="T18" i="13"/>
  <c r="U18" i="13" s="1"/>
  <c r="N18" i="13"/>
  <c r="T17" i="13"/>
  <c r="N17" i="13"/>
  <c r="T16" i="13"/>
  <c r="U16" i="13" s="1"/>
  <c r="N16" i="13"/>
  <c r="T14" i="13"/>
  <c r="N14" i="13"/>
  <c r="U13" i="13"/>
  <c r="T13" i="13"/>
  <c r="N13" i="13"/>
  <c r="S26" i="12"/>
  <c r="R26" i="12"/>
  <c r="Q26" i="12"/>
  <c r="P26" i="12"/>
  <c r="O26" i="12"/>
  <c r="M26" i="12"/>
  <c r="L26" i="12"/>
  <c r="K26" i="12"/>
  <c r="J26" i="12"/>
  <c r="K27" i="12" s="1"/>
  <c r="I26" i="12"/>
  <c r="H26" i="12"/>
  <c r="G26" i="12"/>
  <c r="F26" i="12"/>
  <c r="G27" i="12" s="1"/>
  <c r="E26" i="12"/>
  <c r="U25" i="12"/>
  <c r="U24" i="12"/>
  <c r="T23" i="12"/>
  <c r="U23" i="12" s="1"/>
  <c r="N23" i="12"/>
  <c r="T22" i="12"/>
  <c r="N22" i="12"/>
  <c r="U22" i="12" s="1"/>
  <c r="U21" i="12"/>
  <c r="T21" i="12"/>
  <c r="N21" i="12"/>
  <c r="U20" i="12"/>
  <c r="U19" i="12"/>
  <c r="T19" i="12"/>
  <c r="N19" i="12"/>
  <c r="T18" i="12"/>
  <c r="U18" i="12" s="1"/>
  <c r="N18" i="12"/>
  <c r="U17" i="12"/>
  <c r="T16" i="12"/>
  <c r="U16" i="12" s="1"/>
  <c r="N16" i="12"/>
  <c r="U15" i="12"/>
  <c r="T14" i="12"/>
  <c r="T26" i="12" s="1"/>
  <c r="N14" i="12"/>
  <c r="T13" i="12"/>
  <c r="U13" i="12" s="1"/>
  <c r="N13" i="12"/>
  <c r="N26" i="12" s="1"/>
  <c r="U21" i="16" l="1"/>
  <c r="U14" i="16"/>
  <c r="U20" i="16"/>
  <c r="U27" i="21"/>
  <c r="N26" i="13"/>
  <c r="U20" i="13"/>
  <c r="U14" i="13"/>
  <c r="U17" i="13"/>
  <c r="U24" i="13"/>
  <c r="U19" i="13"/>
  <c r="U21" i="13"/>
  <c r="N26" i="16"/>
  <c r="U19" i="16"/>
  <c r="U17" i="16"/>
  <c r="U23" i="16"/>
  <c r="K27" i="16"/>
  <c r="U14" i="15"/>
  <c r="U16" i="15"/>
  <c r="U20" i="15"/>
  <c r="U24" i="15"/>
  <c r="N25" i="15"/>
  <c r="U18" i="15"/>
  <c r="U13" i="15"/>
  <c r="U15" i="15"/>
  <c r="U22" i="15"/>
  <c r="U17" i="15"/>
  <c r="U19" i="15"/>
  <c r="U27" i="24"/>
  <c r="U26" i="23"/>
  <c r="K26" i="20"/>
  <c r="K27" i="18"/>
  <c r="N26" i="18"/>
  <c r="U26" i="18" s="1"/>
  <c r="G27" i="18"/>
  <c r="U14" i="10"/>
  <c r="U21" i="10"/>
  <c r="U23" i="10"/>
  <c r="N26" i="10"/>
  <c r="U16" i="10"/>
  <c r="U18" i="10"/>
  <c r="U24" i="10"/>
  <c r="K27" i="10"/>
  <c r="G27" i="16"/>
  <c r="U16" i="16"/>
  <c r="U22" i="16"/>
  <c r="K27" i="14"/>
  <c r="U24" i="14"/>
  <c r="U22" i="14"/>
  <c r="U18" i="14"/>
  <c r="U17" i="14"/>
  <c r="U14" i="14"/>
  <c r="U16" i="14"/>
  <c r="U20" i="14"/>
  <c r="N26" i="14"/>
  <c r="G27" i="14"/>
  <c r="U25" i="20"/>
  <c r="U14" i="20"/>
  <c r="T26" i="10"/>
  <c r="U26" i="10" s="1"/>
  <c r="T26" i="16"/>
  <c r="U26" i="16" s="1"/>
  <c r="T25" i="15"/>
  <c r="T26" i="14"/>
  <c r="T26" i="13"/>
  <c r="U26" i="13" s="1"/>
  <c r="U26" i="12"/>
  <c r="U14" i="12"/>
  <c r="U25" i="15" l="1"/>
  <c r="U26" i="14"/>
  <c r="S26" i="7" l="1"/>
  <c r="R26" i="7"/>
  <c r="Q26" i="7"/>
  <c r="P26" i="7"/>
  <c r="O26" i="7"/>
  <c r="M26" i="7"/>
  <c r="L26" i="7"/>
  <c r="K26" i="7"/>
  <c r="J26" i="7"/>
  <c r="K27" i="7" s="1"/>
  <c r="I26" i="7"/>
  <c r="H26" i="7"/>
  <c r="G26" i="7"/>
  <c r="F26" i="7"/>
  <c r="E26" i="7"/>
  <c r="U25" i="7"/>
  <c r="U24" i="7"/>
  <c r="T23" i="7"/>
  <c r="N23" i="7"/>
  <c r="T22" i="7"/>
  <c r="N22" i="7"/>
  <c r="U22" i="7" s="1"/>
  <c r="T21" i="7"/>
  <c r="N21" i="7"/>
  <c r="U21" i="7" s="1"/>
  <c r="U20" i="7"/>
  <c r="T19" i="7"/>
  <c r="N19" i="7"/>
  <c r="U19" i="7" s="1"/>
  <c r="T18" i="7"/>
  <c r="N18" i="7"/>
  <c r="T17" i="7"/>
  <c r="N17" i="7"/>
  <c r="T16" i="7"/>
  <c r="N16" i="7"/>
  <c r="U16" i="7" s="1"/>
  <c r="T15" i="7"/>
  <c r="N15" i="7"/>
  <c r="U15" i="7" s="1"/>
  <c r="T13" i="7"/>
  <c r="N13" i="7"/>
  <c r="S26" i="5"/>
  <c r="Q26" i="5"/>
  <c r="P26" i="5"/>
  <c r="O26" i="5"/>
  <c r="M26" i="5"/>
  <c r="L26" i="5"/>
  <c r="K26" i="5"/>
  <c r="J26" i="5"/>
  <c r="K27" i="5" s="1"/>
  <c r="I26" i="5"/>
  <c r="H26" i="5"/>
  <c r="G26" i="5"/>
  <c r="F26" i="5"/>
  <c r="E26" i="5"/>
  <c r="U25" i="5"/>
  <c r="T24" i="5"/>
  <c r="N24" i="5"/>
  <c r="T23" i="5"/>
  <c r="N23" i="5"/>
  <c r="U23" i="5" s="1"/>
  <c r="T22" i="5"/>
  <c r="N22" i="5"/>
  <c r="T21" i="5"/>
  <c r="N21" i="5"/>
  <c r="T20" i="5"/>
  <c r="U20" i="5" s="1"/>
  <c r="N20" i="5"/>
  <c r="T19" i="5"/>
  <c r="N19" i="5"/>
  <c r="U19" i="5" s="1"/>
  <c r="T18" i="5"/>
  <c r="N18" i="5"/>
  <c r="T17" i="5"/>
  <c r="U17" i="5" s="1"/>
  <c r="N17" i="5"/>
  <c r="T16" i="5"/>
  <c r="N16" i="5"/>
  <c r="U15" i="5"/>
  <c r="T15" i="5"/>
  <c r="N15" i="5"/>
  <c r="T14" i="5"/>
  <c r="N14" i="5"/>
  <c r="T13" i="5"/>
  <c r="N13" i="5"/>
  <c r="S26" i="2"/>
  <c r="R26" i="2"/>
  <c r="Q26" i="2"/>
  <c r="P26" i="2"/>
  <c r="O26" i="2"/>
  <c r="M26" i="2"/>
  <c r="L26" i="2"/>
  <c r="K26" i="2"/>
  <c r="J26" i="2"/>
  <c r="K27" i="2" s="1"/>
  <c r="I26" i="2"/>
  <c r="H26" i="2"/>
  <c r="G26" i="2"/>
  <c r="F26" i="2"/>
  <c r="G27" i="2" s="1"/>
  <c r="E26" i="2"/>
  <c r="U25" i="2"/>
  <c r="T23" i="2"/>
  <c r="N23" i="2"/>
  <c r="T22" i="2"/>
  <c r="N22" i="2"/>
  <c r="T21" i="2"/>
  <c r="N21" i="2"/>
  <c r="T20" i="2"/>
  <c r="N20" i="2"/>
  <c r="T19" i="2"/>
  <c r="N19" i="2"/>
  <c r="T18" i="2"/>
  <c r="U18" i="2" s="1"/>
  <c r="N18" i="2"/>
  <c r="T17" i="2"/>
  <c r="N17" i="2"/>
  <c r="T16" i="2"/>
  <c r="N16" i="2"/>
  <c r="U16" i="2" s="1"/>
  <c r="T15" i="2"/>
  <c r="N15" i="2"/>
  <c r="T13" i="2"/>
  <c r="N13" i="2"/>
  <c r="S26" i="4"/>
  <c r="R26" i="4"/>
  <c r="Q26" i="4"/>
  <c r="P26" i="4"/>
  <c r="O26" i="4"/>
  <c r="M26" i="4"/>
  <c r="L26" i="4"/>
  <c r="K26" i="4"/>
  <c r="J26" i="4"/>
  <c r="I26" i="4"/>
  <c r="H26" i="4"/>
  <c r="G26" i="4"/>
  <c r="F26" i="4"/>
  <c r="E26" i="4"/>
  <c r="U25" i="4"/>
  <c r="T24" i="4"/>
  <c r="U24" i="4" s="1"/>
  <c r="N24" i="4"/>
  <c r="T23" i="4"/>
  <c r="N23" i="4"/>
  <c r="N22" i="4"/>
  <c r="U22" i="4" s="1"/>
  <c r="N21" i="4"/>
  <c r="U21" i="4" s="1"/>
  <c r="N20" i="4"/>
  <c r="U20" i="4" s="1"/>
  <c r="N19" i="4"/>
  <c r="U19" i="4" s="1"/>
  <c r="N18" i="4"/>
  <c r="U18" i="4" s="1"/>
  <c r="N17" i="4"/>
  <c r="U17" i="4" s="1"/>
  <c r="N16" i="4"/>
  <c r="U16" i="4" s="1"/>
  <c r="N15" i="4"/>
  <c r="U15" i="4" s="1"/>
  <c r="N13" i="4"/>
  <c r="U13" i="2" l="1"/>
  <c r="U22" i="2"/>
  <c r="N26" i="2"/>
  <c r="U15" i="2"/>
  <c r="U19" i="2"/>
  <c r="U21" i="2"/>
  <c r="T26" i="2"/>
  <c r="U26" i="2" s="1"/>
  <c r="U20" i="2"/>
  <c r="U23" i="2"/>
  <c r="U18" i="7"/>
  <c r="U17" i="7"/>
  <c r="U23" i="7"/>
  <c r="U13" i="7"/>
  <c r="G27" i="7"/>
  <c r="N26" i="7"/>
  <c r="U24" i="5"/>
  <c r="U22" i="5"/>
  <c r="U21" i="5"/>
  <c r="U18" i="5"/>
  <c r="U16" i="5"/>
  <c r="U14" i="5"/>
  <c r="N26" i="5"/>
  <c r="U13" i="5"/>
  <c r="G27" i="5"/>
  <c r="U23" i="4"/>
  <c r="N26" i="4"/>
  <c r="G27" i="4"/>
  <c r="K27" i="4"/>
  <c r="T26" i="7"/>
  <c r="T26" i="5"/>
  <c r="U26" i="5" s="1"/>
  <c r="U17" i="2"/>
  <c r="T26" i="4"/>
  <c r="U13" i="4"/>
  <c r="U26" i="7" l="1"/>
  <c r="U26" i="4"/>
  <c r="S25" i="1"/>
  <c r="R25" i="1"/>
  <c r="Q25" i="1"/>
  <c r="P25" i="1"/>
  <c r="O25" i="1"/>
  <c r="M25" i="1"/>
  <c r="L25" i="1"/>
  <c r="K25" i="1"/>
  <c r="J25" i="1"/>
  <c r="I25" i="1"/>
  <c r="H25" i="1"/>
  <c r="G25" i="1"/>
  <c r="F25" i="1"/>
  <c r="E25" i="1"/>
  <c r="T24" i="1"/>
  <c r="N24" i="1"/>
  <c r="T23" i="1"/>
  <c r="N23" i="1"/>
  <c r="U22" i="1"/>
  <c r="T21" i="1"/>
  <c r="N21" i="1"/>
  <c r="T20" i="1"/>
  <c r="N20" i="1"/>
  <c r="T19" i="1"/>
  <c r="N19" i="1"/>
  <c r="T18" i="1"/>
  <c r="N18" i="1"/>
  <c r="U17" i="1"/>
  <c r="T16" i="1"/>
  <c r="N16" i="1"/>
  <c r="T15" i="1"/>
  <c r="N15" i="1"/>
  <c r="T14" i="1"/>
  <c r="N14" i="1"/>
  <c r="T13" i="1"/>
  <c r="N13" i="1"/>
  <c r="U19" i="1" l="1"/>
  <c r="U21" i="1"/>
  <c r="U15" i="1"/>
  <c r="U24" i="1"/>
  <c r="U18" i="1"/>
  <c r="U13" i="1"/>
  <c r="U14" i="1"/>
  <c r="U16" i="1"/>
  <c r="N25" i="1"/>
  <c r="U20" i="1"/>
  <c r="U23" i="1"/>
  <c r="G26" i="1"/>
  <c r="K26" i="1"/>
  <c r="T25" i="1"/>
  <c r="U25" i="1" l="1"/>
  <c r="T26" i="11"/>
  <c r="S26" i="1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U25" i="11"/>
  <c r="N24" i="11"/>
  <c r="U24" i="11" s="1"/>
  <c r="N23" i="11"/>
  <c r="U23" i="11" s="1"/>
  <c r="N22" i="11"/>
  <c r="U22" i="11" s="1"/>
  <c r="N21" i="11"/>
  <c r="U21" i="11" s="1"/>
  <c r="N20" i="11"/>
  <c r="U20" i="11" s="1"/>
  <c r="N19" i="11"/>
  <c r="U19" i="11" s="1"/>
  <c r="N18" i="11"/>
  <c r="U18" i="11" s="1"/>
  <c r="N17" i="11"/>
  <c r="U17" i="11" s="1"/>
  <c r="N16" i="11"/>
  <c r="U16" i="11" s="1"/>
  <c r="N15" i="11"/>
  <c r="U15" i="11" s="1"/>
  <c r="N14" i="11"/>
  <c r="U14" i="11" s="1"/>
  <c r="N13" i="11"/>
  <c r="G27" i="11" l="1"/>
  <c r="N26" i="11"/>
  <c r="U26" i="11" s="1"/>
  <c r="K27" i="11"/>
  <c r="U13" i="11"/>
  <c r="N26" i="34" l="1"/>
  <c r="U26" i="34" s="1"/>
  <c r="N25" i="34"/>
  <c r="N24" i="34"/>
  <c r="N25" i="33"/>
  <c r="U25" i="33" s="1"/>
  <c r="N24" i="33"/>
  <c r="N18" i="9"/>
  <c r="N18" i="8"/>
  <c r="T14" i="6"/>
  <c r="U14" i="6" s="1"/>
  <c r="N14" i="6"/>
  <c r="U18" i="9" l="1"/>
  <c r="U25" i="34"/>
  <c r="U24" i="34"/>
  <c r="U24" i="33"/>
  <c r="U18" i="8"/>
  <c r="U14" i="3"/>
  <c r="U47" i="6" l="1"/>
  <c r="T47" i="6"/>
  <c r="N47" i="6"/>
  <c r="T46" i="6"/>
  <c r="U46" i="6" s="1"/>
  <c r="N46" i="6"/>
  <c r="T45" i="6"/>
  <c r="U45" i="6" s="1"/>
  <c r="N45" i="6"/>
  <c r="T44" i="6"/>
  <c r="N44" i="6"/>
  <c r="T43" i="6"/>
  <c r="U43" i="6" s="1"/>
  <c r="N43" i="6"/>
  <c r="T42" i="6"/>
  <c r="U42" i="6" s="1"/>
  <c r="N42" i="6"/>
  <c r="T41" i="6"/>
  <c r="N41" i="6"/>
  <c r="T40" i="6"/>
  <c r="N40" i="6"/>
  <c r="U40" i="6" s="1"/>
  <c r="T39" i="6"/>
  <c r="N39" i="6"/>
  <c r="T38" i="6"/>
  <c r="U38" i="6" s="1"/>
  <c r="N38" i="6"/>
  <c r="T37" i="6"/>
  <c r="U37" i="6" s="1"/>
  <c r="N37" i="6"/>
  <c r="T36" i="6"/>
  <c r="N36" i="6"/>
  <c r="T35" i="6"/>
  <c r="U35" i="6" s="1"/>
  <c r="N35" i="6"/>
  <c r="U25" i="6"/>
  <c r="T24" i="6"/>
  <c r="N24" i="6"/>
  <c r="T23" i="6"/>
  <c r="N23" i="6"/>
  <c r="T22" i="6"/>
  <c r="N22" i="6"/>
  <c r="T21" i="6"/>
  <c r="N21" i="6"/>
  <c r="T20" i="6"/>
  <c r="N20" i="6"/>
  <c r="T19" i="6"/>
  <c r="N19" i="6"/>
  <c r="T18" i="6"/>
  <c r="N18" i="6"/>
  <c r="T17" i="6"/>
  <c r="N17" i="6"/>
  <c r="T16" i="6"/>
  <c r="N16" i="6"/>
  <c r="T15" i="6"/>
  <c r="N15" i="6"/>
  <c r="T13" i="6"/>
  <c r="U13" i="6" s="1"/>
  <c r="N13" i="6"/>
  <c r="U19" i="6" l="1"/>
  <c r="U21" i="6"/>
  <c r="U23" i="6"/>
  <c r="U44" i="6"/>
  <c r="U16" i="6"/>
  <c r="U18" i="6"/>
  <c r="U22" i="6"/>
  <c r="U36" i="6"/>
  <c r="U39" i="6"/>
  <c r="U41" i="6"/>
  <c r="U20" i="6"/>
  <c r="U15" i="6"/>
  <c r="U17" i="6"/>
  <c r="U24" i="6"/>
  <c r="N18" i="3" l="1"/>
  <c r="N24" i="3"/>
  <c r="N23" i="3"/>
  <c r="N22" i="3"/>
  <c r="N21" i="3"/>
  <c r="N19" i="3"/>
  <c r="N17" i="3"/>
  <c r="N16" i="3"/>
  <c r="N15" i="3"/>
  <c r="N13" i="3"/>
  <c r="S4" i="32" l="1"/>
  <c r="S5" i="32"/>
  <c r="S4" i="29"/>
  <c r="S5" i="29"/>
  <c r="S4" i="25" l="1"/>
  <c r="S5" i="25"/>
  <c r="S4" i="15" l="1"/>
  <c r="S5" i="15"/>
  <c r="S27" i="34" l="1"/>
  <c r="R27" i="34"/>
  <c r="Q27" i="34"/>
  <c r="P27" i="34"/>
  <c r="O27" i="34"/>
  <c r="M27" i="34"/>
  <c r="L27" i="34"/>
  <c r="K27" i="34"/>
  <c r="J27" i="34"/>
  <c r="I27" i="34"/>
  <c r="H27" i="34"/>
  <c r="G27" i="34"/>
  <c r="F27" i="34"/>
  <c r="E27" i="34"/>
  <c r="N23" i="34"/>
  <c r="N22" i="34"/>
  <c r="N20" i="34"/>
  <c r="N19" i="34"/>
  <c r="N18" i="34"/>
  <c r="N17" i="34"/>
  <c r="N16" i="34"/>
  <c r="N14" i="34"/>
  <c r="N13" i="34"/>
  <c r="S5" i="34"/>
  <c r="S4" i="34"/>
  <c r="S27" i="33"/>
  <c r="R27" i="33"/>
  <c r="Q27" i="33"/>
  <c r="P27" i="33"/>
  <c r="O27" i="33"/>
  <c r="M27" i="33"/>
  <c r="L27" i="33"/>
  <c r="K27" i="33"/>
  <c r="J27" i="33"/>
  <c r="I27" i="33"/>
  <c r="H27" i="33"/>
  <c r="G27" i="33"/>
  <c r="F27" i="33"/>
  <c r="E27" i="33"/>
  <c r="U26" i="33"/>
  <c r="N23" i="33"/>
  <c r="N22" i="33"/>
  <c r="N20" i="33"/>
  <c r="N19" i="33"/>
  <c r="U19" i="33" s="1"/>
  <c r="N18" i="33"/>
  <c r="N17" i="33"/>
  <c r="U17" i="33" s="1"/>
  <c r="N16" i="33"/>
  <c r="N14" i="33"/>
  <c r="N13" i="33"/>
  <c r="S5" i="33"/>
  <c r="S4" i="33"/>
  <c r="S5" i="31"/>
  <c r="S4" i="31"/>
  <c r="S5" i="28"/>
  <c r="K5" i="28"/>
  <c r="S4" i="28"/>
  <c r="K4" i="28"/>
  <c r="S5" i="27"/>
  <c r="S4" i="27"/>
  <c r="S5" i="26"/>
  <c r="S4" i="26"/>
  <c r="S5" i="24"/>
  <c r="S4" i="24"/>
  <c r="S5" i="23"/>
  <c r="S4" i="23"/>
  <c r="S5" i="22"/>
  <c r="S4" i="22"/>
  <c r="S5" i="21"/>
  <c r="S4" i="21"/>
  <c r="S5" i="20"/>
  <c r="S4" i="20"/>
  <c r="S5" i="19"/>
  <c r="S4" i="19"/>
  <c r="S5" i="18"/>
  <c r="S4" i="18"/>
  <c r="S5" i="10"/>
  <c r="S4" i="10"/>
  <c r="S5" i="17"/>
  <c r="S4" i="17"/>
  <c r="S5" i="16"/>
  <c r="S4" i="16"/>
  <c r="S5" i="14"/>
  <c r="S4" i="14"/>
  <c r="S5" i="13"/>
  <c r="S4" i="13"/>
  <c r="S5" i="12"/>
  <c r="S4" i="12"/>
  <c r="S5" i="11"/>
  <c r="S4" i="11"/>
  <c r="S26" i="9"/>
  <c r="R26" i="9"/>
  <c r="Q26" i="9"/>
  <c r="P26" i="9"/>
  <c r="O26" i="9"/>
  <c r="M26" i="9"/>
  <c r="L26" i="9"/>
  <c r="K26" i="9"/>
  <c r="J26" i="9"/>
  <c r="I26" i="9"/>
  <c r="H26" i="9"/>
  <c r="G26" i="9"/>
  <c r="F26" i="9"/>
  <c r="E26" i="9"/>
  <c r="U25" i="9"/>
  <c r="N24" i="9"/>
  <c r="N23" i="9"/>
  <c r="N22" i="9"/>
  <c r="N21" i="9"/>
  <c r="N20" i="9"/>
  <c r="N19" i="9"/>
  <c r="N17" i="9"/>
  <c r="N16" i="9"/>
  <c r="N14" i="9"/>
  <c r="N13" i="9"/>
  <c r="S5" i="9"/>
  <c r="S4" i="9"/>
  <c r="S25" i="8"/>
  <c r="R25" i="8"/>
  <c r="Q25" i="8"/>
  <c r="P25" i="8"/>
  <c r="O25" i="8"/>
  <c r="M25" i="8"/>
  <c r="L25" i="8"/>
  <c r="K25" i="8"/>
  <c r="J25" i="8"/>
  <c r="I25" i="8"/>
  <c r="H25" i="8"/>
  <c r="G25" i="8"/>
  <c r="F25" i="8"/>
  <c r="E25" i="8"/>
  <c r="U24" i="8"/>
  <c r="N23" i="8"/>
  <c r="N22" i="8"/>
  <c r="N21" i="8"/>
  <c r="N20" i="8"/>
  <c r="N19" i="8"/>
  <c r="N17" i="8"/>
  <c r="N16" i="8"/>
  <c r="N15" i="8"/>
  <c r="N13" i="8"/>
  <c r="S5" i="8"/>
  <c r="S4" i="8"/>
  <c r="S5" i="7"/>
  <c r="S4" i="7"/>
  <c r="S48" i="6"/>
  <c r="R48" i="6"/>
  <c r="Q48" i="6"/>
  <c r="P48" i="6"/>
  <c r="O48" i="6"/>
  <c r="M48" i="6"/>
  <c r="L48" i="6"/>
  <c r="K48" i="6"/>
  <c r="J48" i="6"/>
  <c r="I48" i="6"/>
  <c r="H48" i="6"/>
  <c r="G48" i="6"/>
  <c r="F48" i="6"/>
  <c r="E48" i="6"/>
  <c r="S26" i="6"/>
  <c r="R26" i="6"/>
  <c r="Q26" i="6"/>
  <c r="P26" i="6"/>
  <c r="O26" i="6"/>
  <c r="M26" i="6"/>
  <c r="L26" i="6"/>
  <c r="K26" i="6"/>
  <c r="J26" i="6"/>
  <c r="I26" i="6"/>
  <c r="H26" i="6"/>
  <c r="G26" i="6"/>
  <c r="F26" i="6"/>
  <c r="E26" i="6"/>
  <c r="N26" i="6"/>
  <c r="S5" i="6"/>
  <c r="S4" i="6"/>
  <c r="S5" i="5"/>
  <c r="S4" i="5"/>
  <c r="S5" i="4"/>
  <c r="S4" i="4"/>
  <c r="S26" i="3"/>
  <c r="R26" i="3"/>
  <c r="Q26" i="3"/>
  <c r="P26" i="3"/>
  <c r="O26" i="3"/>
  <c r="M26" i="3"/>
  <c r="L26" i="3"/>
  <c r="K26" i="3"/>
  <c r="J26" i="3"/>
  <c r="I26" i="3"/>
  <c r="H26" i="3"/>
  <c r="G26" i="3"/>
  <c r="F26" i="3"/>
  <c r="E26" i="3"/>
  <c r="U25" i="3"/>
  <c r="T18" i="3"/>
  <c r="T24" i="3"/>
  <c r="U24" i="3" s="1"/>
  <c r="T23" i="3"/>
  <c r="U23" i="3" s="1"/>
  <c r="T22" i="3"/>
  <c r="T21" i="3"/>
  <c r="U21" i="3" s="1"/>
  <c r="U20" i="3"/>
  <c r="T19" i="3"/>
  <c r="U19" i="3" s="1"/>
  <c r="T17" i="3"/>
  <c r="T16" i="3"/>
  <c r="U16" i="3" s="1"/>
  <c r="T15" i="3"/>
  <c r="T13" i="3"/>
  <c r="U13" i="3" s="1"/>
  <c r="S5" i="3"/>
  <c r="S4" i="3"/>
  <c r="S5" i="2"/>
  <c r="S4" i="2"/>
  <c r="G28" i="33" l="1"/>
  <c r="K28" i="33"/>
  <c r="U19" i="34"/>
  <c r="G27" i="9"/>
  <c r="K27" i="9"/>
  <c r="U19" i="9"/>
  <c r="U21" i="9"/>
  <c r="U14" i="9"/>
  <c r="U22" i="9"/>
  <c r="U24" i="9"/>
  <c r="U16" i="9"/>
  <c r="U17" i="8"/>
  <c r="U20" i="8"/>
  <c r="U23" i="8"/>
  <c r="U13" i="8"/>
  <c r="U16" i="8"/>
  <c r="U19" i="8"/>
  <c r="U21" i="8"/>
  <c r="U22" i="34"/>
  <c r="U14" i="34"/>
  <c r="U16" i="34"/>
  <c r="U18" i="34"/>
  <c r="G28" i="34"/>
  <c r="K28" i="34"/>
  <c r="U16" i="33"/>
  <c r="U20" i="33"/>
  <c r="U14" i="33"/>
  <c r="U18" i="33"/>
  <c r="U23" i="33"/>
  <c r="U15" i="3"/>
  <c r="U17" i="3"/>
  <c r="U18" i="3"/>
  <c r="G27" i="6"/>
  <c r="K27" i="6"/>
  <c r="T25" i="8"/>
  <c r="U22" i="8"/>
  <c r="U23" i="9"/>
  <c r="N26" i="3"/>
  <c r="U22" i="3"/>
  <c r="G27" i="3"/>
  <c r="K27" i="3"/>
  <c r="N48" i="6"/>
  <c r="N25" i="8"/>
  <c r="T48" i="6"/>
  <c r="G49" i="6"/>
  <c r="K49" i="6"/>
  <c r="G26" i="8"/>
  <c r="K26" i="8"/>
  <c r="N26" i="9"/>
  <c r="U17" i="9"/>
  <c r="U20" i="9"/>
  <c r="N27" i="34"/>
  <c r="U22" i="33"/>
  <c r="U13" i="34"/>
  <c r="U20" i="34"/>
  <c r="U23" i="34"/>
  <c r="U17" i="34"/>
  <c r="N27" i="33"/>
  <c r="T27" i="34"/>
  <c r="T27" i="33"/>
  <c r="U13" i="33"/>
  <c r="T26" i="9"/>
  <c r="U13" i="9"/>
  <c r="U15" i="8"/>
  <c r="T26" i="6"/>
  <c r="U26" i="6" s="1"/>
  <c r="T26" i="3"/>
  <c r="U27" i="34" l="1"/>
  <c r="U25" i="8"/>
  <c r="U26" i="9"/>
  <c r="U26" i="3"/>
  <c r="U48" i="6"/>
  <c r="U27" i="33"/>
  <c r="S5" i="1"/>
  <c r="S4" i="1"/>
</calcChain>
</file>

<file path=xl/sharedStrings.xml><?xml version="1.0" encoding="utf-8"?>
<sst xmlns="http://schemas.openxmlformats.org/spreadsheetml/2006/main" count="9883" uniqueCount="500">
  <si>
    <t>1978-79</t>
  </si>
  <si>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</si>
  <si>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</si>
  <si>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</si>
  <si>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</si>
  <si>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</si>
  <si>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</si>
  <si>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</si>
  <si>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</si>
  <si>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</si>
  <si>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</si>
  <si>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</si>
  <si>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</si>
  <si>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</si>
  <si>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</si>
  <si>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</si>
  <si>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</si>
  <si>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</si>
  <si>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</si>
  <si>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</si>
  <si>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</si>
  <si>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</si>
  <si>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</si>
  <si>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</si>
  <si>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</si>
  <si>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</si>
  <si>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</si>
  <si>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</si>
  <si>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</si>
  <si>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</si>
  <si>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</si>
  <si>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</si>
  <si>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</si>
  <si>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</si>
  <si>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</si>
  <si>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</si>
  <si>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</si>
  <si>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</si>
  <si>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</si>
  <si>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</si>
  <si>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</si>
  <si>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</si>
  <si>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</si>
  <si>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</si>
  <si>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</si>
  <si>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Milwaukee Does</t>
  </si>
  <si>
    <t>Milw</t>
  </si>
  <si>
    <t>Booker, Gerry</t>
  </si>
  <si>
    <t>DeBoer, Kathy</t>
  </si>
  <si>
    <t>Dennis, Brenda</t>
  </si>
  <si>
    <t>Ellis, Cindy</t>
  </si>
  <si>
    <t>Gehrke, Lynda</t>
  </si>
  <si>
    <t>Hostert, Barb</t>
  </si>
  <si>
    <t>Keeley, Marguerite</t>
  </si>
  <si>
    <t>Lundberg, Cindy</t>
  </si>
  <si>
    <t>Smith, Joanie</t>
  </si>
  <si>
    <t>Zweig, Doris</t>
  </si>
  <si>
    <t>Chic</t>
  </si>
  <si>
    <t xml:space="preserve">H </t>
  </si>
  <si>
    <t>L</t>
  </si>
  <si>
    <t>Candace Klinzig</t>
  </si>
  <si>
    <t xml:space="preserve"> 0-1</t>
  </si>
  <si>
    <t>Saturday</t>
  </si>
  <si>
    <t>Milwaukee Arena</t>
  </si>
  <si>
    <t>John Katzler</t>
  </si>
  <si>
    <t>Mark Mano</t>
  </si>
  <si>
    <t>Chicago Hustle</t>
  </si>
  <si>
    <t>Digitale, Sue</t>
  </si>
  <si>
    <t>A</t>
  </si>
  <si>
    <t xml:space="preserve">W </t>
  </si>
  <si>
    <t>Doug Bruno</t>
  </si>
  <si>
    <t xml:space="preserve"> 1-0</t>
  </si>
  <si>
    <t>Duckworth, Tesa</t>
  </si>
  <si>
    <t>Easterling, Rita</t>
  </si>
  <si>
    <t>Fincher, Janie</t>
  </si>
  <si>
    <t>Galloway, Liz</t>
  </si>
  <si>
    <t>Logan, Karen</t>
  </si>
  <si>
    <t>Stachon, Toni</t>
  </si>
  <si>
    <t>Waddy-Rossow, Debby</t>
  </si>
  <si>
    <t>(0-1)</t>
  </si>
  <si>
    <t>(1-0)</t>
  </si>
  <si>
    <t>Sunday</t>
  </si>
  <si>
    <t>New York Stars</t>
  </si>
  <si>
    <t>(11-23)</t>
  </si>
  <si>
    <t>(19-15)</t>
  </si>
  <si>
    <t>Julia Yeater</t>
  </si>
  <si>
    <t xml:space="preserve"> 8-10</t>
  </si>
  <si>
    <t>LaVozier Lamar</t>
  </si>
  <si>
    <t xml:space="preserve"> 13-9</t>
  </si>
  <si>
    <t>Dayt</t>
  </si>
  <si>
    <t>Dayton Rockettes</t>
  </si>
  <si>
    <t>(1-1)</t>
  </si>
  <si>
    <t>(0-2)</t>
  </si>
  <si>
    <t>George Nicodemus</t>
  </si>
  <si>
    <t>Linda Mann</t>
  </si>
  <si>
    <t xml:space="preserve"> 0-2</t>
  </si>
  <si>
    <t>Thursday</t>
  </si>
  <si>
    <t>Minn</t>
  </si>
  <si>
    <t>Minnesota Fillies</t>
  </si>
  <si>
    <t>(1-2)</t>
  </si>
  <si>
    <t xml:space="preserve"> 1-1</t>
  </si>
  <si>
    <t xml:space="preserve"> 1-2</t>
  </si>
  <si>
    <t>Tuesday</t>
  </si>
  <si>
    <t>AstroArena</t>
  </si>
  <si>
    <t>Hous</t>
  </si>
  <si>
    <t>Houston Angels</t>
  </si>
  <si>
    <t>(1-3)</t>
  </si>
  <si>
    <t>(3-1)</t>
  </si>
  <si>
    <t xml:space="preserve">A </t>
  </si>
  <si>
    <t xml:space="preserve"> 1-3</t>
  </si>
  <si>
    <t>Don Knodel</t>
  </si>
  <si>
    <t xml:space="preserve"> 3-1</t>
  </si>
  <si>
    <t>Wednesday</t>
  </si>
  <si>
    <t>Alumni Hall - DePaul</t>
  </si>
  <si>
    <t>(1-4)</t>
  </si>
  <si>
    <t>(5-1)</t>
  </si>
  <si>
    <t xml:space="preserve"> 5-1</t>
  </si>
  <si>
    <t>Iowa</t>
  </si>
  <si>
    <t>Iowa Cornets</t>
  </si>
  <si>
    <t>(2-4)</t>
  </si>
  <si>
    <t>PROTEST-orig Iowa 93-92 victor</t>
  </si>
  <si>
    <t xml:space="preserve"> 2-3</t>
  </si>
  <si>
    <t xml:space="preserve">L </t>
  </si>
  <si>
    <t>Rod Lein</t>
  </si>
  <si>
    <t>(2-5)</t>
  </si>
  <si>
    <t>(4-1)</t>
  </si>
  <si>
    <t xml:space="preserve"> 2-4</t>
  </si>
  <si>
    <t xml:space="preserve"> 4-1</t>
  </si>
  <si>
    <t>N.J.</t>
  </si>
  <si>
    <t>New Jersey Gems</t>
  </si>
  <si>
    <t>(2-6)</t>
  </si>
  <si>
    <t>(3-3)</t>
  </si>
  <si>
    <t xml:space="preserve"> 2-5</t>
  </si>
  <si>
    <t>George Kennedy</t>
  </si>
  <si>
    <t xml:space="preserve"> 3-3</t>
  </si>
  <si>
    <t>Friday</t>
  </si>
  <si>
    <t>Dunn Sports Complex</t>
  </si>
  <si>
    <t>(2-7)</t>
  </si>
  <si>
    <t>(4-4)</t>
  </si>
  <si>
    <t xml:space="preserve"> 2-6</t>
  </si>
  <si>
    <t xml:space="preserve"> 4-4</t>
  </si>
  <si>
    <t>Met. Sports Center</t>
  </si>
  <si>
    <t>(2-8)</t>
  </si>
  <si>
    <t>(4-6)</t>
  </si>
  <si>
    <t xml:space="preserve"> 2-7</t>
  </si>
  <si>
    <t xml:space="preserve"> 4-6</t>
  </si>
  <si>
    <t>(2-9)</t>
  </si>
  <si>
    <t>(8-1)</t>
  </si>
  <si>
    <t xml:space="preserve"> 2-8</t>
  </si>
  <si>
    <t xml:space="preserve"> 8-1</t>
  </si>
  <si>
    <t>Iona College</t>
  </si>
  <si>
    <t>N.Y.</t>
  </si>
  <si>
    <t>(2-10)</t>
  </si>
  <si>
    <t>(6-5)</t>
  </si>
  <si>
    <t xml:space="preserve"> 6-5</t>
  </si>
  <si>
    <t>(2-11)</t>
  </si>
  <si>
    <t>(8-4)</t>
  </si>
  <si>
    <t xml:space="preserve"> 8-4</t>
  </si>
  <si>
    <t>(2-12)</t>
  </si>
  <si>
    <t>(9-6)</t>
  </si>
  <si>
    <t>Gene DeLisle</t>
  </si>
  <si>
    <t xml:space="preserve"> 9-6</t>
  </si>
  <si>
    <t>Hara Arena</t>
  </si>
  <si>
    <t>(3-12)</t>
  </si>
  <si>
    <t>(5-8)</t>
  </si>
  <si>
    <t>Tom Griffey</t>
  </si>
  <si>
    <t xml:space="preserve"> 5-6</t>
  </si>
  <si>
    <t>Monday</t>
  </si>
  <si>
    <t>(3-13)</t>
  </si>
  <si>
    <t>(13-1)</t>
  </si>
  <si>
    <t xml:space="preserve"> 13-1</t>
  </si>
  <si>
    <t>(3-14)</t>
  </si>
  <si>
    <t>(9-7)</t>
  </si>
  <si>
    <t>Minnesota Filles</t>
  </si>
  <si>
    <t>(4-14)</t>
  </si>
  <si>
    <t>(8-9)</t>
  </si>
  <si>
    <t>Louis Mascari</t>
  </si>
  <si>
    <t>(4-15)</t>
  </si>
  <si>
    <t>(11-7)</t>
  </si>
  <si>
    <t>Dan Moulton</t>
  </si>
  <si>
    <t>(4-16)</t>
  </si>
  <si>
    <t>(9-10)</t>
  </si>
  <si>
    <t>(5-16)</t>
  </si>
  <si>
    <t>(11-10)</t>
  </si>
  <si>
    <t xml:space="preserve"> 5-4</t>
  </si>
  <si>
    <t>(6-16)</t>
  </si>
  <si>
    <t>(9-14)</t>
  </si>
  <si>
    <t xml:space="preserve"> 1-6</t>
  </si>
  <si>
    <t>(7-16)</t>
  </si>
  <si>
    <t>(15-10)</t>
  </si>
  <si>
    <t xml:space="preserve"> 4-3</t>
  </si>
  <si>
    <t>(7-17)</t>
  </si>
  <si>
    <t>(9-16)</t>
  </si>
  <si>
    <t xml:space="preserve"> 9-14</t>
  </si>
  <si>
    <t>(7-18)</t>
  </si>
  <si>
    <t>(17-9)</t>
  </si>
  <si>
    <t xml:space="preserve"> 4-5</t>
  </si>
  <si>
    <t xml:space="preserve"> 17-9</t>
  </si>
  <si>
    <t>(8-18)</t>
  </si>
  <si>
    <t>(10-17)</t>
  </si>
  <si>
    <t xml:space="preserve"> 5-5</t>
  </si>
  <si>
    <t xml:space="preserve"> 10-15</t>
  </si>
  <si>
    <t>5 Seasons - Cedar Rapids</t>
  </si>
  <si>
    <t>(8-19)</t>
  </si>
  <si>
    <t>(16-12)</t>
  </si>
  <si>
    <t>(8-20)</t>
  </si>
  <si>
    <t>(15-15)</t>
  </si>
  <si>
    <t xml:space="preserve"> 5-7</t>
  </si>
  <si>
    <t>Gordon Nevers</t>
  </si>
  <si>
    <t xml:space="preserve"> 7-1</t>
  </si>
  <si>
    <t>(8-21)</t>
  </si>
  <si>
    <t>(19-11)</t>
  </si>
  <si>
    <t xml:space="preserve"> 5-8</t>
  </si>
  <si>
    <t xml:space="preserve"> 19-11</t>
  </si>
  <si>
    <t>(8-22)</t>
  </si>
  <si>
    <t>(9-21)</t>
  </si>
  <si>
    <t>3 OT</t>
  </si>
  <si>
    <t xml:space="preserve"> 5-9</t>
  </si>
  <si>
    <t xml:space="preserve"> 9-21</t>
  </si>
  <si>
    <t>(8-23)</t>
  </si>
  <si>
    <t>(24-8)</t>
  </si>
  <si>
    <t xml:space="preserve"> 5-10</t>
  </si>
  <si>
    <t xml:space="preserve"> 24-8</t>
  </si>
  <si>
    <t>(9-23)</t>
  </si>
  <si>
    <t>(19-13)</t>
  </si>
  <si>
    <t xml:space="preserve"> 6-10</t>
  </si>
  <si>
    <t xml:space="preserve"> 19-13</t>
  </si>
  <si>
    <t>(10-23)</t>
  </si>
  <si>
    <t>(9-25)</t>
  </si>
  <si>
    <t xml:space="preserve"> 7-10</t>
  </si>
  <si>
    <t xml:space="preserve"> 9-25</t>
  </si>
  <si>
    <t>1st Game of WBL</t>
  </si>
  <si>
    <t>Dale Borchardt</t>
  </si>
  <si>
    <t>Rainey, Sandra</t>
  </si>
  <si>
    <t>Decker, Patti</t>
  </si>
  <si>
    <t>Fuller, Janice</t>
  </si>
  <si>
    <t>Prevost, Deb</t>
  </si>
  <si>
    <t>Dan Chrisman</t>
  </si>
  <si>
    <t>Bo Poprocki</t>
  </si>
  <si>
    <t>Caldwell, Breena</t>
  </si>
  <si>
    <t xml:space="preserve"> A</t>
  </si>
  <si>
    <t>Johnson, Tanya</t>
  </si>
  <si>
    <t>Chapman,Brenda</t>
  </si>
  <si>
    <t>Koopman, Carol</t>
  </si>
  <si>
    <t>Wilson,Laurie</t>
  </si>
  <si>
    <t>Tom Frangella</t>
  </si>
  <si>
    <t>Johnson,Tanya</t>
  </si>
  <si>
    <t>Technical: Gerry Booker</t>
  </si>
  <si>
    <t>Tom Henderson</t>
  </si>
  <si>
    <t>Veterans Memorial Aud.</t>
  </si>
  <si>
    <t>Fuller, Jan</t>
  </si>
  <si>
    <t>Chapman, Brenda</t>
  </si>
  <si>
    <t>Cooper, Accronetta</t>
  </si>
  <si>
    <t>DeLorme, Scooter</t>
  </si>
  <si>
    <t>Engle, Cheryl</t>
  </si>
  <si>
    <t>Jackson, Peggy</t>
  </si>
  <si>
    <t>Kocurek, Marie</t>
  </si>
  <si>
    <t>Sjoquist, Lynette</t>
  </si>
  <si>
    <t>Wilson, Donna</t>
  </si>
  <si>
    <t>Wilson, Laurie</t>
  </si>
  <si>
    <t>Tech: (2) Asst. Coach Bratz - EJECTED</t>
  </si>
  <si>
    <t>Bolin, Molly</t>
  </si>
  <si>
    <t>Draving, Doris</t>
  </si>
  <si>
    <t>Green, Anita</t>
  </si>
  <si>
    <t>Kunzmann, Connie</t>
  </si>
  <si>
    <t>Penquite, Rhonda</t>
  </si>
  <si>
    <t>Rutter, Nancy</t>
  </si>
  <si>
    <t>Sharps, Denise</t>
  </si>
  <si>
    <t>Thomas, Debra</t>
  </si>
  <si>
    <t>Tucker, Robin</t>
  </si>
  <si>
    <t>Uhl, Joan</t>
  </si>
  <si>
    <t>Phil Anderson</t>
  </si>
  <si>
    <t>Bucklew, Patti</t>
  </si>
  <si>
    <t>Craig, Denise</t>
  </si>
  <si>
    <t>Greene, Vivian</t>
  </si>
  <si>
    <t>Holman, Joy</t>
  </si>
  <si>
    <t>McKenzie, Michelle</t>
  </si>
  <si>
    <t>Patterson, Sheila</t>
  </si>
  <si>
    <t>Payne, Felicia</t>
  </si>
  <si>
    <t>Scott, Angela</t>
  </si>
  <si>
    <t>Tomich, Vonnie</t>
  </si>
  <si>
    <t>Franklin, Connie</t>
  </si>
  <si>
    <t>Pitts, Brenda</t>
  </si>
  <si>
    <t>Conlin, Terry</t>
  </si>
  <si>
    <t>Peppler, Mary Jo</t>
  </si>
  <si>
    <t>John Carr</t>
  </si>
  <si>
    <t>Terry Kuhl</t>
  </si>
  <si>
    <t>Michael Shockley</t>
  </si>
  <si>
    <t>??? Buehner</t>
  </si>
  <si>
    <t>Steve Berge</t>
  </si>
  <si>
    <t>Technical: 0:11 1st Qtr - only 4 players on the floor</t>
  </si>
  <si>
    <t>Morrish, Mary</t>
  </si>
  <si>
    <t xml:space="preserve"> 0 - x</t>
  </si>
  <si>
    <t xml:space="preserve">  0 - x</t>
  </si>
  <si>
    <t xml:space="preserve"> 6 - x</t>
  </si>
  <si>
    <t xml:space="preserve"> 8 - x</t>
  </si>
  <si>
    <t xml:space="preserve"> 17 - x</t>
  </si>
  <si>
    <t xml:space="preserve"> 4 - x</t>
  </si>
  <si>
    <t xml:space="preserve"> 11 - x</t>
  </si>
  <si>
    <t xml:space="preserve"> 16 - x</t>
  </si>
  <si>
    <t xml:space="preserve"> 12 - x</t>
  </si>
  <si>
    <t xml:space="preserve"> 5 - x</t>
  </si>
  <si>
    <t>17 - x</t>
  </si>
  <si>
    <t xml:space="preserve"> 3 - x</t>
  </si>
  <si>
    <t>13-x</t>
  </si>
  <si>
    <t xml:space="preserve"> 35 - x</t>
  </si>
  <si>
    <t xml:space="preserve"> 102 - x</t>
  </si>
  <si>
    <t xml:space="preserve"> 22 - x</t>
  </si>
  <si>
    <t>30 - x</t>
  </si>
  <si>
    <t>23 - x</t>
  </si>
  <si>
    <t xml:space="preserve"> 92 - x</t>
  </si>
  <si>
    <t>Icy  Streets</t>
  </si>
  <si>
    <t>23-x</t>
  </si>
  <si>
    <t>37-x</t>
  </si>
  <si>
    <t>22-x</t>
  </si>
  <si>
    <t>24-x</t>
  </si>
  <si>
    <t>orig game</t>
  </si>
  <si>
    <t>Uhl 23pts 17rbs</t>
  </si>
  <si>
    <t>Draving 20pts</t>
  </si>
  <si>
    <t>Alt, Suzanne</t>
  </si>
  <si>
    <t xml:space="preserve"> 2 - x</t>
  </si>
  <si>
    <t xml:space="preserve"> 1 - x</t>
  </si>
  <si>
    <t xml:space="preserve"> 7 - x</t>
  </si>
  <si>
    <t xml:space="preserve"> 20 - x</t>
  </si>
  <si>
    <t>Hawkins. Kathy</t>
  </si>
  <si>
    <t xml:space="preserve"> 10 - x</t>
  </si>
  <si>
    <t xml:space="preserve"> 15 - x</t>
  </si>
  <si>
    <t xml:space="preserve"> 14 - x</t>
  </si>
  <si>
    <t xml:space="preserve"> 1 -  x</t>
  </si>
  <si>
    <t xml:space="preserve"> 23 - x</t>
  </si>
  <si>
    <t xml:space="preserve"> 40 - x</t>
  </si>
  <si>
    <t xml:space="preserve"> 96  -x</t>
  </si>
  <si>
    <t xml:space="preserve"> 13 - x</t>
  </si>
  <si>
    <t xml:space="preserve"> 93 - x</t>
  </si>
  <si>
    <t>DeBoer, Cathy</t>
  </si>
  <si>
    <t>Gehrke, Linda</t>
  </si>
  <si>
    <t>Lundberg, Cynthia</t>
  </si>
  <si>
    <t>Bob Davenport</t>
  </si>
  <si>
    <t>Charlie Mailhos</t>
  </si>
  <si>
    <t>Auhlenbacher, Karen</t>
  </si>
  <si>
    <t>Bubrig, Patty</t>
  </si>
  <si>
    <t>Candler, Belinda</t>
  </si>
  <si>
    <t>Chapman, Vicky</t>
  </si>
  <si>
    <t>Dobson, Gail</t>
  </si>
  <si>
    <t>Holleyman, Glenda</t>
  </si>
  <si>
    <t>Johnson, Pat</t>
  </si>
  <si>
    <t>Jones, Belinda</t>
  </si>
  <si>
    <t>Kenlaw, Jessie</t>
  </si>
  <si>
    <t>Mayo, Paula</t>
  </si>
  <si>
    <t>Mosley, Dolly</t>
  </si>
  <si>
    <t>Washington, Cynthia</t>
  </si>
  <si>
    <t>Prevost, Debbie</t>
  </si>
  <si>
    <t>Arturi, Lynn</t>
  </si>
  <si>
    <t>Bailey, Darlene</t>
  </si>
  <si>
    <t>Fletcher, Carmen</t>
  </si>
  <si>
    <t>Geils, Donna</t>
  </si>
  <si>
    <t>Gross, Maria</t>
  </si>
  <si>
    <t>Gwyn, Althea</t>
  </si>
  <si>
    <t>Melbourne, Mara</t>
  </si>
  <si>
    <t>Novarr, Harriet</t>
  </si>
  <si>
    <t>Thomas, Janice</t>
  </si>
  <si>
    <t>Young, Faye</t>
  </si>
  <si>
    <t>Young, Kaye</t>
  </si>
  <si>
    <t>Howard, Barbara</t>
  </si>
  <si>
    <t>Guaranteed Win Night at IONA</t>
  </si>
  <si>
    <t>Blacklock, Kim</t>
  </si>
  <si>
    <t>Technical Foul:  Asst. Coach Bratz</t>
  </si>
  <si>
    <t>Technical: Asst Coach Bratz</t>
  </si>
  <si>
    <t>Green, Sister</t>
  </si>
  <si>
    <t>Long Sturdy, Denise</t>
  </si>
  <si>
    <t>Thomas, Debra K.</t>
  </si>
  <si>
    <t>ORIGINAL Box Score used</t>
  </si>
  <si>
    <t>Info From</t>
  </si>
  <si>
    <t>Bistromowitz, Jo-Ellen</t>
  </si>
  <si>
    <t>Burdick, Randi</t>
  </si>
  <si>
    <t>Fitzgerald, Kathy</t>
  </si>
  <si>
    <t>Martin, Sue</t>
  </si>
  <si>
    <t>Mason, Debbie</t>
  </si>
  <si>
    <t>Roelich, Denra</t>
  </si>
  <si>
    <t>Solano, Kathy</t>
  </si>
  <si>
    <t>Szeremeta, Wanda</t>
  </si>
  <si>
    <t>Tatterson, Gail</t>
  </si>
  <si>
    <t>Rec'd Ruling on Jan 26 regarding Protest of Dec 29, 1978</t>
  </si>
  <si>
    <t>Ransom, Gigi</t>
  </si>
  <si>
    <t>Mulcahy Center - Iona</t>
  </si>
  <si>
    <t>Burdick, Denise</t>
  </si>
  <si>
    <t>Waddell, Leanne</t>
  </si>
  <si>
    <t>Nelson, Mariah</t>
  </si>
  <si>
    <t>Solano, Cathy</t>
  </si>
  <si>
    <t>Did Not Play</t>
  </si>
  <si>
    <t>Sherer, Deb</t>
  </si>
  <si>
    <t>NY</t>
  </si>
  <si>
    <t>Info:</t>
  </si>
  <si>
    <t>Info</t>
  </si>
  <si>
    <t>Info From Dayton Daily News</t>
  </si>
  <si>
    <t>Name not in Newspaper</t>
  </si>
  <si>
    <t>Knee Injury - Out for Season</t>
  </si>
  <si>
    <t>Info From Appleton WI Post</t>
  </si>
  <si>
    <t>Michaelson, Maren</t>
  </si>
  <si>
    <t>Set record for fewest points in a half - 26</t>
  </si>
  <si>
    <t>Part of 2-Team record for fewest points in a half - 56  (26 + 30)</t>
  </si>
  <si>
    <t>Info From Minneapolis Tribune</t>
  </si>
  <si>
    <t>Jackson, Peggie</t>
  </si>
  <si>
    <t>1st Game of WBL - Almost Triple Double</t>
  </si>
  <si>
    <t>Name not in Box Score</t>
  </si>
  <si>
    <t>W</t>
  </si>
  <si>
    <t>H</t>
  </si>
  <si>
    <t>Info From Houston Chronicles</t>
  </si>
  <si>
    <t>Tech: Team 4th Qtr (6 players)</t>
  </si>
  <si>
    <t>Technical: 6 Players on Floor</t>
  </si>
  <si>
    <t>Info From Chicago Tribune AND</t>
  </si>
  <si>
    <t>REMAINING STATS - for Chicago derived from Accumulated Stats Sheets</t>
  </si>
  <si>
    <t>Iowa won when DK Thomas pressured an inbounds pass from Joanie Smith under the Milwaukee basket</t>
  </si>
  <si>
    <t xml:space="preserve">  and it bounced off DK's hands and into the basket with 13 seconds remaining in OT.</t>
  </si>
  <si>
    <t>Info From Des Moines Register</t>
  </si>
  <si>
    <t>Canning, Peggy</t>
  </si>
  <si>
    <t>Hayek, Mary Jean</t>
  </si>
  <si>
    <t>Roelich, Debra</t>
  </si>
  <si>
    <t>Info From Houston Chronicle</t>
  </si>
  <si>
    <t>Info From Yonkers Herald</t>
  </si>
  <si>
    <t>Finished 12/28 game first</t>
  </si>
  <si>
    <t>Teams concluded 12/28 Protest game by playing 13:08 first - then played Scheduled Game</t>
  </si>
  <si>
    <t xml:space="preserve"> Bolin 38 pts in 2nd half</t>
  </si>
  <si>
    <t>Info From Houston Post</t>
  </si>
  <si>
    <t>Bill Hendley</t>
  </si>
  <si>
    <t>Tom Latham</t>
  </si>
  <si>
    <t>Zweig, Dorri</t>
  </si>
  <si>
    <t>Tech: Asst. Coach (2) - EJECTED</t>
  </si>
  <si>
    <t>Technical: Asst. Coach  2nd Qtr 0:48 &amp;  3rd Qtr 9:56 - EJECTED</t>
  </si>
  <si>
    <t>Limited Info - Yonkers Herald Statesman</t>
  </si>
  <si>
    <t>Ranson, Gigi</t>
  </si>
  <si>
    <t>1st Game - new Coach Julia Yeater</t>
  </si>
  <si>
    <t>1st game of Louis Mascari disaster, they will go 1-6.</t>
  </si>
  <si>
    <t xml:space="preserve"> 2/10/79    Chic 11-7,     Iowa  9-7,     Minn 8-8   (2 games out)</t>
  </si>
  <si>
    <t xml:space="preserve">    Chic goes 4-1,   Iowa goes 6-1,  Minn goes 1-6</t>
  </si>
  <si>
    <t xml:space="preserve"> 3/4/79      Chic 15-8,     Iowa 15-8,    Minn 9-14 (6 games behind)</t>
  </si>
  <si>
    <t>Alt, Susan</t>
  </si>
  <si>
    <t>Technical Fouls: Asst. Coach - Bratz (2)</t>
  </si>
  <si>
    <t>1st Game as a Fillie</t>
  </si>
  <si>
    <t>Info from Yonkers Herald</t>
  </si>
  <si>
    <t>John Gentile</t>
  </si>
  <si>
    <t>Gary Schimel</t>
  </si>
  <si>
    <t>Record for FEWEST POINTS by 2 Teams in 1 QTR - 21</t>
  </si>
  <si>
    <t>1st game as a Doe</t>
  </si>
  <si>
    <t xml:space="preserve"> 11 or 4 asts?</t>
  </si>
  <si>
    <t>Hawkins, Kathy</t>
  </si>
  <si>
    <t>Last game for Coach Mascari</t>
  </si>
  <si>
    <t>Coach Louis Mascari Last Game</t>
  </si>
  <si>
    <t>Sprained Ankle in Warm-Up</t>
  </si>
  <si>
    <t>Tech: 1st Qtr - 4 players</t>
  </si>
  <si>
    <t>Pitts,Brenda</t>
  </si>
  <si>
    <t>Technical</t>
  </si>
  <si>
    <t>Hostert, Barbara</t>
  </si>
  <si>
    <t>Name not in Box Scores</t>
  </si>
  <si>
    <t>Houston Post</t>
  </si>
  <si>
    <t>4/1/179</t>
  </si>
  <si>
    <t>Had School Assignments</t>
  </si>
  <si>
    <t>Back in Conroe</t>
  </si>
  <si>
    <t>Sprained ankle 2nd qtr</t>
  </si>
  <si>
    <t xml:space="preserve">  Milwaukee Journal</t>
  </si>
  <si>
    <t>Coleman, Beverly</t>
  </si>
  <si>
    <t>Did Not Travel ?</t>
  </si>
  <si>
    <t>Steve Zebos</t>
  </si>
  <si>
    <t xml:space="preserve"> Milw Journal says  1,067</t>
  </si>
  <si>
    <t xml:space="preserve">  Milwaukee Sentinel</t>
  </si>
  <si>
    <t>Technical:  Milwaukee Bench</t>
  </si>
  <si>
    <t>Tech:Milwaukee Bench</t>
  </si>
  <si>
    <t xml:space="preserve">  and Milwaukee Sentinel</t>
  </si>
  <si>
    <t>Dale Borchert</t>
  </si>
  <si>
    <t>Steve Berce</t>
  </si>
  <si>
    <t>??? Myers</t>
  </si>
  <si>
    <t>18- x</t>
  </si>
  <si>
    <t>Jack Coughlin</t>
  </si>
  <si>
    <t>Name Not in Newspaper</t>
  </si>
  <si>
    <t>Tom Perreault</t>
  </si>
  <si>
    <t>Roy Ward</t>
  </si>
  <si>
    <t>Technical: Houston Bench</t>
  </si>
  <si>
    <t>Tech: Houston Bench</t>
  </si>
  <si>
    <t>Technical: Coach Gene DeLisle</t>
  </si>
  <si>
    <t>Tech:Coach DeLisle</t>
  </si>
  <si>
    <t>Roger Aceto</t>
  </si>
  <si>
    <t>Dale Schruts</t>
  </si>
  <si>
    <t>Vern Bergland</t>
  </si>
  <si>
    <t>Ray Ward</t>
  </si>
  <si>
    <t>Technical: Patty Bucklew</t>
  </si>
  <si>
    <t>Technical: Gerry Booker, Brenda Dennis</t>
  </si>
  <si>
    <t>Crevier, Tanya</t>
  </si>
  <si>
    <t>Technical: Coach Yeater  (delay of game)</t>
  </si>
  <si>
    <t>Tech: Coach Yeater</t>
  </si>
  <si>
    <t>Name Not in Newspapers</t>
  </si>
  <si>
    <t>Brockhage, Bobbi</t>
  </si>
  <si>
    <t xml:space="preserve">Injured - </t>
  </si>
  <si>
    <t>Did Not Travel</t>
  </si>
  <si>
    <t>Injured - Hospitalized (Gall Bladder??)</t>
  </si>
  <si>
    <t>Schrad, Mary</t>
  </si>
  <si>
    <t>INACTIVE LIST - 13 Players</t>
  </si>
  <si>
    <t>Injured - Ankle</t>
  </si>
  <si>
    <t>44?</t>
  </si>
  <si>
    <t>Alan Cissorky</t>
  </si>
  <si>
    <t xml:space="preserve"> 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</si>
</sst>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0" fontId="19" fillId="0" borderId="0" xfId="0" applyFont="1"/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9" fillId="4" borderId="0" xfId="0" applyFont="1" applyFill="1"/>
    <xf numFmtId="0" fontId="2" fillId="4" borderId="0" xfId="0" applyFont="1" applyFill="1"/>
    <xf numFmtId="0" fontId="7" fillId="0" borderId="0" xfId="0" applyFont="1" applyAlignment="1">
      <alignment horizontal="center"/>
    </xf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5" fillId="2" borderId="0" xfId="0" applyFont="1" applyFill="1"/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4" borderId="0" xfId="0" applyFont="1" applyFill="1"/>
    <xf numFmtId="165" fontId="11" fillId="0" borderId="0" xfId="0" applyNumberFormat="1" applyFont="1"/>
    <xf numFmtId="0" fontId="18" fillId="0" borderId="0" xfId="0" applyFont="1" applyAlignment="1">
      <alignment horizontal="left"/>
    </xf>
    <xf numFmtId="0" fontId="12" fillId="0" borderId="0" xfId="0" applyFont="1"/>
    <xf numFmtId="164" fontId="10" fillId="0" borderId="0" xfId="1" applyNumberFormat="1" applyFont="1" applyFill="1"/>
    <xf numFmtId="166" fontId="5" fillId="4" borderId="0" xfId="2" applyNumberFormat="1" applyFont="1" applyFill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0" applyFont="1"/>
    <xf numFmtId="164" fontId="10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20" fontId="12" fillId="5" borderId="0" xfId="0" applyNumberFormat="1" applyFont="1" applyFill="1"/>
    <xf numFmtId="20" fontId="12" fillId="5" borderId="0" xfId="0" applyNumberFormat="1" applyFont="1" applyFill="1" applyAlignment="1">
      <alignment horizontal="right"/>
    </xf>
    <xf numFmtId="2" fontId="12" fillId="0" borderId="0" xfId="0" applyNumberFormat="1" applyFont="1"/>
    <xf numFmtId="0" fontId="2" fillId="4" borderId="0" xfId="0" applyFont="1" applyFill="1" applyAlignment="1">
      <alignment horizontal="center"/>
    </xf>
    <xf numFmtId="2" fontId="21" fillId="0" borderId="0" xfId="0" applyNumberFormat="1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9" fillId="2" borderId="0" xfId="0" applyFont="1" applyFill="1"/>
    <xf numFmtId="0" fontId="24" fillId="4" borderId="0" xfId="0" applyFont="1" applyFill="1"/>
    <xf numFmtId="164" fontId="2" fillId="4" borderId="0" xfId="1" quotePrefix="1" applyNumberFormat="1" applyFont="1" applyFill="1" applyAlignment="1">
      <alignment horizontal="center" vertical="center"/>
    </xf>
    <xf numFmtId="166" fontId="5" fillId="0" borderId="0" xfId="2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16" fontId="2" fillId="0" borderId="0" xfId="0" applyNumberFormat="1" applyFont="1" applyAlignment="1">
      <alignment horizontal="center"/>
    </xf>
    <xf numFmtId="16" fontId="2" fillId="4" borderId="0" xfId="0" applyNumberFormat="1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right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horizontal="right"/>
    </xf>
    <xf numFmtId="0" fontId="25" fillId="0" borderId="0" xfId="0" applyFont="1"/>
    <xf numFmtId="0" fontId="7" fillId="5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EE7B-0E89-4606-8165-B36DDD9AA64D}">
  <sheetPr>
    <tabColor theme="9" tint="0.3999755851924192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A1" s="64"/>
      <c r="Z1" s="34" t="s">
        <v>371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28833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62</v>
      </c>
      <c r="D4" s="7" t="s">
        <v>5</v>
      </c>
      <c r="E4" s="8"/>
      <c r="F4" s="5"/>
      <c r="G4" s="1"/>
      <c r="J4" s="15" t="s">
        <v>79</v>
      </c>
      <c r="K4" s="16" t="s">
        <v>45</v>
      </c>
      <c r="L4" s="17"/>
      <c r="M4" s="18"/>
      <c r="N4" s="19">
        <v>26</v>
      </c>
      <c r="O4" s="19">
        <v>25</v>
      </c>
      <c r="P4" s="19">
        <v>15</v>
      </c>
      <c r="Q4" s="19">
        <v>21</v>
      </c>
      <c r="R4" s="20"/>
      <c r="S4" s="21">
        <f>SUM(N4:R4)</f>
        <v>87</v>
      </c>
      <c r="T4" s="22">
        <v>1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80</v>
      </c>
      <c r="K5" s="16" t="s">
        <v>66</v>
      </c>
      <c r="L5" s="17"/>
      <c r="M5" s="18"/>
      <c r="N5" s="19">
        <v>34</v>
      </c>
      <c r="O5" s="19">
        <v>20</v>
      </c>
      <c r="P5" s="19">
        <v>21</v>
      </c>
      <c r="Q5" s="19">
        <v>17</v>
      </c>
      <c r="R5" s="20"/>
      <c r="S5" s="21">
        <f>SUM(N5:R5)</f>
        <v>92</v>
      </c>
      <c r="T5" s="22">
        <v>1</v>
      </c>
      <c r="U5" s="1"/>
      <c r="V5" s="1"/>
      <c r="W5" s="1"/>
    </row>
    <row r="6" spans="1:28" x14ac:dyDescent="0.3">
      <c r="C6" s="23">
        <v>7824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64</v>
      </c>
      <c r="D7" s="7" t="s">
        <v>8</v>
      </c>
      <c r="G7" s="1"/>
      <c r="S7" s="1"/>
      <c r="T7" s="25" t="s">
        <v>9</v>
      </c>
      <c r="U7" s="1"/>
      <c r="V7" s="54">
        <v>1</v>
      </c>
      <c r="W7" s="1"/>
    </row>
    <row r="8" spans="1:28" x14ac:dyDescent="0.3">
      <c r="B8" s="1"/>
      <c r="C8" s="24" t="s">
        <v>65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8.4722222222222213E-2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79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6" t="s">
        <v>47</v>
      </c>
      <c r="D13" s="36">
        <v>24</v>
      </c>
      <c r="E13" s="26">
        <v>36</v>
      </c>
      <c r="F13" s="26">
        <v>5</v>
      </c>
      <c r="G13" s="26">
        <v>19</v>
      </c>
      <c r="H13" s="26"/>
      <c r="I13" s="26"/>
      <c r="J13" s="26">
        <v>3</v>
      </c>
      <c r="K13" s="26">
        <v>12</v>
      </c>
      <c r="L13" s="26">
        <v>8</v>
      </c>
      <c r="M13" s="26">
        <v>11</v>
      </c>
      <c r="N13" s="26">
        <f>SUM(L13:M13)</f>
        <v>19</v>
      </c>
      <c r="O13" s="26">
        <v>1</v>
      </c>
      <c r="P13" s="37">
        <v>2</v>
      </c>
      <c r="Q13" s="26">
        <v>1</v>
      </c>
      <c r="R13" s="26">
        <v>2</v>
      </c>
      <c r="S13" s="26">
        <v>1</v>
      </c>
      <c r="T13" s="26">
        <f>+(F13*2)+J13</f>
        <v>13</v>
      </c>
      <c r="U13" s="38">
        <f>IFERROR(((T13+Q13+N13-R13)+(O13*2))/E13,"")</f>
        <v>0.91666666666666663</v>
      </c>
      <c r="V13" s="22">
        <v>1</v>
      </c>
      <c r="W13" s="22" t="s">
        <v>58</v>
      </c>
      <c r="X13" s="22" t="s">
        <v>59</v>
      </c>
      <c r="Y13" s="62">
        <v>7824</v>
      </c>
      <c r="Z13" s="39" t="s">
        <v>231</v>
      </c>
      <c r="AA13" s="1" t="s">
        <v>60</v>
      </c>
      <c r="AB13" s="27" t="s">
        <v>61</v>
      </c>
    </row>
    <row r="14" spans="1:28" x14ac:dyDescent="0.3">
      <c r="A14" s="1" t="s">
        <v>57</v>
      </c>
      <c r="B14" s="1" t="s">
        <v>46</v>
      </c>
      <c r="C14" s="1" t="s">
        <v>48</v>
      </c>
      <c r="D14" s="36">
        <v>13</v>
      </c>
      <c r="E14" s="26">
        <v>47</v>
      </c>
      <c r="F14" s="26">
        <v>9</v>
      </c>
      <c r="G14" s="26">
        <v>17</v>
      </c>
      <c r="H14" s="26"/>
      <c r="I14" s="26"/>
      <c r="J14" s="26">
        <v>4</v>
      </c>
      <c r="K14" s="26">
        <v>7</v>
      </c>
      <c r="L14" s="26">
        <v>5</v>
      </c>
      <c r="M14" s="26">
        <v>7</v>
      </c>
      <c r="N14" s="26">
        <f t="shared" ref="N14:N20" si="0">SUM(L14:M14)</f>
        <v>12</v>
      </c>
      <c r="O14" s="37">
        <v>5</v>
      </c>
      <c r="P14" s="37">
        <v>4</v>
      </c>
      <c r="Q14" s="37">
        <v>3</v>
      </c>
      <c r="R14" s="37">
        <v>7</v>
      </c>
      <c r="S14" s="37">
        <v>3</v>
      </c>
      <c r="T14" s="26">
        <f t="shared" ref="T14:T24" si="1">+(F14*2)+J14</f>
        <v>22</v>
      </c>
      <c r="U14" s="38">
        <f t="shared" ref="U14:U24" si="2">IFERROR(((T14+Q14+N14-R14)+(O14*2))/E14,"")</f>
        <v>0.85106382978723405</v>
      </c>
      <c r="V14" s="22">
        <v>1</v>
      </c>
      <c r="W14" s="22" t="s">
        <v>58</v>
      </c>
      <c r="X14" s="22" t="s">
        <v>59</v>
      </c>
      <c r="Y14" s="62">
        <v>7824</v>
      </c>
      <c r="Z14" s="39" t="s">
        <v>231</v>
      </c>
      <c r="AA14" s="1" t="s">
        <v>60</v>
      </c>
      <c r="AB14" s="27" t="s">
        <v>61</v>
      </c>
    </row>
    <row r="15" spans="1:28" x14ac:dyDescent="0.3">
      <c r="A15" s="1" t="s">
        <v>57</v>
      </c>
      <c r="B15" s="1" t="s">
        <v>46</v>
      </c>
      <c r="C15" s="26" t="s">
        <v>49</v>
      </c>
      <c r="D15" s="36">
        <v>10</v>
      </c>
      <c r="E15" s="26">
        <v>46</v>
      </c>
      <c r="F15" s="26">
        <v>7</v>
      </c>
      <c r="G15" s="26">
        <v>19</v>
      </c>
      <c r="H15" s="26"/>
      <c r="I15" s="26"/>
      <c r="J15" s="26">
        <v>0</v>
      </c>
      <c r="K15" s="26">
        <v>0</v>
      </c>
      <c r="L15" s="26">
        <v>1</v>
      </c>
      <c r="M15" s="26">
        <v>2</v>
      </c>
      <c r="N15" s="26">
        <f t="shared" si="0"/>
        <v>3</v>
      </c>
      <c r="O15" s="37">
        <v>9</v>
      </c>
      <c r="P15" s="37">
        <v>5</v>
      </c>
      <c r="Q15" s="37">
        <v>3</v>
      </c>
      <c r="R15" s="37">
        <v>4</v>
      </c>
      <c r="S15" s="37">
        <v>0</v>
      </c>
      <c r="T15" s="26">
        <f t="shared" si="1"/>
        <v>14</v>
      </c>
      <c r="U15" s="38">
        <f t="shared" si="2"/>
        <v>0.73913043478260865</v>
      </c>
      <c r="V15" s="22">
        <v>1</v>
      </c>
      <c r="W15" s="22" t="s">
        <v>58</v>
      </c>
      <c r="X15" s="22" t="s">
        <v>59</v>
      </c>
      <c r="Y15" s="62">
        <v>7824</v>
      </c>
      <c r="Z15" s="39" t="s">
        <v>231</v>
      </c>
      <c r="AA15" s="1" t="s">
        <v>60</v>
      </c>
      <c r="AB15" s="27" t="s">
        <v>61</v>
      </c>
    </row>
    <row r="16" spans="1:28" x14ac:dyDescent="0.3">
      <c r="A16" s="1" t="s">
        <v>57</v>
      </c>
      <c r="B16" s="1" t="s">
        <v>46</v>
      </c>
      <c r="C16" s="26" t="s">
        <v>50</v>
      </c>
      <c r="D16" s="36">
        <v>25</v>
      </c>
      <c r="E16" s="26">
        <v>7</v>
      </c>
      <c r="F16" s="26">
        <v>0</v>
      </c>
      <c r="G16" s="26">
        <v>4</v>
      </c>
      <c r="H16" s="26"/>
      <c r="I16" s="26"/>
      <c r="J16" s="26">
        <v>2</v>
      </c>
      <c r="K16" s="26">
        <v>2</v>
      </c>
      <c r="L16" s="26">
        <v>0</v>
      </c>
      <c r="M16" s="26">
        <v>0</v>
      </c>
      <c r="N16" s="26">
        <f t="shared" si="0"/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26">
        <f t="shared" si="1"/>
        <v>2</v>
      </c>
      <c r="U16" s="38">
        <f t="shared" si="2"/>
        <v>0.2857142857142857</v>
      </c>
      <c r="V16" s="22">
        <v>1</v>
      </c>
      <c r="W16" s="22" t="s">
        <v>58</v>
      </c>
      <c r="X16" s="22" t="s">
        <v>59</v>
      </c>
      <c r="Y16" s="62">
        <v>7824</v>
      </c>
      <c r="Z16" s="39" t="s">
        <v>231</v>
      </c>
      <c r="AA16" s="1" t="s">
        <v>60</v>
      </c>
      <c r="AB16" s="27" t="s">
        <v>61</v>
      </c>
    </row>
    <row r="17" spans="1:28" x14ac:dyDescent="0.3">
      <c r="A17" s="1" t="s">
        <v>57</v>
      </c>
      <c r="B17" s="1" t="s">
        <v>46</v>
      </c>
      <c r="C17" s="26" t="s">
        <v>235</v>
      </c>
      <c r="D17" s="36">
        <v>28</v>
      </c>
      <c r="E17" s="26" t="s">
        <v>489</v>
      </c>
      <c r="F17" s="26"/>
      <c r="G17" s="26"/>
      <c r="H17" s="26"/>
      <c r="I17" s="26"/>
      <c r="J17" s="26"/>
      <c r="K17" s="26"/>
      <c r="L17" s="26"/>
      <c r="M17" s="26"/>
      <c r="N17" s="26"/>
      <c r="O17" s="37"/>
      <c r="P17" s="37"/>
      <c r="Q17" s="37"/>
      <c r="R17" s="37"/>
      <c r="S17" s="37"/>
      <c r="T17" s="26"/>
      <c r="U17" s="38" t="str">
        <f t="shared" si="2"/>
        <v/>
      </c>
      <c r="V17" s="22">
        <v>1</v>
      </c>
      <c r="W17" s="22" t="s">
        <v>58</v>
      </c>
      <c r="X17" s="22" t="s">
        <v>59</v>
      </c>
      <c r="Y17" s="62">
        <v>7824</v>
      </c>
      <c r="Z17" s="39" t="s">
        <v>231</v>
      </c>
      <c r="AA17" s="1" t="s">
        <v>60</v>
      </c>
      <c r="AB17" s="27" t="s">
        <v>61</v>
      </c>
    </row>
    <row r="18" spans="1:28" x14ac:dyDescent="0.3">
      <c r="A18" s="1" t="s">
        <v>57</v>
      </c>
      <c r="B18" s="1" t="s">
        <v>46</v>
      </c>
      <c r="C18" s="26" t="s">
        <v>51</v>
      </c>
      <c r="D18" s="36">
        <v>33</v>
      </c>
      <c r="E18" s="26">
        <v>15</v>
      </c>
      <c r="F18" s="26">
        <v>2</v>
      </c>
      <c r="G18" s="26">
        <v>7</v>
      </c>
      <c r="H18" s="26"/>
      <c r="I18" s="26"/>
      <c r="J18" s="26">
        <v>2</v>
      </c>
      <c r="K18" s="26">
        <v>4</v>
      </c>
      <c r="L18" s="26">
        <v>4</v>
      </c>
      <c r="M18" s="26">
        <v>3</v>
      </c>
      <c r="N18" s="26">
        <f t="shared" si="0"/>
        <v>7</v>
      </c>
      <c r="O18" s="37">
        <v>0</v>
      </c>
      <c r="P18" s="37">
        <v>2</v>
      </c>
      <c r="Q18" s="37">
        <v>1</v>
      </c>
      <c r="R18" s="37">
        <v>0</v>
      </c>
      <c r="S18" s="37">
        <v>0</v>
      </c>
      <c r="T18" s="26">
        <f t="shared" si="1"/>
        <v>6</v>
      </c>
      <c r="U18" s="38">
        <f t="shared" si="2"/>
        <v>0.93333333333333335</v>
      </c>
      <c r="V18" s="22">
        <v>1</v>
      </c>
      <c r="W18" s="22" t="s">
        <v>58</v>
      </c>
      <c r="X18" s="22" t="s">
        <v>59</v>
      </c>
      <c r="Y18" s="62">
        <v>7824</v>
      </c>
      <c r="Z18" s="39" t="s">
        <v>231</v>
      </c>
      <c r="AA18" s="1" t="s">
        <v>60</v>
      </c>
      <c r="AB18" s="27" t="s">
        <v>61</v>
      </c>
    </row>
    <row r="19" spans="1:28" x14ac:dyDescent="0.3">
      <c r="A19" s="1" t="s">
        <v>57</v>
      </c>
      <c r="B19" s="1" t="s">
        <v>46</v>
      </c>
      <c r="C19" s="26" t="s">
        <v>52</v>
      </c>
      <c r="D19" s="36">
        <v>6</v>
      </c>
      <c r="E19" s="26">
        <v>2</v>
      </c>
      <c r="F19" s="26">
        <v>0</v>
      </c>
      <c r="G19" s="26">
        <v>2</v>
      </c>
      <c r="H19" s="26"/>
      <c r="I19" s="26"/>
      <c r="J19" s="26">
        <v>0</v>
      </c>
      <c r="K19" s="26">
        <v>2</v>
      </c>
      <c r="L19" s="26">
        <v>0</v>
      </c>
      <c r="M19" s="26">
        <v>0</v>
      </c>
      <c r="N19" s="26">
        <f t="shared" si="0"/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26">
        <f t="shared" si="1"/>
        <v>0</v>
      </c>
      <c r="U19" s="38">
        <f t="shared" si="2"/>
        <v>0</v>
      </c>
      <c r="V19" s="22">
        <v>1</v>
      </c>
      <c r="W19" s="22" t="s">
        <v>58</v>
      </c>
      <c r="X19" s="22" t="s">
        <v>59</v>
      </c>
      <c r="Y19" s="62">
        <v>7824</v>
      </c>
      <c r="Z19" s="39" t="s">
        <v>231</v>
      </c>
      <c r="AA19" s="1" t="s">
        <v>60</v>
      </c>
      <c r="AB19" s="27" t="s">
        <v>61</v>
      </c>
    </row>
    <row r="20" spans="1:28" x14ac:dyDescent="0.3">
      <c r="A20" s="1" t="s">
        <v>57</v>
      </c>
      <c r="B20" s="1" t="s">
        <v>46</v>
      </c>
      <c r="C20" s="26" t="s">
        <v>53</v>
      </c>
      <c r="D20" s="36">
        <v>31</v>
      </c>
      <c r="E20" s="26">
        <v>39</v>
      </c>
      <c r="F20" s="26">
        <v>2</v>
      </c>
      <c r="G20" s="26">
        <v>18</v>
      </c>
      <c r="H20" s="26"/>
      <c r="I20" s="26"/>
      <c r="J20" s="26">
        <v>4</v>
      </c>
      <c r="K20" s="26">
        <v>7</v>
      </c>
      <c r="L20" s="26">
        <v>5</v>
      </c>
      <c r="M20" s="26">
        <v>4</v>
      </c>
      <c r="N20" s="26">
        <f t="shared" si="0"/>
        <v>9</v>
      </c>
      <c r="O20" s="37">
        <v>0</v>
      </c>
      <c r="P20" s="37">
        <v>2</v>
      </c>
      <c r="Q20" s="37">
        <v>3</v>
      </c>
      <c r="R20" s="37">
        <v>2</v>
      </c>
      <c r="S20" s="37">
        <v>3</v>
      </c>
      <c r="T20" s="26">
        <f t="shared" si="1"/>
        <v>8</v>
      </c>
      <c r="U20" s="38">
        <f t="shared" si="2"/>
        <v>0.46153846153846156</v>
      </c>
      <c r="V20" s="22">
        <v>1</v>
      </c>
      <c r="W20" s="22" t="s">
        <v>58</v>
      </c>
      <c r="X20" s="22" t="s">
        <v>59</v>
      </c>
      <c r="Y20" s="62">
        <v>7824</v>
      </c>
      <c r="Z20" s="39" t="s">
        <v>231</v>
      </c>
      <c r="AA20" s="1" t="s">
        <v>60</v>
      </c>
      <c r="AB20" s="27" t="s">
        <v>61</v>
      </c>
    </row>
    <row r="21" spans="1:28" x14ac:dyDescent="0.3">
      <c r="A21" s="1" t="s">
        <v>57</v>
      </c>
      <c r="B21" s="1" t="s">
        <v>46</v>
      </c>
      <c r="C21" s="26" t="s">
        <v>54</v>
      </c>
      <c r="D21" s="36">
        <v>32</v>
      </c>
      <c r="E21" s="26">
        <v>2</v>
      </c>
      <c r="F21" s="26">
        <v>0</v>
      </c>
      <c r="G21" s="26">
        <v>0</v>
      </c>
      <c r="H21" s="26"/>
      <c r="I21" s="26"/>
      <c r="J21" s="26">
        <v>0</v>
      </c>
      <c r="K21" s="26">
        <v>0</v>
      </c>
      <c r="L21" s="26">
        <v>0</v>
      </c>
      <c r="M21" s="26">
        <v>0</v>
      </c>
      <c r="N21" s="26">
        <f>SUM(L21:M21)</f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26">
        <f t="shared" si="1"/>
        <v>0</v>
      </c>
      <c r="U21" s="38">
        <f t="shared" si="2"/>
        <v>0</v>
      </c>
      <c r="V21" s="22">
        <v>1</v>
      </c>
      <c r="W21" s="22" t="s">
        <v>58</v>
      </c>
      <c r="X21" s="22" t="s">
        <v>59</v>
      </c>
      <c r="Y21" s="62">
        <v>7824</v>
      </c>
      <c r="Z21" s="39" t="s">
        <v>231</v>
      </c>
      <c r="AA21" s="1" t="s">
        <v>60</v>
      </c>
      <c r="AB21" s="27" t="s">
        <v>61</v>
      </c>
    </row>
    <row r="22" spans="1:28" x14ac:dyDescent="0.3">
      <c r="A22" s="1" t="s">
        <v>57</v>
      </c>
      <c r="B22" s="1" t="s">
        <v>46</v>
      </c>
      <c r="C22" s="26" t="s">
        <v>282</v>
      </c>
      <c r="D22" s="36">
        <v>10</v>
      </c>
      <c r="E22" s="26" t="s">
        <v>489</v>
      </c>
      <c r="F22" s="26"/>
      <c r="G22" s="26"/>
      <c r="H22" s="26"/>
      <c r="I22" s="26"/>
      <c r="J22" s="26"/>
      <c r="K22" s="26"/>
      <c r="L22" s="26"/>
      <c r="M22" s="26"/>
      <c r="N22" s="26"/>
      <c r="O22" s="37"/>
      <c r="P22" s="37"/>
      <c r="Q22" s="37"/>
      <c r="R22" s="37"/>
      <c r="S22" s="37"/>
      <c r="T22" s="26"/>
      <c r="U22" s="38" t="str">
        <f t="shared" si="2"/>
        <v/>
      </c>
      <c r="V22" s="22">
        <v>1</v>
      </c>
      <c r="W22" s="22" t="s">
        <v>58</v>
      </c>
      <c r="X22" s="22" t="s">
        <v>59</v>
      </c>
      <c r="Y22" s="62">
        <v>7824</v>
      </c>
      <c r="Z22" s="39" t="s">
        <v>231</v>
      </c>
      <c r="AA22" s="1" t="s">
        <v>60</v>
      </c>
      <c r="AB22" s="27" t="s">
        <v>61</v>
      </c>
    </row>
    <row r="23" spans="1:28" x14ac:dyDescent="0.3">
      <c r="A23" s="1" t="s">
        <v>57</v>
      </c>
      <c r="B23" s="1" t="s">
        <v>46</v>
      </c>
      <c r="C23" s="26" t="s">
        <v>55</v>
      </c>
      <c r="D23" s="36">
        <v>1</v>
      </c>
      <c r="E23" s="26">
        <v>42</v>
      </c>
      <c r="F23" s="26">
        <v>9</v>
      </c>
      <c r="G23" s="26">
        <v>16</v>
      </c>
      <c r="H23" s="26"/>
      <c r="I23" s="26"/>
      <c r="J23" s="26">
        <v>4</v>
      </c>
      <c r="K23" s="26">
        <v>5</v>
      </c>
      <c r="L23" s="26">
        <v>3</v>
      </c>
      <c r="M23" s="26">
        <v>4</v>
      </c>
      <c r="N23" s="26">
        <f>SUM(L23:M23)</f>
        <v>7</v>
      </c>
      <c r="O23" s="37">
        <v>3</v>
      </c>
      <c r="P23" s="37">
        <v>1</v>
      </c>
      <c r="Q23" s="37">
        <v>1</v>
      </c>
      <c r="R23" s="37">
        <v>1</v>
      </c>
      <c r="S23" s="37">
        <v>0</v>
      </c>
      <c r="T23" s="26">
        <f t="shared" si="1"/>
        <v>22</v>
      </c>
      <c r="U23" s="38">
        <f t="shared" si="2"/>
        <v>0.83333333333333337</v>
      </c>
      <c r="V23" s="22">
        <v>1</v>
      </c>
      <c r="W23" s="22" t="s">
        <v>58</v>
      </c>
      <c r="X23" s="22" t="s">
        <v>59</v>
      </c>
      <c r="Y23" s="62">
        <v>7824</v>
      </c>
      <c r="Z23" s="39" t="s">
        <v>231</v>
      </c>
      <c r="AA23" s="1" t="s">
        <v>60</v>
      </c>
      <c r="AB23" s="27" t="s">
        <v>61</v>
      </c>
    </row>
    <row r="24" spans="1:28" x14ac:dyDescent="0.3">
      <c r="A24" s="1" t="s">
        <v>57</v>
      </c>
      <c r="B24" s="1" t="s">
        <v>46</v>
      </c>
      <c r="C24" s="26" t="s">
        <v>56</v>
      </c>
      <c r="D24" s="36">
        <v>15</v>
      </c>
      <c r="E24" s="26">
        <v>4</v>
      </c>
      <c r="F24" s="26">
        <v>0</v>
      </c>
      <c r="G24" s="26">
        <v>1</v>
      </c>
      <c r="H24" s="26"/>
      <c r="I24" s="26"/>
      <c r="J24" s="26">
        <v>0</v>
      </c>
      <c r="K24" s="26">
        <v>0</v>
      </c>
      <c r="L24" s="26">
        <v>0</v>
      </c>
      <c r="M24" s="26">
        <v>0</v>
      </c>
      <c r="N24" s="26">
        <f>SUM(L24:M24)</f>
        <v>0</v>
      </c>
      <c r="O24" s="37">
        <v>1</v>
      </c>
      <c r="P24" s="37">
        <v>0</v>
      </c>
      <c r="Q24" s="37">
        <v>0</v>
      </c>
      <c r="R24" s="37">
        <v>0</v>
      </c>
      <c r="S24" s="37">
        <v>0</v>
      </c>
      <c r="T24" s="26">
        <f t="shared" si="1"/>
        <v>0</v>
      </c>
      <c r="U24" s="38">
        <f t="shared" si="2"/>
        <v>0.5</v>
      </c>
      <c r="V24" s="22">
        <v>1</v>
      </c>
      <c r="W24" s="22" t="s">
        <v>58</v>
      </c>
      <c r="X24" s="22" t="s">
        <v>59</v>
      </c>
      <c r="Y24" s="62">
        <v>7824</v>
      </c>
      <c r="Z24" s="39" t="s">
        <v>231</v>
      </c>
      <c r="AA24" s="1" t="s">
        <v>60</v>
      </c>
      <c r="AB24" s="27" t="s">
        <v>61</v>
      </c>
    </row>
    <row r="25" spans="1:28" x14ac:dyDescent="0.3">
      <c r="A25" s="1" t="s">
        <v>57</v>
      </c>
      <c r="B25" s="1" t="s">
        <v>46</v>
      </c>
      <c r="C25" s="42" t="s">
        <v>40</v>
      </c>
      <c r="D25" s="1"/>
      <c r="E25" s="42">
        <f t="shared" ref="E25:T25" si="3">SUM(E13:E24)</f>
        <v>240</v>
      </c>
      <c r="F25" s="42">
        <f t="shared" si="3"/>
        <v>34</v>
      </c>
      <c r="G25" s="42">
        <f t="shared" si="3"/>
        <v>103</v>
      </c>
      <c r="H25" s="42">
        <f t="shared" si="3"/>
        <v>0</v>
      </c>
      <c r="I25" s="42">
        <f t="shared" si="3"/>
        <v>0</v>
      </c>
      <c r="J25" s="42">
        <f t="shared" si="3"/>
        <v>19</v>
      </c>
      <c r="K25" s="42">
        <f t="shared" si="3"/>
        <v>39</v>
      </c>
      <c r="L25" s="42">
        <f t="shared" si="3"/>
        <v>26</v>
      </c>
      <c r="M25" s="42">
        <f t="shared" si="3"/>
        <v>31</v>
      </c>
      <c r="N25" s="42">
        <f t="shared" si="3"/>
        <v>57</v>
      </c>
      <c r="O25" s="42">
        <f t="shared" si="3"/>
        <v>19</v>
      </c>
      <c r="P25" s="42">
        <f t="shared" si="3"/>
        <v>16</v>
      </c>
      <c r="Q25" s="42">
        <f t="shared" si="3"/>
        <v>12</v>
      </c>
      <c r="R25" s="42">
        <f t="shared" si="3"/>
        <v>16</v>
      </c>
      <c r="S25" s="42">
        <f t="shared" si="3"/>
        <v>7</v>
      </c>
      <c r="T25" s="42">
        <f t="shared" si="3"/>
        <v>87</v>
      </c>
      <c r="U25" s="43">
        <f>((T25+Q25+N25-R25)+(O25*2))/E25</f>
        <v>0.7416666666666667</v>
      </c>
      <c r="V25" s="44">
        <v>1</v>
      </c>
      <c r="W25" s="44" t="s">
        <v>406</v>
      </c>
      <c r="X25" s="44" t="s">
        <v>59</v>
      </c>
      <c r="Y25" s="63">
        <v>7824</v>
      </c>
      <c r="Z25" s="45" t="s">
        <v>231</v>
      </c>
      <c r="AA25" s="46" t="s">
        <v>60</v>
      </c>
      <c r="AB25" s="74" t="s">
        <v>61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0.3300970873786408</v>
      </c>
      <c r="H26" s="47"/>
      <c r="I26" s="27"/>
      <c r="J26" s="47" t="s">
        <v>42</v>
      </c>
      <c r="K26" s="61">
        <f>J25/K25</f>
        <v>0.48717948717948717</v>
      </c>
      <c r="L26" s="1"/>
      <c r="M26" s="37" t="s">
        <v>43</v>
      </c>
      <c r="N26" s="49">
        <v>19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31" t="s">
        <v>66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6">
        <v>1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6" t="s">
        <v>67</v>
      </c>
      <c r="D35" s="36">
        <v>21</v>
      </c>
      <c r="E35" s="26">
        <v>22</v>
      </c>
      <c r="F35" s="26">
        <v>1</v>
      </c>
      <c r="G35" s="26">
        <v>3</v>
      </c>
      <c r="H35" s="26"/>
      <c r="I35" s="26"/>
      <c r="J35" s="26">
        <v>0</v>
      </c>
      <c r="K35" s="26">
        <v>0</v>
      </c>
      <c r="L35" s="26">
        <v>1</v>
      </c>
      <c r="M35" s="26">
        <v>5</v>
      </c>
      <c r="N35" s="26">
        <f>SUM(L35:M35)</f>
        <v>6</v>
      </c>
      <c r="O35" s="26">
        <v>1</v>
      </c>
      <c r="P35" s="52">
        <v>6</v>
      </c>
      <c r="Q35" s="26">
        <v>0</v>
      </c>
      <c r="R35" s="26">
        <v>4</v>
      </c>
      <c r="S35" s="26">
        <v>1</v>
      </c>
      <c r="T35" s="26">
        <f>(H35*3)+((F35-H35)*2)+J35</f>
        <v>2</v>
      </c>
      <c r="U35" s="38">
        <f>IFERROR(((T35+Q35+N35-R35)+(O35*2))/E35,"")</f>
        <v>0.27272727272727271</v>
      </c>
      <c r="V35" s="22">
        <v>1</v>
      </c>
      <c r="W35" s="22" t="s">
        <v>68</v>
      </c>
      <c r="X35" s="22" t="s">
        <v>69</v>
      </c>
      <c r="Y35" s="62">
        <v>7824</v>
      </c>
      <c r="Z35" s="39" t="s">
        <v>231</v>
      </c>
      <c r="AA35" s="1" t="s">
        <v>70</v>
      </c>
      <c r="AB35" s="27" t="s">
        <v>71</v>
      </c>
    </row>
    <row r="36" spans="1:28" x14ac:dyDescent="0.3">
      <c r="A36" s="1" t="s">
        <v>46</v>
      </c>
      <c r="B36" s="1" t="s">
        <v>57</v>
      </c>
      <c r="C36" s="26" t="s">
        <v>72</v>
      </c>
      <c r="D36" s="36">
        <v>44</v>
      </c>
      <c r="E36" s="26">
        <v>32</v>
      </c>
      <c r="F36" s="26">
        <v>3</v>
      </c>
      <c r="G36" s="26">
        <v>8</v>
      </c>
      <c r="H36" s="26"/>
      <c r="I36" s="26"/>
      <c r="J36" s="26">
        <v>4</v>
      </c>
      <c r="K36" s="26">
        <v>5</v>
      </c>
      <c r="L36" s="26">
        <v>2</v>
      </c>
      <c r="M36" s="26">
        <v>4</v>
      </c>
      <c r="N36" s="26">
        <f t="shared" ref="N36:N40" si="4">SUM(L36:M36)</f>
        <v>6</v>
      </c>
      <c r="O36" s="37">
        <v>1</v>
      </c>
      <c r="P36" s="37">
        <v>2</v>
      </c>
      <c r="Q36" s="37">
        <v>0</v>
      </c>
      <c r="R36" s="37">
        <v>2</v>
      </c>
      <c r="S36" s="37">
        <v>1</v>
      </c>
      <c r="T36" s="37">
        <f t="shared" ref="T36:T40" si="5">(H36*3)+((F36-H36)*2)+J36</f>
        <v>10</v>
      </c>
      <c r="U36" s="38">
        <f t="shared" ref="U36:U44" si="6">IFERROR(((T36+Q36+N36-R36)+(O36*2))/E36,"")</f>
        <v>0.5</v>
      </c>
      <c r="V36" s="22">
        <v>1</v>
      </c>
      <c r="W36" s="22" t="s">
        <v>68</v>
      </c>
      <c r="X36" s="22" t="s">
        <v>69</v>
      </c>
      <c r="Y36" s="62">
        <v>7824</v>
      </c>
      <c r="Z36" s="39" t="s">
        <v>231</v>
      </c>
      <c r="AA36" s="1" t="s">
        <v>70</v>
      </c>
      <c r="AB36" s="27" t="s">
        <v>71</v>
      </c>
    </row>
    <row r="37" spans="1:28" x14ac:dyDescent="0.3">
      <c r="A37" s="1" t="s">
        <v>46</v>
      </c>
      <c r="B37" s="1" t="s">
        <v>57</v>
      </c>
      <c r="C37" s="26" t="s">
        <v>73</v>
      </c>
      <c r="D37" s="36">
        <v>15</v>
      </c>
      <c r="E37" s="26">
        <v>44</v>
      </c>
      <c r="F37" s="26">
        <v>4</v>
      </c>
      <c r="G37" s="26">
        <v>11</v>
      </c>
      <c r="H37" s="26"/>
      <c r="I37" s="26"/>
      <c r="J37" s="26">
        <v>6</v>
      </c>
      <c r="K37" s="26">
        <v>7</v>
      </c>
      <c r="L37" s="26">
        <v>3</v>
      </c>
      <c r="M37" s="26">
        <v>6</v>
      </c>
      <c r="N37" s="77">
        <f t="shared" si="4"/>
        <v>9</v>
      </c>
      <c r="O37" s="78">
        <v>21</v>
      </c>
      <c r="P37" s="37">
        <v>4</v>
      </c>
      <c r="Q37" s="37">
        <v>2</v>
      </c>
      <c r="R37" s="78">
        <v>11</v>
      </c>
      <c r="S37" s="37">
        <v>1</v>
      </c>
      <c r="T37" s="78">
        <f t="shared" si="5"/>
        <v>14</v>
      </c>
      <c r="U37" s="38">
        <f t="shared" si="6"/>
        <v>1.2727272727272727</v>
      </c>
      <c r="V37" s="22">
        <v>1</v>
      </c>
      <c r="W37" s="22" t="s">
        <v>68</v>
      </c>
      <c r="X37" s="22" t="s">
        <v>69</v>
      </c>
      <c r="Y37" s="62">
        <v>7824</v>
      </c>
      <c r="Z37" s="39" t="s">
        <v>403</v>
      </c>
      <c r="AA37" s="1" t="s">
        <v>70</v>
      </c>
      <c r="AB37" s="27" t="s">
        <v>71</v>
      </c>
    </row>
    <row r="38" spans="1:28" x14ac:dyDescent="0.3">
      <c r="A38" s="1" t="s">
        <v>46</v>
      </c>
      <c r="B38" s="1" t="s">
        <v>57</v>
      </c>
      <c r="C38" s="26" t="s">
        <v>74</v>
      </c>
      <c r="D38" s="36">
        <v>10</v>
      </c>
      <c r="E38" s="26">
        <v>15</v>
      </c>
      <c r="F38" s="26">
        <v>2</v>
      </c>
      <c r="G38" s="26">
        <v>9</v>
      </c>
      <c r="H38" s="26"/>
      <c r="I38" s="26"/>
      <c r="J38" s="26">
        <v>0</v>
      </c>
      <c r="K38" s="26">
        <v>0</v>
      </c>
      <c r="L38" s="26">
        <v>0</v>
      </c>
      <c r="M38" s="26">
        <v>1</v>
      </c>
      <c r="N38" s="26">
        <f t="shared" si="4"/>
        <v>1</v>
      </c>
      <c r="O38" s="37">
        <v>2</v>
      </c>
      <c r="P38" s="37">
        <v>1</v>
      </c>
      <c r="Q38" s="37">
        <v>0</v>
      </c>
      <c r="R38" s="37">
        <v>1</v>
      </c>
      <c r="S38" s="37">
        <v>0</v>
      </c>
      <c r="T38" s="37">
        <f t="shared" si="5"/>
        <v>4</v>
      </c>
      <c r="U38" s="38">
        <f t="shared" si="6"/>
        <v>0.53333333333333333</v>
      </c>
      <c r="V38" s="22">
        <v>1</v>
      </c>
      <c r="W38" s="22" t="s">
        <v>68</v>
      </c>
      <c r="X38" s="22" t="s">
        <v>69</v>
      </c>
      <c r="Y38" s="62">
        <v>7824</v>
      </c>
      <c r="Z38" s="39" t="s">
        <v>231</v>
      </c>
      <c r="AA38" s="1" t="s">
        <v>70</v>
      </c>
      <c r="AB38" s="27" t="s">
        <v>71</v>
      </c>
    </row>
    <row r="39" spans="1:28" x14ac:dyDescent="0.3">
      <c r="A39" s="1" t="s">
        <v>46</v>
      </c>
      <c r="B39" s="1" t="s">
        <v>57</v>
      </c>
      <c r="C39" s="26" t="s">
        <v>75</v>
      </c>
      <c r="D39" s="36">
        <v>31</v>
      </c>
      <c r="E39" s="26">
        <v>33</v>
      </c>
      <c r="F39" s="26">
        <v>4</v>
      </c>
      <c r="G39" s="26">
        <v>7</v>
      </c>
      <c r="H39" s="26"/>
      <c r="I39" s="26"/>
      <c r="J39" s="26">
        <v>2</v>
      </c>
      <c r="K39" s="26">
        <v>2</v>
      </c>
      <c r="L39" s="26">
        <v>1</v>
      </c>
      <c r="M39" s="26">
        <v>9</v>
      </c>
      <c r="N39" s="26">
        <f t="shared" si="4"/>
        <v>10</v>
      </c>
      <c r="O39" s="37">
        <v>1</v>
      </c>
      <c r="P39" s="37">
        <v>4</v>
      </c>
      <c r="Q39" s="37">
        <v>2</v>
      </c>
      <c r="R39" s="37">
        <v>0</v>
      </c>
      <c r="S39" s="37">
        <v>0</v>
      </c>
      <c r="T39" s="37">
        <f t="shared" si="5"/>
        <v>10</v>
      </c>
      <c r="U39" s="38">
        <f t="shared" si="6"/>
        <v>0.72727272727272729</v>
      </c>
      <c r="V39" s="22">
        <v>1</v>
      </c>
      <c r="W39" s="22" t="s">
        <v>68</v>
      </c>
      <c r="X39" s="22" t="s">
        <v>69</v>
      </c>
      <c r="Y39" s="62">
        <v>7824</v>
      </c>
      <c r="Z39" s="39" t="s">
        <v>231</v>
      </c>
      <c r="AA39" s="1" t="s">
        <v>70</v>
      </c>
      <c r="AB39" s="27" t="s">
        <v>71</v>
      </c>
    </row>
    <row r="40" spans="1:28" x14ac:dyDescent="0.3">
      <c r="A40" s="1" t="s">
        <v>46</v>
      </c>
      <c r="B40" s="1" t="s">
        <v>57</v>
      </c>
      <c r="C40" s="26" t="s">
        <v>76</v>
      </c>
      <c r="D40" s="36">
        <v>4</v>
      </c>
      <c r="E40" s="26">
        <v>28</v>
      </c>
      <c r="F40" s="26">
        <v>4</v>
      </c>
      <c r="G40" s="26">
        <v>10</v>
      </c>
      <c r="H40" s="26"/>
      <c r="I40" s="26"/>
      <c r="J40" s="26">
        <v>0</v>
      </c>
      <c r="K40" s="26">
        <v>0</v>
      </c>
      <c r="L40" s="26">
        <v>0</v>
      </c>
      <c r="M40" s="26">
        <v>2</v>
      </c>
      <c r="N40" s="26">
        <f t="shared" si="4"/>
        <v>2</v>
      </c>
      <c r="O40" s="37">
        <v>1</v>
      </c>
      <c r="P40" s="37">
        <v>4</v>
      </c>
      <c r="Q40" s="37">
        <v>0</v>
      </c>
      <c r="R40" s="37">
        <v>3</v>
      </c>
      <c r="S40" s="37">
        <v>0</v>
      </c>
      <c r="T40" s="37">
        <f t="shared" si="5"/>
        <v>8</v>
      </c>
      <c r="U40" s="38">
        <f t="shared" si="6"/>
        <v>0.32142857142857145</v>
      </c>
      <c r="V40" s="22">
        <v>1</v>
      </c>
      <c r="W40" s="22" t="s">
        <v>68</v>
      </c>
      <c r="X40" s="22" t="s">
        <v>69</v>
      </c>
      <c r="Y40" s="62">
        <v>7824</v>
      </c>
      <c r="Z40" s="39" t="s">
        <v>231</v>
      </c>
      <c r="AA40" s="1" t="s">
        <v>70</v>
      </c>
      <c r="AB40" s="27" t="s">
        <v>71</v>
      </c>
    </row>
    <row r="41" spans="1:28" x14ac:dyDescent="0.3">
      <c r="A41" s="1" t="s">
        <v>46</v>
      </c>
      <c r="B41" s="1" t="s">
        <v>57</v>
      </c>
      <c r="C41" s="26" t="s">
        <v>284</v>
      </c>
      <c r="D41" s="36">
        <v>8</v>
      </c>
      <c r="E41" s="26" t="s">
        <v>404</v>
      </c>
      <c r="F41" s="26"/>
      <c r="G41" s="26"/>
      <c r="H41" s="26"/>
      <c r="I41" s="26"/>
      <c r="J41" s="26"/>
      <c r="K41" s="26"/>
      <c r="L41" s="26"/>
      <c r="M41" s="26"/>
      <c r="N41" s="26"/>
      <c r="O41" s="37"/>
      <c r="P41" s="37"/>
      <c r="Q41" s="37"/>
      <c r="R41" s="37"/>
      <c r="S41" s="37"/>
      <c r="T41" s="37"/>
      <c r="U41" s="38" t="str">
        <f t="shared" si="6"/>
        <v/>
      </c>
      <c r="V41" s="22">
        <v>1</v>
      </c>
      <c r="W41" s="22" t="s">
        <v>68</v>
      </c>
      <c r="X41" s="22" t="s">
        <v>69</v>
      </c>
      <c r="Y41" s="62">
        <v>7824</v>
      </c>
      <c r="Z41" s="39" t="s">
        <v>231</v>
      </c>
      <c r="AA41" s="1" t="s">
        <v>70</v>
      </c>
      <c r="AB41" s="27" t="s">
        <v>71</v>
      </c>
    </row>
    <row r="42" spans="1:28" x14ac:dyDescent="0.3">
      <c r="A42" s="1" t="s">
        <v>46</v>
      </c>
      <c r="B42" s="1" t="s">
        <v>57</v>
      </c>
      <c r="C42" s="26" t="s">
        <v>233</v>
      </c>
      <c r="D42" s="36">
        <v>23</v>
      </c>
      <c r="E42" s="26" t="s">
        <v>404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6"/>
        <v/>
      </c>
      <c r="V42" s="22">
        <v>1</v>
      </c>
      <c r="W42" s="22" t="s">
        <v>68</v>
      </c>
      <c r="X42" s="22" t="s">
        <v>69</v>
      </c>
      <c r="Y42" s="62">
        <v>7824</v>
      </c>
      <c r="Z42" s="39" t="s">
        <v>231</v>
      </c>
      <c r="AA42" s="1" t="s">
        <v>70</v>
      </c>
      <c r="AB42" s="27" t="s">
        <v>71</v>
      </c>
    </row>
    <row r="43" spans="1:28" x14ac:dyDescent="0.3">
      <c r="A43" s="1" t="s">
        <v>46</v>
      </c>
      <c r="B43" s="1" t="s">
        <v>57</v>
      </c>
      <c r="C43" s="26" t="s">
        <v>77</v>
      </c>
      <c r="D43" s="36">
        <v>14</v>
      </c>
      <c r="E43" s="26">
        <v>33</v>
      </c>
      <c r="F43" s="26">
        <v>7</v>
      </c>
      <c r="G43" s="26">
        <v>12</v>
      </c>
      <c r="H43" s="26"/>
      <c r="I43" s="26"/>
      <c r="J43" s="26">
        <v>0</v>
      </c>
      <c r="K43" s="26">
        <v>0</v>
      </c>
      <c r="L43" s="26">
        <v>1</v>
      </c>
      <c r="M43" s="26">
        <v>5</v>
      </c>
      <c r="N43" s="26">
        <f>SUM(L43:M43)</f>
        <v>6</v>
      </c>
      <c r="O43" s="37">
        <v>2</v>
      </c>
      <c r="P43" s="37">
        <v>1</v>
      </c>
      <c r="Q43" s="37">
        <v>1</v>
      </c>
      <c r="R43" s="37">
        <v>3</v>
      </c>
      <c r="S43" s="37">
        <v>0</v>
      </c>
      <c r="T43" s="37">
        <f>(H43*3)+((F43-H43)*2)+J43</f>
        <v>14</v>
      </c>
      <c r="U43" s="38">
        <f t="shared" si="6"/>
        <v>0.66666666666666663</v>
      </c>
      <c r="V43" s="22">
        <v>1</v>
      </c>
      <c r="W43" s="22" t="s">
        <v>68</v>
      </c>
      <c r="X43" s="22" t="s">
        <v>69</v>
      </c>
      <c r="Y43" s="62">
        <v>7824</v>
      </c>
      <c r="Z43" s="39" t="s">
        <v>231</v>
      </c>
      <c r="AA43" s="1" t="s">
        <v>70</v>
      </c>
      <c r="AB43" s="27" t="s">
        <v>71</v>
      </c>
    </row>
    <row r="44" spans="1:28" x14ac:dyDescent="0.3">
      <c r="A44" s="1" t="s">
        <v>46</v>
      </c>
      <c r="B44" s="1" t="s">
        <v>57</v>
      </c>
      <c r="C44" s="26" t="s">
        <v>78</v>
      </c>
      <c r="D44" s="36">
        <v>25</v>
      </c>
      <c r="E44" s="26">
        <v>33</v>
      </c>
      <c r="F44" s="26">
        <v>13</v>
      </c>
      <c r="G44" s="26">
        <v>26</v>
      </c>
      <c r="H44" s="26"/>
      <c r="I44" s="26"/>
      <c r="J44" s="26">
        <v>4</v>
      </c>
      <c r="K44" s="26">
        <v>6</v>
      </c>
      <c r="L44" s="26">
        <v>4</v>
      </c>
      <c r="M44" s="26">
        <v>8</v>
      </c>
      <c r="N44" s="26">
        <f>SUM(L44:M44)</f>
        <v>12</v>
      </c>
      <c r="O44" s="37">
        <v>0</v>
      </c>
      <c r="P44" s="37">
        <v>5</v>
      </c>
      <c r="Q44" s="37">
        <v>1</v>
      </c>
      <c r="R44" s="37">
        <v>4</v>
      </c>
      <c r="S44" s="37">
        <v>0</v>
      </c>
      <c r="T44" s="37">
        <f>(H44*3)+((F44-H44)*2)+J44</f>
        <v>30</v>
      </c>
      <c r="U44" s="38">
        <f t="shared" si="6"/>
        <v>1.1818181818181819</v>
      </c>
      <c r="V44" s="22">
        <v>1</v>
      </c>
      <c r="W44" s="22" t="s">
        <v>68</v>
      </c>
      <c r="X44" s="22" t="s">
        <v>69</v>
      </c>
      <c r="Y44" s="62">
        <v>7824</v>
      </c>
      <c r="Z44" s="39" t="s">
        <v>231</v>
      </c>
      <c r="AA44" s="1" t="s">
        <v>70</v>
      </c>
      <c r="AB44" s="27" t="s">
        <v>71</v>
      </c>
    </row>
    <row r="45" spans="1:28" x14ac:dyDescent="0.3">
      <c r="A45" s="1" t="s">
        <v>46</v>
      </c>
      <c r="B45" s="1" t="s">
        <v>57</v>
      </c>
      <c r="C45" s="42" t="s">
        <v>40</v>
      </c>
      <c r="D45" s="46"/>
      <c r="E45" s="42">
        <f t="shared" ref="E45:T45" si="7">SUM(E35:E44)</f>
        <v>240</v>
      </c>
      <c r="F45" s="42">
        <f t="shared" si="7"/>
        <v>38</v>
      </c>
      <c r="G45" s="42">
        <f t="shared" si="7"/>
        <v>86</v>
      </c>
      <c r="H45" s="42">
        <f t="shared" si="7"/>
        <v>0</v>
      </c>
      <c r="I45" s="42">
        <f t="shared" si="7"/>
        <v>0</v>
      </c>
      <c r="J45" s="42">
        <f t="shared" si="7"/>
        <v>16</v>
      </c>
      <c r="K45" s="42">
        <f t="shared" si="7"/>
        <v>20</v>
      </c>
      <c r="L45" s="42">
        <f t="shared" si="7"/>
        <v>12</v>
      </c>
      <c r="M45" s="42">
        <f t="shared" si="7"/>
        <v>40</v>
      </c>
      <c r="N45" s="42">
        <f t="shared" si="7"/>
        <v>52</v>
      </c>
      <c r="O45" s="42">
        <f t="shared" si="7"/>
        <v>29</v>
      </c>
      <c r="P45" s="42">
        <f t="shared" si="7"/>
        <v>27</v>
      </c>
      <c r="Q45" s="42">
        <f t="shared" si="7"/>
        <v>6</v>
      </c>
      <c r="R45" s="42">
        <f t="shared" si="7"/>
        <v>28</v>
      </c>
      <c r="S45" s="42">
        <f t="shared" si="7"/>
        <v>3</v>
      </c>
      <c r="T45" s="42">
        <f t="shared" si="7"/>
        <v>92</v>
      </c>
      <c r="U45" s="43">
        <f>((T45+Q45+N45-R45)+(O45*2))/E45</f>
        <v>0.75</v>
      </c>
      <c r="V45" s="44">
        <v>1</v>
      </c>
      <c r="W45" s="44" t="s">
        <v>68</v>
      </c>
      <c r="X45" s="44" t="s">
        <v>405</v>
      </c>
      <c r="Y45" s="63">
        <v>7824</v>
      </c>
      <c r="Z45" s="45" t="s">
        <v>231</v>
      </c>
      <c r="AA45" s="46" t="s">
        <v>70</v>
      </c>
      <c r="AB45" s="74" t="s">
        <v>71</v>
      </c>
    </row>
    <row r="46" spans="1:28" x14ac:dyDescent="0.3">
      <c r="A46" s="1"/>
      <c r="B46" s="1"/>
      <c r="C46" s="1"/>
      <c r="D46" s="1"/>
      <c r="F46" s="47" t="s">
        <v>41</v>
      </c>
      <c r="G46" s="61">
        <f>F45/G45</f>
        <v>0.44186046511627908</v>
      </c>
      <c r="H46" s="47"/>
      <c r="I46" s="27"/>
      <c r="J46" s="47" t="s">
        <v>42</v>
      </c>
      <c r="K46" s="61">
        <f>J45/K45</f>
        <v>0.8</v>
      </c>
      <c r="L46" s="1"/>
      <c r="M46" s="37" t="s">
        <v>43</v>
      </c>
      <c r="N46" s="49">
        <v>13</v>
      </c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3186-6CE3-483F-B52F-5DA32312D569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28874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142</v>
      </c>
      <c r="K4" s="16" t="s">
        <v>45</v>
      </c>
      <c r="L4" s="17"/>
      <c r="M4" s="18"/>
      <c r="N4" s="19">
        <v>20</v>
      </c>
      <c r="O4" s="19">
        <v>22</v>
      </c>
      <c r="P4" s="19">
        <v>22</v>
      </c>
      <c r="Q4" s="19">
        <v>33</v>
      </c>
      <c r="R4" s="20"/>
      <c r="S4" s="21">
        <f>SUM(N4:R4)</f>
        <v>97</v>
      </c>
      <c r="T4" s="22">
        <v>37</v>
      </c>
    </row>
    <row r="5" spans="1:28" x14ac:dyDescent="0.3">
      <c r="B5" s="1"/>
      <c r="C5" s="6" t="s">
        <v>141</v>
      </c>
      <c r="D5" s="7" t="s">
        <v>6</v>
      </c>
      <c r="E5" s="1"/>
      <c r="F5" s="1"/>
      <c r="G5" s="1"/>
      <c r="J5" s="15" t="s">
        <v>143</v>
      </c>
      <c r="K5" s="16" t="s">
        <v>98</v>
      </c>
      <c r="L5" s="17"/>
      <c r="M5" s="18"/>
      <c r="N5" s="19">
        <v>32</v>
      </c>
      <c r="O5" s="19">
        <v>19</v>
      </c>
      <c r="P5" s="19">
        <v>22</v>
      </c>
      <c r="Q5" s="19">
        <v>37</v>
      </c>
      <c r="R5" s="20"/>
      <c r="S5" s="21">
        <f>SUM(N5:R5)</f>
        <v>110</v>
      </c>
      <c r="T5" s="22">
        <v>37</v>
      </c>
      <c r="U5" s="1"/>
      <c r="V5" s="1"/>
      <c r="W5" s="1"/>
    </row>
    <row r="6" spans="1:28" x14ac:dyDescent="0.3">
      <c r="C6" s="66">
        <v>1374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474</v>
      </c>
      <c r="D7" s="7" t="s">
        <v>8</v>
      </c>
      <c r="G7" s="1"/>
      <c r="S7" s="1"/>
      <c r="T7" s="25" t="s">
        <v>9</v>
      </c>
      <c r="U7" s="1"/>
      <c r="V7" s="55">
        <v>37</v>
      </c>
      <c r="W7" s="1"/>
    </row>
    <row r="8" spans="1:28" x14ac:dyDescent="0.3">
      <c r="B8" s="1"/>
      <c r="C8" s="24" t="s">
        <v>475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10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97</v>
      </c>
      <c r="B13" s="1" t="s">
        <v>46</v>
      </c>
      <c r="C13" s="26" t="s">
        <v>47</v>
      </c>
      <c r="D13" s="36">
        <v>24</v>
      </c>
      <c r="E13" s="26">
        <v>33</v>
      </c>
      <c r="F13" s="26">
        <v>6</v>
      </c>
      <c r="G13" s="26">
        <v>12</v>
      </c>
      <c r="H13" s="26"/>
      <c r="I13" s="26"/>
      <c r="J13" s="26">
        <v>7</v>
      </c>
      <c r="K13" s="26">
        <v>13</v>
      </c>
      <c r="L13" s="89"/>
      <c r="M13" s="26">
        <v>16</v>
      </c>
      <c r="N13" s="26">
        <f>SUM(L13:M13)</f>
        <v>16</v>
      </c>
      <c r="O13" s="26">
        <v>2</v>
      </c>
      <c r="P13" s="37">
        <v>5</v>
      </c>
      <c r="Q13" s="26">
        <v>2</v>
      </c>
      <c r="R13" s="89"/>
      <c r="S13" s="89"/>
      <c r="T13" s="26">
        <f t="shared" ref="T13:T24" si="0">+(F13*2)+J13</f>
        <v>19</v>
      </c>
      <c r="U13" s="38">
        <f>IFERROR(((T13+Q13+N13-R13)+(O13*2))/E13,"")</f>
        <v>1.2424242424242424</v>
      </c>
      <c r="V13" s="22">
        <v>37</v>
      </c>
      <c r="W13" s="22" t="s">
        <v>68</v>
      </c>
      <c r="X13" s="22" t="s">
        <v>59</v>
      </c>
      <c r="Y13" s="67">
        <v>1374</v>
      </c>
      <c r="Z13" s="39"/>
      <c r="AA13" s="1" t="s">
        <v>93</v>
      </c>
      <c r="AB13" s="27" t="s">
        <v>144</v>
      </c>
    </row>
    <row r="14" spans="1:28" x14ac:dyDescent="0.3">
      <c r="A14" s="1" t="s">
        <v>97</v>
      </c>
      <c r="B14" s="1" t="s">
        <v>46</v>
      </c>
      <c r="C14" s="1" t="s">
        <v>48</v>
      </c>
      <c r="D14" s="36">
        <v>13</v>
      </c>
      <c r="E14" s="26">
        <v>13</v>
      </c>
      <c r="F14" s="26">
        <v>3</v>
      </c>
      <c r="G14" s="26">
        <v>7</v>
      </c>
      <c r="H14" s="26"/>
      <c r="I14" s="26"/>
      <c r="J14" s="26">
        <v>1</v>
      </c>
      <c r="K14" s="26">
        <v>2</v>
      </c>
      <c r="L14" s="89"/>
      <c r="M14" s="26">
        <v>3</v>
      </c>
      <c r="N14" s="26">
        <f t="shared" ref="N14:N19" si="1">SUM(L14:M14)</f>
        <v>3</v>
      </c>
      <c r="O14" s="37">
        <v>0</v>
      </c>
      <c r="P14" s="37">
        <v>2</v>
      </c>
      <c r="Q14" s="37">
        <v>2</v>
      </c>
      <c r="R14" s="90"/>
      <c r="S14" s="90"/>
      <c r="T14" s="26">
        <f t="shared" si="0"/>
        <v>7</v>
      </c>
      <c r="U14" s="38">
        <f t="shared" ref="U14:U24" si="2">IFERROR(((T14+Q14+N14-R14)+(O14*2))/E14,"")</f>
        <v>0.92307692307692313</v>
      </c>
      <c r="V14" s="22">
        <v>37</v>
      </c>
      <c r="W14" s="22" t="s">
        <v>68</v>
      </c>
      <c r="X14" s="22" t="s">
        <v>59</v>
      </c>
      <c r="Y14" s="67">
        <v>1374</v>
      </c>
      <c r="Z14" s="39"/>
      <c r="AA14" s="1" t="s">
        <v>93</v>
      </c>
      <c r="AB14" s="27" t="s">
        <v>144</v>
      </c>
    </row>
    <row r="15" spans="1:28" x14ac:dyDescent="0.3">
      <c r="A15" s="1" t="s">
        <v>97</v>
      </c>
      <c r="B15" s="1" t="s">
        <v>46</v>
      </c>
      <c r="C15" s="26" t="s">
        <v>234</v>
      </c>
      <c r="D15" s="36">
        <v>44</v>
      </c>
      <c r="E15" s="26">
        <v>4</v>
      </c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9"/>
      <c r="M15" s="26">
        <v>0</v>
      </c>
      <c r="N15" s="26">
        <f t="shared" si="1"/>
        <v>0</v>
      </c>
      <c r="O15" s="37">
        <v>0</v>
      </c>
      <c r="P15" s="37">
        <v>0</v>
      </c>
      <c r="Q15" s="37">
        <v>0</v>
      </c>
      <c r="R15" s="90"/>
      <c r="S15" s="90"/>
      <c r="T15" s="26">
        <f t="shared" si="0"/>
        <v>0</v>
      </c>
      <c r="U15" s="38">
        <f t="shared" si="2"/>
        <v>0</v>
      </c>
      <c r="V15" s="22">
        <v>37</v>
      </c>
      <c r="W15" s="22" t="s">
        <v>68</v>
      </c>
      <c r="X15" s="22" t="s">
        <v>59</v>
      </c>
      <c r="Y15" s="67">
        <v>1374</v>
      </c>
      <c r="Z15" s="39"/>
      <c r="AA15" s="1" t="s">
        <v>93</v>
      </c>
      <c r="AB15" s="27" t="s">
        <v>144</v>
      </c>
    </row>
    <row r="16" spans="1:28" x14ac:dyDescent="0.3">
      <c r="A16" s="1" t="s">
        <v>97</v>
      </c>
      <c r="B16" s="1" t="s">
        <v>46</v>
      </c>
      <c r="C16" s="26" t="s">
        <v>49</v>
      </c>
      <c r="D16" s="36">
        <v>10</v>
      </c>
      <c r="E16" s="26">
        <v>26</v>
      </c>
      <c r="F16" s="26">
        <v>2</v>
      </c>
      <c r="G16" s="26">
        <v>8</v>
      </c>
      <c r="H16" s="26"/>
      <c r="I16" s="26"/>
      <c r="J16" s="26">
        <v>1</v>
      </c>
      <c r="K16" s="26">
        <v>3</v>
      </c>
      <c r="L16" s="89"/>
      <c r="M16" s="26">
        <v>2</v>
      </c>
      <c r="N16" s="26">
        <f t="shared" si="1"/>
        <v>2</v>
      </c>
      <c r="O16" s="37">
        <v>2</v>
      </c>
      <c r="P16" s="37">
        <v>4</v>
      </c>
      <c r="Q16" s="37">
        <v>1</v>
      </c>
      <c r="R16" s="90"/>
      <c r="S16" s="90"/>
      <c r="T16" s="26">
        <f t="shared" si="0"/>
        <v>5</v>
      </c>
      <c r="U16" s="38">
        <f t="shared" si="2"/>
        <v>0.46153846153846156</v>
      </c>
      <c r="V16" s="22">
        <v>37</v>
      </c>
      <c r="W16" s="22" t="s">
        <v>68</v>
      </c>
      <c r="X16" s="22" t="s">
        <v>59</v>
      </c>
      <c r="Y16" s="67">
        <v>1374</v>
      </c>
      <c r="Z16" s="39"/>
      <c r="AA16" s="1" t="s">
        <v>93</v>
      </c>
      <c r="AB16" s="27" t="s">
        <v>144</v>
      </c>
    </row>
    <row r="17" spans="1:28" x14ac:dyDescent="0.3">
      <c r="A17" s="1" t="s">
        <v>97</v>
      </c>
      <c r="B17" s="1" t="s">
        <v>46</v>
      </c>
      <c r="C17" s="26" t="s">
        <v>50</v>
      </c>
      <c r="D17" s="36">
        <v>25</v>
      </c>
      <c r="E17" s="26">
        <v>20</v>
      </c>
      <c r="F17" s="26">
        <v>4</v>
      </c>
      <c r="G17" s="26">
        <v>5</v>
      </c>
      <c r="H17" s="26"/>
      <c r="I17" s="26"/>
      <c r="J17" s="26">
        <v>0</v>
      </c>
      <c r="K17" s="26">
        <v>2</v>
      </c>
      <c r="L17" s="89"/>
      <c r="M17" s="26">
        <v>3</v>
      </c>
      <c r="N17" s="26">
        <f t="shared" si="1"/>
        <v>3</v>
      </c>
      <c r="O17" s="37">
        <v>3</v>
      </c>
      <c r="P17" s="37">
        <v>2</v>
      </c>
      <c r="Q17" s="37">
        <v>0</v>
      </c>
      <c r="R17" s="90"/>
      <c r="S17" s="90"/>
      <c r="T17" s="26">
        <f t="shared" si="0"/>
        <v>8</v>
      </c>
      <c r="U17" s="38">
        <f t="shared" si="2"/>
        <v>0.85</v>
      </c>
      <c r="V17" s="22">
        <v>37</v>
      </c>
      <c r="W17" s="22" t="s">
        <v>68</v>
      </c>
      <c r="X17" s="22" t="s">
        <v>59</v>
      </c>
      <c r="Y17" s="67">
        <v>1374</v>
      </c>
      <c r="Z17" s="39"/>
      <c r="AA17" s="1" t="s">
        <v>93</v>
      </c>
      <c r="AB17" s="27" t="s">
        <v>144</v>
      </c>
    </row>
    <row r="18" spans="1:28" x14ac:dyDescent="0.3">
      <c r="A18" s="1" t="s">
        <v>97</v>
      </c>
      <c r="B18" s="1" t="s">
        <v>46</v>
      </c>
      <c r="C18" s="26" t="s">
        <v>250</v>
      </c>
      <c r="D18" s="36">
        <v>28</v>
      </c>
      <c r="E18" s="26">
        <v>29</v>
      </c>
      <c r="F18" s="26">
        <v>6</v>
      </c>
      <c r="G18" s="26">
        <v>16</v>
      </c>
      <c r="H18" s="26"/>
      <c r="I18" s="26"/>
      <c r="J18" s="26">
        <v>1</v>
      </c>
      <c r="K18" s="26">
        <v>2</v>
      </c>
      <c r="L18" s="89"/>
      <c r="M18" s="26">
        <v>6</v>
      </c>
      <c r="N18" s="26">
        <f t="shared" si="1"/>
        <v>6</v>
      </c>
      <c r="O18" s="37">
        <v>0</v>
      </c>
      <c r="P18" s="37">
        <v>4</v>
      </c>
      <c r="Q18" s="37">
        <v>1</v>
      </c>
      <c r="R18" s="90"/>
      <c r="S18" s="90"/>
      <c r="T18" s="26">
        <f t="shared" si="0"/>
        <v>13</v>
      </c>
      <c r="U18" s="38">
        <f t="shared" si="2"/>
        <v>0.68965517241379315</v>
      </c>
      <c r="V18" s="22">
        <v>37</v>
      </c>
      <c r="W18" s="22" t="s">
        <v>68</v>
      </c>
      <c r="X18" s="22" t="s">
        <v>59</v>
      </c>
      <c r="Y18" s="67">
        <v>1374</v>
      </c>
      <c r="Z18" s="39"/>
      <c r="AA18" s="1" t="s">
        <v>93</v>
      </c>
      <c r="AB18" s="27" t="s">
        <v>144</v>
      </c>
    </row>
    <row r="19" spans="1:28" x14ac:dyDescent="0.3">
      <c r="A19" s="1" t="s">
        <v>97</v>
      </c>
      <c r="B19" s="1" t="s">
        <v>46</v>
      </c>
      <c r="C19" s="26" t="s">
        <v>51</v>
      </c>
      <c r="D19" s="36">
        <v>33</v>
      </c>
      <c r="E19" s="26">
        <v>24</v>
      </c>
      <c r="F19" s="26">
        <v>2</v>
      </c>
      <c r="G19" s="26">
        <v>6</v>
      </c>
      <c r="H19" s="26"/>
      <c r="I19" s="26"/>
      <c r="J19" s="26">
        <v>0</v>
      </c>
      <c r="K19" s="26">
        <v>0</v>
      </c>
      <c r="L19" s="89"/>
      <c r="M19" s="26">
        <v>5</v>
      </c>
      <c r="N19" s="26">
        <f t="shared" si="1"/>
        <v>5</v>
      </c>
      <c r="O19" s="37">
        <v>1</v>
      </c>
      <c r="P19" s="37">
        <v>4</v>
      </c>
      <c r="Q19" s="37">
        <v>0</v>
      </c>
      <c r="R19" s="90"/>
      <c r="S19" s="90"/>
      <c r="T19" s="26">
        <f t="shared" si="0"/>
        <v>4</v>
      </c>
      <c r="U19" s="38">
        <f t="shared" si="2"/>
        <v>0.45833333333333331</v>
      </c>
      <c r="V19" s="22">
        <v>37</v>
      </c>
      <c r="W19" s="22" t="s">
        <v>68</v>
      </c>
      <c r="X19" s="22" t="s">
        <v>59</v>
      </c>
      <c r="Y19" s="67">
        <v>1374</v>
      </c>
      <c r="Z19" s="39"/>
      <c r="AA19" s="1" t="s">
        <v>93</v>
      </c>
      <c r="AB19" s="27" t="s">
        <v>144</v>
      </c>
    </row>
    <row r="20" spans="1:28" x14ac:dyDescent="0.3">
      <c r="A20" s="1" t="s">
        <v>97</v>
      </c>
      <c r="B20" s="1" t="s">
        <v>46</v>
      </c>
      <c r="C20" s="26" t="s">
        <v>52</v>
      </c>
      <c r="D20" s="36">
        <v>6</v>
      </c>
      <c r="E20" s="26">
        <v>9</v>
      </c>
      <c r="F20" s="26">
        <v>0</v>
      </c>
      <c r="G20" s="26">
        <v>1</v>
      </c>
      <c r="H20" s="26"/>
      <c r="I20" s="26"/>
      <c r="J20" s="26">
        <v>0</v>
      </c>
      <c r="K20" s="26">
        <v>0</v>
      </c>
      <c r="L20" s="89"/>
      <c r="M20" s="26">
        <v>0</v>
      </c>
      <c r="N20" s="26">
        <f>SUM(L20:M20)</f>
        <v>0</v>
      </c>
      <c r="O20" s="37">
        <v>0</v>
      </c>
      <c r="P20" s="37">
        <v>2</v>
      </c>
      <c r="Q20" s="37">
        <v>0</v>
      </c>
      <c r="R20" s="90"/>
      <c r="S20" s="90"/>
      <c r="T20" s="26">
        <f t="shared" si="0"/>
        <v>0</v>
      </c>
      <c r="U20" s="38">
        <f t="shared" si="2"/>
        <v>0</v>
      </c>
      <c r="V20" s="22">
        <v>37</v>
      </c>
      <c r="W20" s="22" t="s">
        <v>68</v>
      </c>
      <c r="X20" s="22" t="s">
        <v>59</v>
      </c>
      <c r="Y20" s="67">
        <v>1374</v>
      </c>
      <c r="Z20" s="39"/>
      <c r="AA20" s="1" t="s">
        <v>93</v>
      </c>
      <c r="AB20" s="27" t="s">
        <v>144</v>
      </c>
    </row>
    <row r="21" spans="1:28" x14ac:dyDescent="0.3">
      <c r="A21" s="1" t="s">
        <v>97</v>
      </c>
      <c r="B21" s="1" t="s">
        <v>46</v>
      </c>
      <c r="C21" s="26" t="s">
        <v>53</v>
      </c>
      <c r="D21" s="36">
        <v>31</v>
      </c>
      <c r="E21" s="26">
        <v>9</v>
      </c>
      <c r="F21" s="26">
        <v>0</v>
      </c>
      <c r="G21" s="26">
        <v>0</v>
      </c>
      <c r="H21" s="26"/>
      <c r="I21" s="26"/>
      <c r="J21" s="26">
        <v>0</v>
      </c>
      <c r="K21" s="26">
        <v>0</v>
      </c>
      <c r="L21" s="89"/>
      <c r="M21" s="26">
        <v>0</v>
      </c>
      <c r="N21" s="26">
        <f>SUM(L21:M21)</f>
        <v>0</v>
      </c>
      <c r="O21" s="37">
        <v>0</v>
      </c>
      <c r="P21" s="37">
        <v>1</v>
      </c>
      <c r="Q21" s="37">
        <v>0</v>
      </c>
      <c r="R21" s="90"/>
      <c r="S21" s="90"/>
      <c r="T21" s="26">
        <f t="shared" si="0"/>
        <v>0</v>
      </c>
      <c r="U21" s="38">
        <f t="shared" si="2"/>
        <v>0</v>
      </c>
      <c r="V21" s="22">
        <v>37</v>
      </c>
      <c r="W21" s="22" t="s">
        <v>68</v>
      </c>
      <c r="X21" s="22" t="s">
        <v>59</v>
      </c>
      <c r="Y21" s="67">
        <v>1374</v>
      </c>
      <c r="Z21" s="39"/>
      <c r="AA21" s="1" t="s">
        <v>93</v>
      </c>
      <c r="AB21" s="27" t="s">
        <v>144</v>
      </c>
    </row>
    <row r="22" spans="1:28" x14ac:dyDescent="0.3">
      <c r="A22" s="1" t="s">
        <v>97</v>
      </c>
      <c r="B22" s="1" t="s">
        <v>46</v>
      </c>
      <c r="C22" s="26" t="s">
        <v>236</v>
      </c>
      <c r="D22" s="36">
        <v>32</v>
      </c>
      <c r="E22" s="26">
        <v>38</v>
      </c>
      <c r="F22" s="26">
        <v>5</v>
      </c>
      <c r="G22" s="26">
        <v>17</v>
      </c>
      <c r="H22" s="26"/>
      <c r="I22" s="26"/>
      <c r="J22" s="26">
        <v>8</v>
      </c>
      <c r="K22" s="26">
        <v>10</v>
      </c>
      <c r="L22" s="89"/>
      <c r="M22" s="26">
        <v>4</v>
      </c>
      <c r="N22" s="26">
        <f>SUM(L22:M22)</f>
        <v>4</v>
      </c>
      <c r="O22" s="37">
        <v>2</v>
      </c>
      <c r="P22" s="37">
        <v>3</v>
      </c>
      <c r="Q22" s="37">
        <v>3</v>
      </c>
      <c r="R22" s="90"/>
      <c r="S22" s="90"/>
      <c r="T22" s="26">
        <f t="shared" si="0"/>
        <v>18</v>
      </c>
      <c r="U22" s="38">
        <f t="shared" si="2"/>
        <v>0.76315789473684215</v>
      </c>
      <c r="V22" s="22">
        <v>37</v>
      </c>
      <c r="W22" s="22" t="s">
        <v>68</v>
      </c>
      <c r="X22" s="22" t="s">
        <v>59</v>
      </c>
      <c r="Y22" s="67">
        <v>1374</v>
      </c>
      <c r="Z22" s="39"/>
      <c r="AA22" s="1" t="s">
        <v>93</v>
      </c>
      <c r="AB22" s="27" t="s">
        <v>144</v>
      </c>
    </row>
    <row r="23" spans="1:28" x14ac:dyDescent="0.3">
      <c r="A23" s="1" t="s">
        <v>97</v>
      </c>
      <c r="B23" s="1" t="s">
        <v>46</v>
      </c>
      <c r="C23" s="26" t="s">
        <v>55</v>
      </c>
      <c r="D23" s="36">
        <v>1</v>
      </c>
      <c r="E23" s="26">
        <v>34</v>
      </c>
      <c r="F23" s="26">
        <v>6</v>
      </c>
      <c r="G23" s="26">
        <v>15</v>
      </c>
      <c r="H23" s="26"/>
      <c r="I23" s="26"/>
      <c r="J23" s="26">
        <v>11</v>
      </c>
      <c r="K23" s="26">
        <v>12</v>
      </c>
      <c r="L23" s="89"/>
      <c r="M23" s="26">
        <v>3</v>
      </c>
      <c r="N23" s="26">
        <f>SUM(L23:M23)</f>
        <v>3</v>
      </c>
      <c r="O23" s="37">
        <v>2</v>
      </c>
      <c r="P23" s="37">
        <v>4</v>
      </c>
      <c r="Q23" s="37">
        <v>3</v>
      </c>
      <c r="R23" s="90"/>
      <c r="S23" s="90"/>
      <c r="T23" s="26">
        <f t="shared" si="0"/>
        <v>23</v>
      </c>
      <c r="U23" s="38">
        <f t="shared" si="2"/>
        <v>0.97058823529411764</v>
      </c>
      <c r="V23" s="22">
        <v>37</v>
      </c>
      <c r="W23" s="22" t="s">
        <v>68</v>
      </c>
      <c r="X23" s="22" t="s">
        <v>59</v>
      </c>
      <c r="Y23" s="67">
        <v>1374</v>
      </c>
      <c r="Z23" s="39"/>
      <c r="AA23" s="1" t="s">
        <v>93</v>
      </c>
      <c r="AB23" s="27" t="s">
        <v>144</v>
      </c>
    </row>
    <row r="24" spans="1:28" x14ac:dyDescent="0.3">
      <c r="A24" s="1" t="s">
        <v>97</v>
      </c>
      <c r="B24" s="1" t="s">
        <v>46</v>
      </c>
      <c r="C24" s="26" t="s">
        <v>56</v>
      </c>
      <c r="D24" s="36">
        <v>15</v>
      </c>
      <c r="E24" s="26">
        <v>1</v>
      </c>
      <c r="F24" s="26">
        <v>0</v>
      </c>
      <c r="G24" s="26">
        <v>1</v>
      </c>
      <c r="H24" s="26"/>
      <c r="I24" s="26"/>
      <c r="J24" s="26">
        <v>0</v>
      </c>
      <c r="K24" s="26">
        <v>0</v>
      </c>
      <c r="L24" s="89"/>
      <c r="M24" s="26">
        <v>0</v>
      </c>
      <c r="N24" s="26">
        <f>SUM(L24:M24)</f>
        <v>0</v>
      </c>
      <c r="O24" s="37">
        <v>0</v>
      </c>
      <c r="P24" s="37">
        <v>0</v>
      </c>
      <c r="Q24" s="37">
        <v>0</v>
      </c>
      <c r="R24" s="90"/>
      <c r="S24" s="90"/>
      <c r="T24" s="26">
        <f t="shared" si="0"/>
        <v>0</v>
      </c>
      <c r="U24" s="38">
        <f t="shared" si="2"/>
        <v>0</v>
      </c>
      <c r="V24" s="22">
        <v>37</v>
      </c>
      <c r="W24" s="22" t="s">
        <v>68</v>
      </c>
      <c r="X24" s="22" t="s">
        <v>59</v>
      </c>
      <c r="Y24" s="67">
        <v>1374</v>
      </c>
      <c r="Z24" s="39"/>
      <c r="AA24" s="1" t="s">
        <v>93</v>
      </c>
      <c r="AB24" s="27" t="s">
        <v>144</v>
      </c>
    </row>
    <row r="25" spans="1:28" x14ac:dyDescent="0.3">
      <c r="A25" s="1" t="s">
        <v>97</v>
      </c>
      <c r="B25" s="1" t="s">
        <v>46</v>
      </c>
      <c r="C25" s="52" t="s">
        <v>39</v>
      </c>
      <c r="D25" s="1"/>
      <c r="E25" s="52"/>
      <c r="F25" s="52"/>
      <c r="G25" s="52"/>
      <c r="H25" s="52"/>
      <c r="I25" s="52"/>
      <c r="J25" s="52"/>
      <c r="K25" s="52"/>
      <c r="L25" s="52">
        <v>15</v>
      </c>
      <c r="M25" s="52">
        <v>-15</v>
      </c>
      <c r="N25" s="5"/>
      <c r="O25" s="52"/>
      <c r="P25" s="52"/>
      <c r="Q25" s="41"/>
      <c r="R25" s="52">
        <v>19</v>
      </c>
      <c r="S25" s="41"/>
      <c r="T25" s="26"/>
      <c r="U25" s="38" t="str">
        <f>_xlfn.IFNA("",((T25+Q25+N25-R25)+(O25*2))/E25)</f>
        <v/>
      </c>
      <c r="V25" s="22">
        <v>37</v>
      </c>
      <c r="W25" s="22" t="s">
        <v>68</v>
      </c>
      <c r="X25" s="22" t="s">
        <v>59</v>
      </c>
      <c r="Y25" s="67">
        <v>1374</v>
      </c>
      <c r="Z25" s="39"/>
      <c r="AA25" s="1" t="s">
        <v>93</v>
      </c>
      <c r="AB25" s="27" t="s">
        <v>144</v>
      </c>
    </row>
    <row r="26" spans="1:28" x14ac:dyDescent="0.3">
      <c r="A26" s="46" t="s">
        <v>97</v>
      </c>
      <c r="B26" s="46" t="s">
        <v>46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34</v>
      </c>
      <c r="G26" s="42">
        <f t="shared" si="3"/>
        <v>88</v>
      </c>
      <c r="H26" s="42">
        <f t="shared" si="3"/>
        <v>0</v>
      </c>
      <c r="I26" s="42">
        <f t="shared" si="3"/>
        <v>0</v>
      </c>
      <c r="J26" s="42">
        <f t="shared" si="3"/>
        <v>29</v>
      </c>
      <c r="K26" s="42">
        <f t="shared" si="3"/>
        <v>44</v>
      </c>
      <c r="L26" s="42">
        <f t="shared" si="3"/>
        <v>15</v>
      </c>
      <c r="M26" s="42">
        <f t="shared" si="3"/>
        <v>27</v>
      </c>
      <c r="N26" s="42">
        <f t="shared" si="3"/>
        <v>42</v>
      </c>
      <c r="O26" s="42">
        <f t="shared" si="3"/>
        <v>12</v>
      </c>
      <c r="P26" s="42">
        <f t="shared" si="3"/>
        <v>31</v>
      </c>
      <c r="Q26" s="42">
        <f t="shared" si="3"/>
        <v>12</v>
      </c>
      <c r="R26" s="42">
        <f t="shared" si="3"/>
        <v>19</v>
      </c>
      <c r="S26" s="42">
        <f t="shared" si="3"/>
        <v>0</v>
      </c>
      <c r="T26" s="42">
        <f t="shared" si="3"/>
        <v>97</v>
      </c>
      <c r="U26" s="43">
        <f>((T26+Q26+N26-R26)+(O26*2))/E26</f>
        <v>0.65</v>
      </c>
      <c r="V26" s="44">
        <v>37</v>
      </c>
      <c r="W26" s="44" t="s">
        <v>68</v>
      </c>
      <c r="X26" s="44" t="s">
        <v>59</v>
      </c>
      <c r="Y26" s="63">
        <v>1374</v>
      </c>
      <c r="Z26" s="45"/>
      <c r="AA26" s="46" t="s">
        <v>93</v>
      </c>
      <c r="AB26" s="74" t="s">
        <v>144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0.38636363636363635</v>
      </c>
      <c r="H27" s="47"/>
      <c r="I27" s="27"/>
      <c r="J27" s="47" t="s">
        <v>42</v>
      </c>
      <c r="K27" s="61">
        <f>J26/K26</f>
        <v>0.65909090909090906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10</v>
      </c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97</v>
      </c>
      <c r="C35" s="26" t="s">
        <v>251</v>
      </c>
      <c r="D35" s="36">
        <v>15</v>
      </c>
      <c r="E35" s="26">
        <v>27</v>
      </c>
      <c r="F35" s="26">
        <v>7</v>
      </c>
      <c r="G35" s="26">
        <v>16</v>
      </c>
      <c r="H35" s="26"/>
      <c r="I35" s="26"/>
      <c r="J35" s="26">
        <v>9</v>
      </c>
      <c r="K35" s="26">
        <v>10</v>
      </c>
      <c r="L35" s="89"/>
      <c r="M35" s="26">
        <v>2</v>
      </c>
      <c r="N35" s="26">
        <f>SUM(L35:M35)</f>
        <v>2</v>
      </c>
      <c r="O35" s="26">
        <v>2</v>
      </c>
      <c r="P35" s="37">
        <v>2</v>
      </c>
      <c r="Q35" s="26">
        <v>1</v>
      </c>
      <c r="R35" s="89"/>
      <c r="S35" s="89"/>
      <c r="T35" s="26">
        <f t="shared" ref="T35:T47" si="4">+(F35*2)+J35</f>
        <v>23</v>
      </c>
      <c r="U35" s="38">
        <f>IFERROR(((T35+Q35+N35-R35)+(O35*2))/E35,"")</f>
        <v>1.1111111111111112</v>
      </c>
      <c r="V35" s="22">
        <v>37</v>
      </c>
      <c r="W35" s="22" t="s">
        <v>58</v>
      </c>
      <c r="X35" s="22" t="s">
        <v>69</v>
      </c>
      <c r="Y35" s="67">
        <v>1374</v>
      </c>
      <c r="Z35" s="39"/>
      <c r="AA35" s="1" t="s">
        <v>85</v>
      </c>
      <c r="AB35" s="27" t="s">
        <v>145</v>
      </c>
    </row>
    <row r="36" spans="1:28" x14ac:dyDescent="0.3">
      <c r="A36" s="1" t="s">
        <v>46</v>
      </c>
      <c r="B36" s="1" t="s">
        <v>97</v>
      </c>
      <c r="C36" s="26" t="s">
        <v>283</v>
      </c>
      <c r="D36" s="91"/>
      <c r="E36" s="26">
        <v>1</v>
      </c>
      <c r="F36" s="26">
        <v>0</v>
      </c>
      <c r="G36" s="26">
        <v>1</v>
      </c>
      <c r="H36" s="26"/>
      <c r="I36" s="26"/>
      <c r="J36" s="26">
        <v>0</v>
      </c>
      <c r="K36" s="26">
        <v>3</v>
      </c>
      <c r="L36" s="89"/>
      <c r="M36" s="26">
        <v>0</v>
      </c>
      <c r="N36" s="26">
        <v>0</v>
      </c>
      <c r="O36" s="26">
        <v>0</v>
      </c>
      <c r="P36" s="37">
        <v>0</v>
      </c>
      <c r="Q36" s="26">
        <v>0</v>
      </c>
      <c r="R36" s="89"/>
      <c r="S36" s="89"/>
      <c r="T36" s="26">
        <f t="shared" si="4"/>
        <v>0</v>
      </c>
      <c r="U36" s="38">
        <f>IFERROR(((T36+Q36+N36-R36)+(O36*2))/E36,"")</f>
        <v>0</v>
      </c>
      <c r="V36" s="22">
        <v>37</v>
      </c>
      <c r="W36" s="22" t="s">
        <v>58</v>
      </c>
      <c r="X36" s="22" t="s">
        <v>69</v>
      </c>
      <c r="Y36" s="67">
        <v>1374</v>
      </c>
      <c r="Z36" s="39"/>
      <c r="AA36" s="1" t="s">
        <v>85</v>
      </c>
      <c r="AB36" s="27" t="s">
        <v>145</v>
      </c>
    </row>
    <row r="37" spans="1:28" x14ac:dyDescent="0.3">
      <c r="A37" s="1" t="s">
        <v>46</v>
      </c>
      <c r="B37" s="1" t="s">
        <v>97</v>
      </c>
      <c r="C37" s="26" t="s">
        <v>252</v>
      </c>
      <c r="D37" s="36">
        <v>33</v>
      </c>
      <c r="E37" s="26">
        <v>11</v>
      </c>
      <c r="F37" s="26">
        <v>0</v>
      </c>
      <c r="G37" s="26">
        <v>1</v>
      </c>
      <c r="H37" s="26"/>
      <c r="I37" s="26"/>
      <c r="J37" s="26">
        <v>2</v>
      </c>
      <c r="K37" s="26">
        <v>3</v>
      </c>
      <c r="L37" s="89"/>
      <c r="M37" s="26">
        <v>3</v>
      </c>
      <c r="N37" s="26">
        <f t="shared" ref="N37:N43" si="5">SUM(L37:M37)</f>
        <v>3</v>
      </c>
      <c r="O37" s="37">
        <v>1</v>
      </c>
      <c r="P37" s="37">
        <v>3</v>
      </c>
      <c r="Q37" s="37">
        <v>0</v>
      </c>
      <c r="R37" s="90"/>
      <c r="S37" s="90"/>
      <c r="T37" s="26">
        <f t="shared" si="4"/>
        <v>2</v>
      </c>
      <c r="U37" s="38">
        <f t="shared" ref="U37:U47" si="6">IFERROR(((T37+Q37+N37-R37)+(O37*2))/E37,"")</f>
        <v>0.63636363636363635</v>
      </c>
      <c r="V37" s="22">
        <v>37</v>
      </c>
      <c r="W37" s="22" t="s">
        <v>58</v>
      </c>
      <c r="X37" s="22" t="s">
        <v>69</v>
      </c>
      <c r="Y37" s="67">
        <v>1374</v>
      </c>
      <c r="Z37" s="39"/>
      <c r="AA37" s="1" t="s">
        <v>85</v>
      </c>
      <c r="AB37" s="27" t="s">
        <v>145</v>
      </c>
    </row>
    <row r="38" spans="1:28" x14ac:dyDescent="0.3">
      <c r="A38" s="1" t="s">
        <v>46</v>
      </c>
      <c r="B38" s="1" t="s">
        <v>97</v>
      </c>
      <c r="C38" s="26" t="s">
        <v>253</v>
      </c>
      <c r="D38" s="36">
        <v>32</v>
      </c>
      <c r="E38" s="26">
        <v>45</v>
      </c>
      <c r="F38" s="26">
        <v>6</v>
      </c>
      <c r="G38" s="26">
        <v>10</v>
      </c>
      <c r="H38" s="26"/>
      <c r="I38" s="26"/>
      <c r="J38" s="26">
        <v>7</v>
      </c>
      <c r="K38" s="26">
        <v>8</v>
      </c>
      <c r="L38" s="89"/>
      <c r="M38" s="26">
        <v>5</v>
      </c>
      <c r="N38" s="26">
        <f t="shared" si="5"/>
        <v>5</v>
      </c>
      <c r="O38" s="37">
        <v>12</v>
      </c>
      <c r="P38" s="37">
        <v>4</v>
      </c>
      <c r="Q38" s="37">
        <v>3</v>
      </c>
      <c r="R38" s="90"/>
      <c r="S38" s="90"/>
      <c r="T38" s="26">
        <f t="shared" si="4"/>
        <v>19</v>
      </c>
      <c r="U38" s="38">
        <f t="shared" si="6"/>
        <v>1.1333333333333333</v>
      </c>
      <c r="V38" s="22">
        <v>37</v>
      </c>
      <c r="W38" s="22" t="s">
        <v>58</v>
      </c>
      <c r="X38" s="22" t="s">
        <v>69</v>
      </c>
      <c r="Y38" s="67">
        <v>1374</v>
      </c>
      <c r="Z38" s="39"/>
      <c r="AA38" s="1" t="s">
        <v>85</v>
      </c>
      <c r="AB38" s="27" t="s">
        <v>145</v>
      </c>
    </row>
    <row r="39" spans="1:28" x14ac:dyDescent="0.3">
      <c r="A39" s="1" t="s">
        <v>46</v>
      </c>
      <c r="B39" s="1" t="s">
        <v>97</v>
      </c>
      <c r="C39" s="26" t="s">
        <v>254</v>
      </c>
      <c r="D39" s="36">
        <v>24</v>
      </c>
      <c r="E39" s="26">
        <v>24</v>
      </c>
      <c r="F39" s="26">
        <v>3</v>
      </c>
      <c r="G39" s="26">
        <v>9</v>
      </c>
      <c r="H39" s="26"/>
      <c r="I39" s="26"/>
      <c r="J39" s="26">
        <v>0</v>
      </c>
      <c r="K39" s="26">
        <v>0</v>
      </c>
      <c r="L39" s="89"/>
      <c r="M39" s="26">
        <v>3</v>
      </c>
      <c r="N39" s="26">
        <f t="shared" si="5"/>
        <v>3</v>
      </c>
      <c r="O39" s="37">
        <v>2</v>
      </c>
      <c r="P39" s="37">
        <v>1</v>
      </c>
      <c r="Q39" s="37">
        <v>1</v>
      </c>
      <c r="R39" s="90"/>
      <c r="S39" s="90"/>
      <c r="T39" s="26">
        <f t="shared" si="4"/>
        <v>6</v>
      </c>
      <c r="U39" s="38">
        <f t="shared" si="6"/>
        <v>0.58333333333333337</v>
      </c>
      <c r="V39" s="22">
        <v>37</v>
      </c>
      <c r="W39" s="22" t="s">
        <v>58</v>
      </c>
      <c r="X39" s="22" t="s">
        <v>69</v>
      </c>
      <c r="Y39" s="67">
        <v>1374</v>
      </c>
      <c r="Z39" s="39"/>
      <c r="AA39" s="1" t="s">
        <v>85</v>
      </c>
      <c r="AB39" s="27" t="s">
        <v>145</v>
      </c>
    </row>
    <row r="40" spans="1:28" x14ac:dyDescent="0.3">
      <c r="A40" s="1" t="s">
        <v>46</v>
      </c>
      <c r="B40" s="1" t="s">
        <v>97</v>
      </c>
      <c r="C40" s="26" t="s">
        <v>402</v>
      </c>
      <c r="D40" s="36">
        <v>12</v>
      </c>
      <c r="E40" s="26">
        <v>4</v>
      </c>
      <c r="F40" s="26">
        <v>0</v>
      </c>
      <c r="G40" s="26">
        <v>1</v>
      </c>
      <c r="H40" s="26"/>
      <c r="I40" s="26"/>
      <c r="J40" s="26">
        <v>0</v>
      </c>
      <c r="K40" s="26">
        <v>0</v>
      </c>
      <c r="L40" s="89"/>
      <c r="M40" s="26">
        <v>0</v>
      </c>
      <c r="N40" s="26">
        <f t="shared" ref="N40" si="7">SUM(L40:M40)</f>
        <v>0</v>
      </c>
      <c r="O40" s="37">
        <v>0</v>
      </c>
      <c r="P40" s="37">
        <v>2</v>
      </c>
      <c r="Q40" s="37">
        <v>0</v>
      </c>
      <c r="R40" s="90"/>
      <c r="S40" s="90"/>
      <c r="T40" s="26">
        <f t="shared" si="4"/>
        <v>0</v>
      </c>
      <c r="U40" s="38">
        <f t="shared" si="6"/>
        <v>0</v>
      </c>
      <c r="V40" s="22">
        <v>37</v>
      </c>
      <c r="W40" s="22" t="s">
        <v>58</v>
      </c>
      <c r="X40" s="22" t="s">
        <v>69</v>
      </c>
      <c r="Y40" s="67">
        <v>1374</v>
      </c>
      <c r="Z40" s="39"/>
      <c r="AA40" s="1" t="s">
        <v>85</v>
      </c>
      <c r="AB40" s="27" t="s">
        <v>145</v>
      </c>
    </row>
    <row r="41" spans="1:28" x14ac:dyDescent="0.3">
      <c r="A41" s="1" t="s">
        <v>46</v>
      </c>
      <c r="B41" s="1" t="s">
        <v>97</v>
      </c>
      <c r="C41" s="26" t="s">
        <v>256</v>
      </c>
      <c r="D41" s="36">
        <v>42</v>
      </c>
      <c r="E41" s="26">
        <v>36</v>
      </c>
      <c r="F41" s="26">
        <v>8</v>
      </c>
      <c r="G41" s="26">
        <v>13</v>
      </c>
      <c r="H41" s="26"/>
      <c r="I41" s="26"/>
      <c r="J41" s="26">
        <v>5</v>
      </c>
      <c r="K41" s="26">
        <v>7</v>
      </c>
      <c r="L41" s="89"/>
      <c r="M41" s="26">
        <v>12</v>
      </c>
      <c r="N41" s="26">
        <f t="shared" si="5"/>
        <v>12</v>
      </c>
      <c r="O41" s="37">
        <v>1</v>
      </c>
      <c r="P41" s="37">
        <v>5</v>
      </c>
      <c r="Q41" s="37">
        <v>1</v>
      </c>
      <c r="R41" s="90"/>
      <c r="S41" s="90"/>
      <c r="T41" s="26">
        <f t="shared" si="4"/>
        <v>21</v>
      </c>
      <c r="U41" s="38">
        <f t="shared" si="6"/>
        <v>1</v>
      </c>
      <c r="V41" s="22">
        <v>37</v>
      </c>
      <c r="W41" s="22" t="s">
        <v>58</v>
      </c>
      <c r="X41" s="22" t="s">
        <v>69</v>
      </c>
      <c r="Y41" s="67">
        <v>1374</v>
      </c>
      <c r="Z41" s="39"/>
      <c r="AA41" s="1" t="s">
        <v>85</v>
      </c>
      <c r="AB41" s="27" t="s">
        <v>145</v>
      </c>
    </row>
    <row r="42" spans="1:28" x14ac:dyDescent="0.3">
      <c r="A42" s="1" t="s">
        <v>46</v>
      </c>
      <c r="B42" s="1" t="s">
        <v>97</v>
      </c>
      <c r="C42" s="26" t="s">
        <v>243</v>
      </c>
      <c r="D42" s="36">
        <v>25</v>
      </c>
      <c r="E42" s="26">
        <v>14</v>
      </c>
      <c r="F42" s="26">
        <v>1</v>
      </c>
      <c r="G42" s="26">
        <v>3</v>
      </c>
      <c r="H42" s="26"/>
      <c r="I42" s="26"/>
      <c r="J42" s="26">
        <v>1</v>
      </c>
      <c r="K42" s="26">
        <v>1</v>
      </c>
      <c r="L42" s="89"/>
      <c r="M42" s="26">
        <v>5</v>
      </c>
      <c r="N42" s="26">
        <f t="shared" si="5"/>
        <v>5</v>
      </c>
      <c r="O42" s="37">
        <v>1</v>
      </c>
      <c r="P42" s="37">
        <v>0</v>
      </c>
      <c r="Q42" s="37">
        <v>0</v>
      </c>
      <c r="R42" s="90"/>
      <c r="S42" s="90"/>
      <c r="T42" s="26">
        <f t="shared" si="4"/>
        <v>3</v>
      </c>
      <c r="U42" s="38">
        <f t="shared" si="6"/>
        <v>0.7142857142857143</v>
      </c>
      <c r="V42" s="22">
        <v>37</v>
      </c>
      <c r="W42" s="22" t="s">
        <v>58</v>
      </c>
      <c r="X42" s="22" t="s">
        <v>69</v>
      </c>
      <c r="Y42" s="67">
        <v>1374</v>
      </c>
      <c r="Z42" s="39"/>
      <c r="AA42" s="1" t="s">
        <v>85</v>
      </c>
      <c r="AB42" s="27" t="s">
        <v>145</v>
      </c>
    </row>
    <row r="43" spans="1:28" x14ac:dyDescent="0.3">
      <c r="A43" s="1" t="s">
        <v>46</v>
      </c>
      <c r="B43" s="1" t="s">
        <v>97</v>
      </c>
      <c r="C43" s="26" t="s">
        <v>54</v>
      </c>
      <c r="D43" s="36">
        <v>10</v>
      </c>
      <c r="E43" s="26">
        <v>24</v>
      </c>
      <c r="F43" s="26">
        <v>3</v>
      </c>
      <c r="G43" s="26">
        <v>10</v>
      </c>
      <c r="H43" s="26"/>
      <c r="I43" s="26"/>
      <c r="J43" s="26">
        <v>0</v>
      </c>
      <c r="K43" s="26">
        <v>0</v>
      </c>
      <c r="L43" s="89"/>
      <c r="M43" s="26">
        <v>4</v>
      </c>
      <c r="N43" s="26">
        <f t="shared" si="5"/>
        <v>4</v>
      </c>
      <c r="O43" s="37">
        <v>2</v>
      </c>
      <c r="P43" s="37">
        <v>4</v>
      </c>
      <c r="Q43" s="37">
        <v>1</v>
      </c>
      <c r="R43" s="90"/>
      <c r="S43" s="90"/>
      <c r="T43" s="26">
        <f t="shared" si="4"/>
        <v>6</v>
      </c>
      <c r="U43" s="38">
        <f t="shared" si="6"/>
        <v>0.625</v>
      </c>
      <c r="V43" s="22">
        <v>37</v>
      </c>
      <c r="W43" s="22" t="s">
        <v>58</v>
      </c>
      <c r="X43" s="22" t="s">
        <v>69</v>
      </c>
      <c r="Y43" s="67">
        <v>1374</v>
      </c>
      <c r="Z43" s="39"/>
      <c r="AA43" s="1" t="s">
        <v>85</v>
      </c>
      <c r="AB43" s="27" t="s">
        <v>145</v>
      </c>
    </row>
    <row r="44" spans="1:28" x14ac:dyDescent="0.3">
      <c r="A44" s="1" t="s">
        <v>46</v>
      </c>
      <c r="B44" s="1" t="s">
        <v>97</v>
      </c>
      <c r="C44" s="26" t="s">
        <v>291</v>
      </c>
      <c r="D44" s="36">
        <v>53</v>
      </c>
      <c r="E44" s="26" t="s">
        <v>473</v>
      </c>
      <c r="F44" s="26"/>
      <c r="G44" s="26"/>
      <c r="H44" s="26"/>
      <c r="I44" s="26"/>
      <c r="J44" s="26"/>
      <c r="K44" s="26"/>
      <c r="L44" s="89"/>
      <c r="M44" s="26"/>
      <c r="N44" s="26">
        <f>SUM(L44:M44)</f>
        <v>0</v>
      </c>
      <c r="O44" s="37"/>
      <c r="P44" s="37"/>
      <c r="Q44" s="37"/>
      <c r="R44" s="90"/>
      <c r="S44" s="90"/>
      <c r="T44" s="26">
        <f t="shared" si="4"/>
        <v>0</v>
      </c>
      <c r="U44" s="38" t="str">
        <f t="shared" si="6"/>
        <v/>
      </c>
      <c r="V44" s="22">
        <v>37</v>
      </c>
      <c r="W44" s="22" t="s">
        <v>58</v>
      </c>
      <c r="X44" s="22" t="s">
        <v>69</v>
      </c>
      <c r="Y44" s="67">
        <v>1374</v>
      </c>
      <c r="Z44" s="39"/>
      <c r="AA44" s="1" t="s">
        <v>85</v>
      </c>
      <c r="AB44" s="27" t="s">
        <v>145</v>
      </c>
    </row>
    <row r="45" spans="1:28" x14ac:dyDescent="0.3">
      <c r="A45" s="1" t="s">
        <v>46</v>
      </c>
      <c r="B45" s="1" t="s">
        <v>97</v>
      </c>
      <c r="C45" s="26" t="s">
        <v>257</v>
      </c>
      <c r="D45" s="36">
        <v>55</v>
      </c>
      <c r="E45" s="26">
        <v>7</v>
      </c>
      <c r="F45" s="26">
        <v>0</v>
      </c>
      <c r="G45" s="26">
        <v>1</v>
      </c>
      <c r="H45" s="26"/>
      <c r="I45" s="26"/>
      <c r="J45" s="26">
        <v>0</v>
      </c>
      <c r="K45" s="26">
        <v>0</v>
      </c>
      <c r="L45" s="89"/>
      <c r="M45" s="26">
        <v>1</v>
      </c>
      <c r="N45" s="26">
        <f>SUM(L45:M45)</f>
        <v>1</v>
      </c>
      <c r="O45" s="37">
        <v>0</v>
      </c>
      <c r="P45" s="37">
        <v>3</v>
      </c>
      <c r="Q45" s="37">
        <v>0</v>
      </c>
      <c r="R45" s="90"/>
      <c r="S45" s="90"/>
      <c r="T45" s="26">
        <f t="shared" si="4"/>
        <v>0</v>
      </c>
      <c r="U45" s="38">
        <f t="shared" si="6"/>
        <v>0.14285714285714285</v>
      </c>
      <c r="V45" s="22">
        <v>37</v>
      </c>
      <c r="W45" s="22" t="s">
        <v>58</v>
      </c>
      <c r="X45" s="22" t="s">
        <v>69</v>
      </c>
      <c r="Y45" s="67">
        <v>1374</v>
      </c>
      <c r="Z45" s="39"/>
      <c r="AA45" s="1" t="s">
        <v>85</v>
      </c>
      <c r="AB45" s="27" t="s">
        <v>145</v>
      </c>
    </row>
    <row r="46" spans="1:28" x14ac:dyDescent="0.3">
      <c r="A46" s="1" t="s">
        <v>46</v>
      </c>
      <c r="B46" s="1" t="s">
        <v>97</v>
      </c>
      <c r="C46" s="26" t="s">
        <v>258</v>
      </c>
      <c r="D46" s="36">
        <v>11</v>
      </c>
      <c r="E46" s="26">
        <v>44</v>
      </c>
      <c r="F46" s="26">
        <v>11</v>
      </c>
      <c r="G46" s="26">
        <v>21</v>
      </c>
      <c r="H46" s="26"/>
      <c r="I46" s="26"/>
      <c r="J46" s="26">
        <v>8</v>
      </c>
      <c r="K46" s="26">
        <v>9</v>
      </c>
      <c r="L46" s="89"/>
      <c r="M46" s="26">
        <v>8</v>
      </c>
      <c r="N46" s="26">
        <f>SUM(L46:M46)</f>
        <v>8</v>
      </c>
      <c r="O46" s="37">
        <v>2</v>
      </c>
      <c r="P46" s="37">
        <v>3</v>
      </c>
      <c r="Q46" s="37">
        <v>0</v>
      </c>
      <c r="R46" s="90"/>
      <c r="S46" s="90"/>
      <c r="T46" s="26">
        <f t="shared" si="4"/>
        <v>30</v>
      </c>
      <c r="U46" s="38">
        <f t="shared" si="6"/>
        <v>0.95454545454545459</v>
      </c>
      <c r="V46" s="22">
        <v>37</v>
      </c>
      <c r="W46" s="22" t="s">
        <v>58</v>
      </c>
      <c r="X46" s="22" t="s">
        <v>69</v>
      </c>
      <c r="Y46" s="67">
        <v>1374</v>
      </c>
      <c r="Z46" s="39"/>
      <c r="AA46" s="1" t="s">
        <v>85</v>
      </c>
      <c r="AB46" s="27" t="s">
        <v>145</v>
      </c>
    </row>
    <row r="47" spans="1:28" x14ac:dyDescent="0.3">
      <c r="A47" s="1" t="s">
        <v>46</v>
      </c>
      <c r="B47" s="1" t="s">
        <v>97</v>
      </c>
      <c r="C47" s="26" t="s">
        <v>259</v>
      </c>
      <c r="D47" s="36">
        <v>13</v>
      </c>
      <c r="E47" s="26">
        <v>3</v>
      </c>
      <c r="F47" s="26">
        <v>0</v>
      </c>
      <c r="G47" s="26">
        <v>1</v>
      </c>
      <c r="H47" s="26"/>
      <c r="I47" s="26"/>
      <c r="J47" s="26">
        <v>0</v>
      </c>
      <c r="K47" s="26">
        <v>0</v>
      </c>
      <c r="L47" s="89"/>
      <c r="M47" s="26">
        <v>0</v>
      </c>
      <c r="N47" s="26">
        <f>SUM(L47:M47)</f>
        <v>0</v>
      </c>
      <c r="O47" s="37">
        <v>0</v>
      </c>
      <c r="P47" s="37">
        <v>0</v>
      </c>
      <c r="Q47" s="37">
        <v>0</v>
      </c>
      <c r="R47" s="90"/>
      <c r="S47" s="90"/>
      <c r="T47" s="26">
        <f t="shared" si="4"/>
        <v>0</v>
      </c>
      <c r="U47" s="38">
        <f t="shared" si="6"/>
        <v>0</v>
      </c>
      <c r="V47" s="22">
        <v>37</v>
      </c>
      <c r="W47" s="22" t="s">
        <v>58</v>
      </c>
      <c r="X47" s="22" t="s">
        <v>69</v>
      </c>
      <c r="Y47" s="67">
        <v>1374</v>
      </c>
      <c r="Z47" s="39"/>
      <c r="AA47" s="1" t="s">
        <v>85</v>
      </c>
      <c r="AB47" s="27" t="s">
        <v>145</v>
      </c>
    </row>
    <row r="48" spans="1:28" x14ac:dyDescent="0.3">
      <c r="A48" s="1" t="s">
        <v>46</v>
      </c>
      <c r="B48" s="1" t="s">
        <v>97</v>
      </c>
      <c r="C48" s="52" t="s">
        <v>39</v>
      </c>
      <c r="D48" s="1"/>
      <c r="E48" s="52"/>
      <c r="F48" s="41"/>
      <c r="G48" s="41"/>
      <c r="H48" s="41"/>
      <c r="I48" s="41"/>
      <c r="J48" s="41"/>
      <c r="K48" s="41"/>
      <c r="L48" s="52">
        <v>13</v>
      </c>
      <c r="M48" s="52">
        <v>-13</v>
      </c>
      <c r="N48" s="41"/>
      <c r="O48" s="41"/>
      <c r="P48" s="52"/>
      <c r="Q48" s="41"/>
      <c r="R48" s="52">
        <v>22</v>
      </c>
      <c r="S48" s="41"/>
      <c r="T48" s="41"/>
      <c r="U48" s="38" t="str">
        <f>_xlfn.IFNA("",((T48+Q48+N48-R48)+(O48*2))/E48)</f>
        <v/>
      </c>
      <c r="V48" s="22">
        <v>37</v>
      </c>
      <c r="W48" s="22" t="s">
        <v>58</v>
      </c>
      <c r="X48" s="22" t="s">
        <v>69</v>
      </c>
      <c r="Y48" s="67">
        <v>1374</v>
      </c>
      <c r="Z48" s="39"/>
      <c r="AA48" s="1" t="s">
        <v>85</v>
      </c>
      <c r="AB48" s="27" t="s">
        <v>145</v>
      </c>
    </row>
    <row r="49" spans="1:28" x14ac:dyDescent="0.3">
      <c r="A49" s="46" t="s">
        <v>46</v>
      </c>
      <c r="B49" s="46" t="s">
        <v>97</v>
      </c>
      <c r="C49" s="42" t="s">
        <v>40</v>
      </c>
      <c r="D49" s="46"/>
      <c r="E49" s="42">
        <f t="shared" ref="E49:T49" si="8">SUM(E35:E48)</f>
        <v>240</v>
      </c>
      <c r="F49" s="42">
        <f t="shared" si="8"/>
        <v>39</v>
      </c>
      <c r="G49" s="42">
        <f t="shared" si="8"/>
        <v>87</v>
      </c>
      <c r="H49" s="42">
        <f t="shared" si="8"/>
        <v>0</v>
      </c>
      <c r="I49" s="42">
        <f t="shared" si="8"/>
        <v>0</v>
      </c>
      <c r="J49" s="42">
        <f t="shared" si="8"/>
        <v>32</v>
      </c>
      <c r="K49" s="42">
        <f t="shared" si="8"/>
        <v>41</v>
      </c>
      <c r="L49" s="42">
        <f t="shared" si="8"/>
        <v>13</v>
      </c>
      <c r="M49" s="42">
        <f t="shared" si="8"/>
        <v>30</v>
      </c>
      <c r="N49" s="42">
        <f t="shared" si="8"/>
        <v>43</v>
      </c>
      <c r="O49" s="42">
        <f t="shared" si="8"/>
        <v>23</v>
      </c>
      <c r="P49" s="42">
        <f t="shared" si="8"/>
        <v>27</v>
      </c>
      <c r="Q49" s="42">
        <f t="shared" si="8"/>
        <v>7</v>
      </c>
      <c r="R49" s="42">
        <f t="shared" si="8"/>
        <v>22</v>
      </c>
      <c r="S49" s="42">
        <f t="shared" si="8"/>
        <v>0</v>
      </c>
      <c r="T49" s="42">
        <f t="shared" si="8"/>
        <v>110</v>
      </c>
      <c r="U49" s="43">
        <f>((T49+Q49+N49-R49)+(O49*2))/E49</f>
        <v>0.76666666666666672</v>
      </c>
      <c r="V49" s="44">
        <v>37</v>
      </c>
      <c r="W49" s="44" t="s">
        <v>58</v>
      </c>
      <c r="X49" s="44" t="s">
        <v>69</v>
      </c>
      <c r="Y49" s="63">
        <v>1374</v>
      </c>
      <c r="Z49" s="45"/>
      <c r="AA49" s="46" t="s">
        <v>85</v>
      </c>
      <c r="AB49" s="74" t="s">
        <v>145</v>
      </c>
    </row>
    <row r="50" spans="1:28" x14ac:dyDescent="0.3">
      <c r="A50" s="1"/>
      <c r="B50" s="1"/>
      <c r="C50" s="1"/>
      <c r="D50" s="1"/>
      <c r="F50" s="47" t="s">
        <v>41</v>
      </c>
      <c r="G50" s="61">
        <f>F49/G49</f>
        <v>0.44827586206896552</v>
      </c>
      <c r="H50" s="47"/>
      <c r="I50" s="27"/>
      <c r="J50" s="47" t="s">
        <v>42</v>
      </c>
      <c r="K50" s="61">
        <f>J49/K49</f>
        <v>0.78048780487804881</v>
      </c>
      <c r="L50" s="1"/>
      <c r="M50" s="37" t="s">
        <v>43</v>
      </c>
      <c r="N50" s="4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1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1"/>
    </row>
  </sheetData>
  <sheetProtection sheet="1" objects="1" scenarios="1"/>
  <sortState xmlns:xlrd2="http://schemas.microsoft.com/office/spreadsheetml/2017/richdata2" ref="C13:J24">
    <sortCondition ref="C13:C2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B385A-D88E-4095-B0CE-A8E35AD1AF0B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418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459</v>
      </c>
    </row>
    <row r="3" spans="1:28" x14ac:dyDescent="0.3">
      <c r="B3" s="1"/>
      <c r="C3" s="6">
        <v>28876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146</v>
      </c>
      <c r="K4" s="16" t="s">
        <v>45</v>
      </c>
      <c r="L4" s="17"/>
      <c r="M4" s="18"/>
      <c r="N4" s="19">
        <v>19</v>
      </c>
      <c r="O4" s="19">
        <v>15</v>
      </c>
      <c r="P4" s="19">
        <v>24</v>
      </c>
      <c r="Q4" s="19">
        <v>17</v>
      </c>
      <c r="R4" s="20"/>
      <c r="S4" s="21">
        <f>SUM(N4:R4)</f>
        <v>75</v>
      </c>
      <c r="T4" s="22">
        <v>40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147</v>
      </c>
      <c r="K5" s="16" t="s">
        <v>105</v>
      </c>
      <c r="L5" s="17"/>
      <c r="M5" s="18"/>
      <c r="N5" s="19">
        <v>18</v>
      </c>
      <c r="O5" s="19">
        <v>22</v>
      </c>
      <c r="P5" s="19">
        <v>24</v>
      </c>
      <c r="Q5" s="19">
        <v>25</v>
      </c>
      <c r="R5" s="20"/>
      <c r="S5" s="21">
        <f>SUM(N5:R5)</f>
        <v>89</v>
      </c>
      <c r="T5" s="22">
        <v>40</v>
      </c>
      <c r="U5" s="1"/>
      <c r="V5" s="1"/>
      <c r="W5" s="1"/>
    </row>
    <row r="6" spans="1:28" x14ac:dyDescent="0.3">
      <c r="C6" s="66">
        <v>641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40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104</v>
      </c>
      <c r="B13" s="1" t="s">
        <v>46</v>
      </c>
      <c r="C13" s="26" t="s">
        <v>47</v>
      </c>
      <c r="D13" s="36">
        <v>24</v>
      </c>
      <c r="E13" s="89"/>
      <c r="F13" s="26">
        <v>5</v>
      </c>
      <c r="G13" s="89"/>
      <c r="H13" s="26"/>
      <c r="I13" s="26"/>
      <c r="J13" s="26">
        <v>2</v>
      </c>
      <c r="K13" s="26">
        <v>5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12</v>
      </c>
      <c r="U13" s="38" t="str">
        <f>IFERROR(((T13+Q13+N13-R13)+(O13*2))/E13,"")</f>
        <v/>
      </c>
      <c r="V13" s="22">
        <v>40</v>
      </c>
      <c r="W13" s="22" t="s">
        <v>58</v>
      </c>
      <c r="X13" s="22" t="s">
        <v>59</v>
      </c>
      <c r="Y13" s="62">
        <v>641</v>
      </c>
      <c r="Z13" s="39"/>
      <c r="AA13" s="1" t="s">
        <v>93</v>
      </c>
      <c r="AB13" s="27" t="s">
        <v>148</v>
      </c>
    </row>
    <row r="14" spans="1:28" x14ac:dyDescent="0.3">
      <c r="A14" s="1" t="s">
        <v>104</v>
      </c>
      <c r="B14" s="1" t="s">
        <v>46</v>
      </c>
      <c r="C14" s="26" t="s">
        <v>334</v>
      </c>
      <c r="D14" s="36">
        <v>13</v>
      </c>
      <c r="E14" s="89"/>
      <c r="F14" s="26">
        <v>1</v>
      </c>
      <c r="G14" s="89"/>
      <c r="H14" s="26"/>
      <c r="I14" s="26"/>
      <c r="J14" s="26">
        <v>0</v>
      </c>
      <c r="K14" s="26">
        <v>0</v>
      </c>
      <c r="L14" s="89"/>
      <c r="M14" s="89"/>
      <c r="N14" s="26">
        <f t="shared" ref="N14:N19" si="0">SUM(L14:M14)</f>
        <v>0</v>
      </c>
      <c r="O14" s="90"/>
      <c r="P14" s="90"/>
      <c r="Q14" s="90"/>
      <c r="R14" s="90"/>
      <c r="S14" s="90"/>
      <c r="T14" s="26">
        <f t="shared" ref="T14:T23" si="1">+(F14*2)+J14</f>
        <v>2</v>
      </c>
      <c r="U14" s="38" t="str">
        <f t="shared" ref="U14:U22" si="2">IFERROR(((T14+Q14+N14-R14)+(O14*2))/E14,"")</f>
        <v/>
      </c>
      <c r="V14" s="22">
        <v>40</v>
      </c>
      <c r="W14" s="22" t="s">
        <v>58</v>
      </c>
      <c r="X14" s="22" t="s">
        <v>59</v>
      </c>
      <c r="Y14" s="62">
        <v>641</v>
      </c>
      <c r="Z14" s="39"/>
      <c r="AA14" s="1" t="s">
        <v>93</v>
      </c>
      <c r="AB14" s="27" t="s">
        <v>148</v>
      </c>
    </row>
    <row r="15" spans="1:28" x14ac:dyDescent="0.3">
      <c r="A15" s="1" t="s">
        <v>104</v>
      </c>
      <c r="B15" s="1" t="s">
        <v>46</v>
      </c>
      <c r="C15" s="26" t="s">
        <v>234</v>
      </c>
      <c r="D15" s="36">
        <v>44</v>
      </c>
      <c r="E15" s="89" t="s">
        <v>395</v>
      </c>
      <c r="F15" s="26"/>
      <c r="G15" s="89"/>
      <c r="H15" s="26"/>
      <c r="I15" s="26"/>
      <c r="J15" s="26"/>
      <c r="K15" s="26"/>
      <c r="L15" s="89"/>
      <c r="M15" s="89"/>
      <c r="N15" s="26"/>
      <c r="O15" s="90"/>
      <c r="P15" s="90"/>
      <c r="Q15" s="90"/>
      <c r="R15" s="90"/>
      <c r="S15" s="90"/>
      <c r="T15" s="26"/>
      <c r="U15" s="38" t="str">
        <f t="shared" si="2"/>
        <v/>
      </c>
      <c r="V15" s="22">
        <v>40</v>
      </c>
      <c r="W15" s="22" t="s">
        <v>58</v>
      </c>
      <c r="X15" s="22" t="s">
        <v>59</v>
      </c>
      <c r="Y15" s="62">
        <v>641</v>
      </c>
      <c r="Z15" s="39"/>
      <c r="AA15" s="1" t="s">
        <v>93</v>
      </c>
      <c r="AB15" s="27" t="s">
        <v>148</v>
      </c>
    </row>
    <row r="16" spans="1:28" x14ac:dyDescent="0.3">
      <c r="A16" s="1" t="s">
        <v>104</v>
      </c>
      <c r="B16" s="1" t="s">
        <v>46</v>
      </c>
      <c r="C16" s="26" t="s">
        <v>49</v>
      </c>
      <c r="D16" s="36">
        <v>10</v>
      </c>
      <c r="E16" s="89"/>
      <c r="F16" s="26">
        <v>3</v>
      </c>
      <c r="G16" s="89"/>
      <c r="H16" s="26"/>
      <c r="I16" s="26"/>
      <c r="J16" s="26">
        <v>3</v>
      </c>
      <c r="K16" s="26">
        <v>4</v>
      </c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26">
        <f t="shared" si="1"/>
        <v>9</v>
      </c>
      <c r="U16" s="38" t="str">
        <f t="shared" si="2"/>
        <v/>
      </c>
      <c r="V16" s="22">
        <v>40</v>
      </c>
      <c r="W16" s="22" t="s">
        <v>58</v>
      </c>
      <c r="X16" s="22" t="s">
        <v>59</v>
      </c>
      <c r="Y16" s="62">
        <v>641</v>
      </c>
      <c r="Z16" s="39"/>
      <c r="AA16" s="1" t="s">
        <v>93</v>
      </c>
      <c r="AB16" s="27" t="s">
        <v>148</v>
      </c>
    </row>
    <row r="17" spans="1:28" x14ac:dyDescent="0.3">
      <c r="A17" s="1" t="s">
        <v>104</v>
      </c>
      <c r="B17" s="1" t="s">
        <v>46</v>
      </c>
      <c r="C17" s="26" t="s">
        <v>50</v>
      </c>
      <c r="D17" s="36">
        <v>25</v>
      </c>
      <c r="E17" s="89" t="s">
        <v>395</v>
      </c>
      <c r="F17" s="26"/>
      <c r="G17" s="89"/>
      <c r="H17" s="26"/>
      <c r="I17" s="26"/>
      <c r="J17" s="26"/>
      <c r="K17" s="26"/>
      <c r="L17" s="89"/>
      <c r="M17" s="89"/>
      <c r="N17" s="26"/>
      <c r="O17" s="90"/>
      <c r="P17" s="90"/>
      <c r="Q17" s="90"/>
      <c r="R17" s="90"/>
      <c r="S17" s="90"/>
      <c r="T17" s="26"/>
      <c r="U17" s="38" t="str">
        <f t="shared" si="2"/>
        <v/>
      </c>
      <c r="V17" s="22">
        <v>40</v>
      </c>
      <c r="W17" s="22" t="s">
        <v>58</v>
      </c>
      <c r="X17" s="22" t="s">
        <v>59</v>
      </c>
      <c r="Y17" s="62">
        <v>641</v>
      </c>
      <c r="Z17" s="39"/>
      <c r="AA17" s="1" t="s">
        <v>93</v>
      </c>
      <c r="AB17" s="27" t="s">
        <v>148</v>
      </c>
    </row>
    <row r="18" spans="1:28" x14ac:dyDescent="0.3">
      <c r="A18" s="1" t="s">
        <v>104</v>
      </c>
      <c r="B18" s="1" t="s">
        <v>46</v>
      </c>
      <c r="C18" s="26" t="s">
        <v>250</v>
      </c>
      <c r="D18" s="36">
        <v>28</v>
      </c>
      <c r="E18" s="89"/>
      <c r="F18" s="26">
        <v>1</v>
      </c>
      <c r="G18" s="89"/>
      <c r="H18" s="26"/>
      <c r="I18" s="26"/>
      <c r="J18" s="26">
        <v>0</v>
      </c>
      <c r="K18" s="26">
        <v>0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2</v>
      </c>
      <c r="U18" s="38" t="str">
        <f t="shared" si="2"/>
        <v/>
      </c>
      <c r="V18" s="22">
        <v>40</v>
      </c>
      <c r="W18" s="22" t="s">
        <v>58</v>
      </c>
      <c r="X18" s="22" t="s">
        <v>59</v>
      </c>
      <c r="Y18" s="62">
        <v>641</v>
      </c>
      <c r="Z18" s="39"/>
      <c r="AA18" s="1" t="s">
        <v>93</v>
      </c>
      <c r="AB18" s="27" t="s">
        <v>148</v>
      </c>
    </row>
    <row r="19" spans="1:28" x14ac:dyDescent="0.3">
      <c r="A19" s="1" t="s">
        <v>104</v>
      </c>
      <c r="B19" s="1" t="s">
        <v>46</v>
      </c>
      <c r="C19" s="26" t="s">
        <v>335</v>
      </c>
      <c r="D19" s="36">
        <v>33</v>
      </c>
      <c r="E19" s="89"/>
      <c r="F19" s="26">
        <v>6</v>
      </c>
      <c r="G19" s="89"/>
      <c r="H19" s="26"/>
      <c r="I19" s="26"/>
      <c r="J19" s="26">
        <v>1</v>
      </c>
      <c r="K19" s="26">
        <v>5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13</v>
      </c>
      <c r="U19" s="38" t="str">
        <f t="shared" si="2"/>
        <v/>
      </c>
      <c r="V19" s="22">
        <v>40</v>
      </c>
      <c r="W19" s="22" t="s">
        <v>58</v>
      </c>
      <c r="X19" s="22" t="s">
        <v>59</v>
      </c>
      <c r="Y19" s="62">
        <v>641</v>
      </c>
      <c r="Z19" s="39"/>
      <c r="AA19" s="1" t="s">
        <v>93</v>
      </c>
      <c r="AB19" s="27" t="s">
        <v>148</v>
      </c>
    </row>
    <row r="20" spans="1:28" x14ac:dyDescent="0.3">
      <c r="A20" s="1" t="s">
        <v>104</v>
      </c>
      <c r="B20" s="1" t="s">
        <v>46</v>
      </c>
      <c r="C20" s="26" t="s">
        <v>52</v>
      </c>
      <c r="D20" s="36">
        <v>6</v>
      </c>
      <c r="E20" s="89" t="s">
        <v>395</v>
      </c>
      <c r="F20" s="26"/>
      <c r="G20" s="89"/>
      <c r="H20" s="26"/>
      <c r="I20" s="26"/>
      <c r="J20" s="26"/>
      <c r="K20" s="26"/>
      <c r="L20" s="89"/>
      <c r="M20" s="89"/>
      <c r="N20" s="26"/>
      <c r="O20" s="90"/>
      <c r="P20" s="90"/>
      <c r="Q20" s="90"/>
      <c r="R20" s="90"/>
      <c r="S20" s="90"/>
      <c r="T20" s="26"/>
      <c r="U20" s="38" t="str">
        <f t="shared" si="2"/>
        <v/>
      </c>
      <c r="V20" s="22">
        <v>40</v>
      </c>
      <c r="W20" s="22" t="s">
        <v>58</v>
      </c>
      <c r="X20" s="22" t="s">
        <v>59</v>
      </c>
      <c r="Y20" s="62">
        <v>641</v>
      </c>
      <c r="Z20" s="39"/>
      <c r="AA20" s="1" t="s">
        <v>93</v>
      </c>
      <c r="AB20" s="27" t="s">
        <v>148</v>
      </c>
    </row>
    <row r="21" spans="1:28" x14ac:dyDescent="0.3">
      <c r="A21" s="1" t="s">
        <v>104</v>
      </c>
      <c r="B21" s="1" t="s">
        <v>46</v>
      </c>
      <c r="C21" s="26" t="s">
        <v>53</v>
      </c>
      <c r="D21" s="36">
        <v>31</v>
      </c>
      <c r="E21" s="89"/>
      <c r="F21" s="26">
        <v>8</v>
      </c>
      <c r="G21" s="89"/>
      <c r="H21" s="26"/>
      <c r="I21" s="26"/>
      <c r="J21" s="26">
        <v>1</v>
      </c>
      <c r="K21" s="26">
        <v>2</v>
      </c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26">
        <f t="shared" si="1"/>
        <v>17</v>
      </c>
      <c r="U21" s="38" t="str">
        <f t="shared" si="2"/>
        <v/>
      </c>
      <c r="V21" s="22">
        <v>40</v>
      </c>
      <c r="W21" s="22" t="s">
        <v>58</v>
      </c>
      <c r="X21" s="22" t="s">
        <v>59</v>
      </c>
      <c r="Y21" s="62">
        <v>641</v>
      </c>
      <c r="Z21" s="39"/>
      <c r="AA21" s="1" t="s">
        <v>93</v>
      </c>
      <c r="AB21" s="27" t="s">
        <v>148</v>
      </c>
    </row>
    <row r="22" spans="1:28" x14ac:dyDescent="0.3">
      <c r="A22" s="1" t="s">
        <v>104</v>
      </c>
      <c r="B22" s="1" t="s">
        <v>46</v>
      </c>
      <c r="C22" s="26" t="s">
        <v>351</v>
      </c>
      <c r="D22" s="36">
        <v>32</v>
      </c>
      <c r="E22" s="89"/>
      <c r="F22" s="26">
        <v>6</v>
      </c>
      <c r="G22" s="89"/>
      <c r="H22" s="26"/>
      <c r="I22" s="26"/>
      <c r="J22" s="26">
        <v>4</v>
      </c>
      <c r="K22" s="26">
        <v>5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16</v>
      </c>
      <c r="U22" s="38" t="str">
        <f t="shared" si="2"/>
        <v/>
      </c>
      <c r="V22" s="22">
        <v>40</v>
      </c>
      <c r="W22" s="22" t="s">
        <v>58</v>
      </c>
      <c r="X22" s="22" t="s">
        <v>59</v>
      </c>
      <c r="Y22" s="62">
        <v>641</v>
      </c>
      <c r="Z22" s="39"/>
      <c r="AA22" s="1" t="s">
        <v>93</v>
      </c>
      <c r="AB22" s="27" t="s">
        <v>148</v>
      </c>
    </row>
    <row r="23" spans="1:28" x14ac:dyDescent="0.3">
      <c r="A23" s="1" t="s">
        <v>104</v>
      </c>
      <c r="B23" s="1" t="s">
        <v>46</v>
      </c>
      <c r="C23" s="26" t="s">
        <v>55</v>
      </c>
      <c r="D23" s="36">
        <v>1</v>
      </c>
      <c r="E23" s="89"/>
      <c r="F23" s="26">
        <v>2</v>
      </c>
      <c r="G23" s="89"/>
      <c r="H23" s="26"/>
      <c r="I23" s="26"/>
      <c r="J23" s="26">
        <v>0</v>
      </c>
      <c r="K23" s="26">
        <v>2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4</v>
      </c>
      <c r="U23" s="38" t="str">
        <f>IFERROR(((T23+Q23+N23-R23)+(O23*2))/E23,"")</f>
        <v/>
      </c>
      <c r="V23" s="22">
        <v>40</v>
      </c>
      <c r="W23" s="22" t="s">
        <v>58</v>
      </c>
      <c r="X23" s="22" t="s">
        <v>59</v>
      </c>
      <c r="Y23" s="62">
        <v>641</v>
      </c>
      <c r="Z23" s="39"/>
      <c r="AA23" s="1" t="s">
        <v>93</v>
      </c>
      <c r="AB23" s="27" t="s">
        <v>148</v>
      </c>
    </row>
    <row r="24" spans="1:28" x14ac:dyDescent="0.3">
      <c r="A24" s="1" t="s">
        <v>104</v>
      </c>
      <c r="B24" s="1" t="s">
        <v>46</v>
      </c>
      <c r="C24" s="26" t="s">
        <v>56</v>
      </c>
      <c r="D24" s="36">
        <v>15</v>
      </c>
      <c r="E24" s="89" t="s">
        <v>395</v>
      </c>
      <c r="F24" s="26"/>
      <c r="G24" s="89"/>
      <c r="H24" s="26"/>
      <c r="I24" s="26"/>
      <c r="J24" s="26"/>
      <c r="K24" s="26"/>
      <c r="L24" s="89"/>
      <c r="M24" s="89"/>
      <c r="N24" s="26"/>
      <c r="O24" s="90"/>
      <c r="P24" s="90"/>
      <c r="Q24" s="90"/>
      <c r="R24" s="90"/>
      <c r="S24" s="90"/>
      <c r="T24" s="26"/>
      <c r="U24" s="38" t="str">
        <f>IFERROR(((T24+Q24+N24-R24)+(O24*2))/E24,"")</f>
        <v/>
      </c>
      <c r="V24" s="22">
        <v>40</v>
      </c>
      <c r="W24" s="22" t="s">
        <v>58</v>
      </c>
      <c r="X24" s="22" t="s">
        <v>59</v>
      </c>
      <c r="Y24" s="62">
        <v>641</v>
      </c>
      <c r="Z24" s="39"/>
      <c r="AA24" s="1" t="s">
        <v>93</v>
      </c>
      <c r="AB24" s="27" t="s">
        <v>148</v>
      </c>
    </row>
    <row r="25" spans="1:28" x14ac:dyDescent="0.3">
      <c r="A25" s="1" t="s">
        <v>104</v>
      </c>
      <c r="B25" s="1" t="s">
        <v>46</v>
      </c>
      <c r="C25" s="52" t="s">
        <v>39</v>
      </c>
      <c r="D25" s="1"/>
      <c r="E25" s="52">
        <v>240</v>
      </c>
      <c r="F25" s="41"/>
      <c r="G25" s="52">
        <v>95</v>
      </c>
      <c r="H25" s="41"/>
      <c r="I25" s="41"/>
      <c r="J25" s="41"/>
      <c r="K25" s="41"/>
      <c r="L25" s="41"/>
      <c r="M25" s="52">
        <v>59</v>
      </c>
      <c r="N25" s="52">
        <v>59</v>
      </c>
      <c r="O25" s="41"/>
      <c r="P25" s="41"/>
      <c r="Q25" s="41"/>
      <c r="R25" s="41"/>
      <c r="S25" s="41"/>
      <c r="T25" s="41"/>
      <c r="U25" s="38" t="str">
        <f>_xlfn.IFNA("",((T25+Q25+N25-R25)+(O25*2))/E25)</f>
        <v/>
      </c>
      <c r="V25" s="22">
        <v>40</v>
      </c>
      <c r="W25" s="22" t="s">
        <v>58</v>
      </c>
      <c r="X25" s="22" t="s">
        <v>59</v>
      </c>
      <c r="Y25" s="62">
        <v>641</v>
      </c>
      <c r="Z25" s="39"/>
      <c r="AA25" s="1" t="s">
        <v>93</v>
      </c>
      <c r="AB25" s="27" t="s">
        <v>148</v>
      </c>
    </row>
    <row r="26" spans="1:28" x14ac:dyDescent="0.3">
      <c r="A26" s="46" t="s">
        <v>104</v>
      </c>
      <c r="B26" s="46" t="s">
        <v>46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32</v>
      </c>
      <c r="G26" s="42">
        <f t="shared" si="3"/>
        <v>95</v>
      </c>
      <c r="H26" s="42">
        <f t="shared" si="3"/>
        <v>0</v>
      </c>
      <c r="I26" s="42">
        <f t="shared" si="3"/>
        <v>0</v>
      </c>
      <c r="J26" s="42">
        <f t="shared" si="3"/>
        <v>11</v>
      </c>
      <c r="K26" s="42">
        <f t="shared" si="3"/>
        <v>23</v>
      </c>
      <c r="L26" s="42">
        <f t="shared" si="3"/>
        <v>0</v>
      </c>
      <c r="M26" s="42">
        <f t="shared" si="3"/>
        <v>59</v>
      </c>
      <c r="N26" s="42">
        <f t="shared" si="3"/>
        <v>59</v>
      </c>
      <c r="O26" s="42">
        <f t="shared" si="3"/>
        <v>0</v>
      </c>
      <c r="P26" s="42">
        <f t="shared" si="3"/>
        <v>0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75</v>
      </c>
      <c r="U26" s="43">
        <f>((T26+Q26+N26-R26)+(O26*2))/E26</f>
        <v>0.55833333333333335</v>
      </c>
      <c r="V26" s="44">
        <v>40</v>
      </c>
      <c r="W26" s="44" t="s">
        <v>58</v>
      </c>
      <c r="X26" s="44" t="s">
        <v>59</v>
      </c>
      <c r="Y26" s="63">
        <v>641</v>
      </c>
      <c r="Z26" s="45"/>
      <c r="AA26" s="46" t="s">
        <v>93</v>
      </c>
      <c r="AB26" s="74" t="s">
        <v>148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0.33684210526315789</v>
      </c>
      <c r="H27" s="47"/>
      <c r="I27" s="27"/>
      <c r="J27" s="47" t="s">
        <v>42</v>
      </c>
      <c r="K27" s="61">
        <f>J26/K26</f>
        <v>0.47826086956521741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34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6">
        <v>9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104</v>
      </c>
      <c r="C35" s="26" t="s">
        <v>339</v>
      </c>
      <c r="D35" s="36">
        <v>11</v>
      </c>
      <c r="E35" s="89"/>
      <c r="F35" s="26">
        <v>4</v>
      </c>
      <c r="G35" s="89"/>
      <c r="H35" s="26"/>
      <c r="I35" s="26"/>
      <c r="J35" s="26">
        <v>3</v>
      </c>
      <c r="K35" s="26">
        <v>4</v>
      </c>
      <c r="L35" s="89"/>
      <c r="M35" s="89"/>
      <c r="N35" s="26">
        <f>SUM(L35:M35)</f>
        <v>0</v>
      </c>
      <c r="O35" s="37">
        <v>13</v>
      </c>
      <c r="P35" s="90"/>
      <c r="Q35" s="90"/>
      <c r="R35" s="90"/>
      <c r="S35" s="90"/>
      <c r="T35" s="26">
        <f t="shared" ref="T35:T44" si="4">+(F35*2)+J35</f>
        <v>11</v>
      </c>
      <c r="U35" s="38" t="str">
        <f>IFERROR(((T35+Q35+N35-R35)+(O35*2))/E35,"")</f>
        <v/>
      </c>
      <c r="V35" s="22">
        <v>40</v>
      </c>
      <c r="W35" s="22" t="s">
        <v>68</v>
      </c>
      <c r="X35" s="22" t="s">
        <v>69</v>
      </c>
      <c r="Y35" s="62">
        <v>641</v>
      </c>
      <c r="Z35" s="39"/>
      <c r="AA35" s="1" t="s">
        <v>110</v>
      </c>
      <c r="AB35" s="27" t="s">
        <v>149</v>
      </c>
    </row>
    <row r="36" spans="1:28" x14ac:dyDescent="0.3">
      <c r="A36" s="1" t="s">
        <v>46</v>
      </c>
      <c r="B36" s="1" t="s">
        <v>104</v>
      </c>
      <c r="C36" s="26" t="s">
        <v>340</v>
      </c>
      <c r="D36" s="36">
        <v>33</v>
      </c>
      <c r="E36" s="89"/>
      <c r="F36" s="26">
        <v>2</v>
      </c>
      <c r="G36" s="89"/>
      <c r="H36" s="26"/>
      <c r="I36" s="26"/>
      <c r="J36" s="26">
        <v>2</v>
      </c>
      <c r="K36" s="26">
        <v>2</v>
      </c>
      <c r="L36" s="89"/>
      <c r="M36" s="89"/>
      <c r="N36" s="26">
        <f t="shared" ref="N36:N41" si="5">SUM(L36:M36)</f>
        <v>0</v>
      </c>
      <c r="O36" s="90"/>
      <c r="P36" s="90"/>
      <c r="Q36" s="90"/>
      <c r="R36" s="90"/>
      <c r="S36" s="90"/>
      <c r="T36" s="26">
        <f t="shared" si="4"/>
        <v>6</v>
      </c>
      <c r="U36" s="38" t="str">
        <f t="shared" ref="U36:U44" si="6">IFERROR(((T36+Q36+N36-R36)+(O36*2))/E36,"")</f>
        <v/>
      </c>
      <c r="V36" s="22">
        <v>40</v>
      </c>
      <c r="W36" s="22" t="s">
        <v>68</v>
      </c>
      <c r="X36" s="22" t="s">
        <v>69</v>
      </c>
      <c r="Y36" s="62">
        <v>641</v>
      </c>
      <c r="Z36" s="39"/>
      <c r="AA36" s="1" t="s">
        <v>110</v>
      </c>
      <c r="AB36" s="27" t="s">
        <v>149</v>
      </c>
    </row>
    <row r="37" spans="1:28" x14ac:dyDescent="0.3">
      <c r="A37" s="1" t="s">
        <v>46</v>
      </c>
      <c r="B37" s="1" t="s">
        <v>104</v>
      </c>
      <c r="C37" s="26" t="s">
        <v>341</v>
      </c>
      <c r="D37" s="36">
        <v>24</v>
      </c>
      <c r="E37" s="89"/>
      <c r="F37" s="26">
        <v>6</v>
      </c>
      <c r="G37" s="89"/>
      <c r="H37" s="26"/>
      <c r="I37" s="26"/>
      <c r="J37" s="26">
        <v>3</v>
      </c>
      <c r="K37" s="26">
        <v>9</v>
      </c>
      <c r="L37" s="89"/>
      <c r="M37" s="89"/>
      <c r="N37" s="26">
        <f t="shared" si="5"/>
        <v>0</v>
      </c>
      <c r="O37" s="90"/>
      <c r="P37" s="90"/>
      <c r="Q37" s="90"/>
      <c r="R37" s="90"/>
      <c r="S37" s="90"/>
      <c r="T37" s="26">
        <f t="shared" si="4"/>
        <v>15</v>
      </c>
      <c r="U37" s="38" t="str">
        <f t="shared" si="6"/>
        <v/>
      </c>
      <c r="V37" s="22">
        <v>40</v>
      </c>
      <c r="W37" s="22" t="s">
        <v>68</v>
      </c>
      <c r="X37" s="22" t="s">
        <v>69</v>
      </c>
      <c r="Y37" s="62">
        <v>641</v>
      </c>
      <c r="Z37" s="39"/>
      <c r="AA37" s="1" t="s">
        <v>110</v>
      </c>
      <c r="AB37" s="27" t="s">
        <v>149</v>
      </c>
    </row>
    <row r="38" spans="1:28" x14ac:dyDescent="0.3">
      <c r="A38" s="1" t="s">
        <v>46</v>
      </c>
      <c r="B38" s="1" t="s">
        <v>104</v>
      </c>
      <c r="C38" s="26" t="s">
        <v>342</v>
      </c>
      <c r="D38" s="36">
        <v>22</v>
      </c>
      <c r="E38" s="89"/>
      <c r="F38" s="26">
        <v>9</v>
      </c>
      <c r="G38" s="89"/>
      <c r="H38" s="26"/>
      <c r="I38" s="26"/>
      <c r="J38" s="26">
        <v>1</v>
      </c>
      <c r="K38" s="26">
        <v>2</v>
      </c>
      <c r="L38" s="89"/>
      <c r="M38" s="89"/>
      <c r="N38" s="26">
        <f t="shared" si="5"/>
        <v>0</v>
      </c>
      <c r="O38" s="90"/>
      <c r="P38" s="90"/>
      <c r="Q38" s="90"/>
      <c r="R38" s="90"/>
      <c r="S38" s="90"/>
      <c r="T38" s="26">
        <f t="shared" si="4"/>
        <v>19</v>
      </c>
      <c r="U38" s="38" t="str">
        <f t="shared" si="6"/>
        <v/>
      </c>
      <c r="V38" s="22">
        <v>40</v>
      </c>
      <c r="W38" s="22" t="s">
        <v>68</v>
      </c>
      <c r="X38" s="22" t="s">
        <v>69</v>
      </c>
      <c r="Y38" s="62">
        <v>641</v>
      </c>
      <c r="Z38" s="39"/>
      <c r="AA38" s="1" t="s">
        <v>110</v>
      </c>
      <c r="AB38" s="27" t="s">
        <v>149</v>
      </c>
    </row>
    <row r="39" spans="1:28" x14ac:dyDescent="0.3">
      <c r="A39" s="1" t="s">
        <v>46</v>
      </c>
      <c r="B39" s="1" t="s">
        <v>104</v>
      </c>
      <c r="C39" s="26" t="s">
        <v>343</v>
      </c>
      <c r="D39" s="36">
        <v>25</v>
      </c>
      <c r="E39" s="89" t="s">
        <v>492</v>
      </c>
      <c r="F39" s="26"/>
      <c r="G39" s="89"/>
      <c r="H39" s="26"/>
      <c r="I39" s="26"/>
      <c r="J39" s="26"/>
      <c r="K39" s="26"/>
      <c r="L39" s="89"/>
      <c r="M39" s="89"/>
      <c r="N39" s="26"/>
      <c r="O39" s="90"/>
      <c r="P39" s="90"/>
      <c r="Q39" s="90"/>
      <c r="R39" s="90"/>
      <c r="S39" s="90"/>
      <c r="T39" s="26"/>
      <c r="U39" s="38"/>
      <c r="V39" s="22">
        <v>40</v>
      </c>
      <c r="W39" s="22" t="s">
        <v>68</v>
      </c>
      <c r="X39" s="22" t="s">
        <v>69</v>
      </c>
      <c r="Y39" s="62">
        <v>641</v>
      </c>
      <c r="Z39" s="39"/>
      <c r="AA39" s="1" t="s">
        <v>110</v>
      </c>
      <c r="AB39" s="27" t="s">
        <v>149</v>
      </c>
    </row>
    <row r="40" spans="1:28" x14ac:dyDescent="0.3">
      <c r="A40" s="1" t="s">
        <v>46</v>
      </c>
      <c r="B40" s="1" t="s">
        <v>104</v>
      </c>
      <c r="C40" s="26" t="s">
        <v>344</v>
      </c>
      <c r="D40" s="36">
        <v>20</v>
      </c>
      <c r="E40" s="89"/>
      <c r="F40" s="26">
        <v>2</v>
      </c>
      <c r="G40" s="89"/>
      <c r="H40" s="26"/>
      <c r="I40" s="26"/>
      <c r="J40" s="26">
        <v>0</v>
      </c>
      <c r="K40" s="26">
        <v>0</v>
      </c>
      <c r="L40" s="89"/>
      <c r="M40" s="89"/>
      <c r="N40" s="26">
        <f t="shared" si="5"/>
        <v>0</v>
      </c>
      <c r="O40" s="90"/>
      <c r="P40" s="92"/>
      <c r="Q40" s="90"/>
      <c r="R40" s="90"/>
      <c r="S40" s="90"/>
      <c r="T40" s="26">
        <f t="shared" si="4"/>
        <v>4</v>
      </c>
      <c r="U40" s="38" t="str">
        <f t="shared" si="6"/>
        <v/>
      </c>
      <c r="V40" s="22">
        <v>40</v>
      </c>
      <c r="W40" s="22" t="s">
        <v>68</v>
      </c>
      <c r="X40" s="22" t="s">
        <v>69</v>
      </c>
      <c r="Y40" s="62">
        <v>641</v>
      </c>
      <c r="Z40" s="39"/>
      <c r="AA40" s="1" t="s">
        <v>110</v>
      </c>
      <c r="AB40" s="27" t="s">
        <v>149</v>
      </c>
    </row>
    <row r="41" spans="1:28" x14ac:dyDescent="0.3">
      <c r="A41" s="1" t="s">
        <v>46</v>
      </c>
      <c r="B41" s="1" t="s">
        <v>104</v>
      </c>
      <c r="C41" s="26" t="s">
        <v>345</v>
      </c>
      <c r="D41" s="36">
        <v>45</v>
      </c>
      <c r="E41" s="89"/>
      <c r="F41" s="26">
        <v>3</v>
      </c>
      <c r="G41" s="89"/>
      <c r="H41" s="26"/>
      <c r="I41" s="26"/>
      <c r="J41" s="26">
        <v>2</v>
      </c>
      <c r="K41" s="26">
        <v>2</v>
      </c>
      <c r="L41" s="89"/>
      <c r="M41" s="89"/>
      <c r="N41" s="26">
        <f t="shared" si="5"/>
        <v>0</v>
      </c>
      <c r="O41" s="90"/>
      <c r="P41" s="90"/>
      <c r="Q41" s="90"/>
      <c r="R41" s="90"/>
      <c r="S41" s="90"/>
      <c r="T41" s="26">
        <f t="shared" si="4"/>
        <v>8</v>
      </c>
      <c r="U41" s="38" t="str">
        <f t="shared" si="6"/>
        <v/>
      </c>
      <c r="V41" s="22">
        <v>40</v>
      </c>
      <c r="W41" s="22" t="s">
        <v>68</v>
      </c>
      <c r="X41" s="22" t="s">
        <v>69</v>
      </c>
      <c r="Y41" s="62">
        <v>641</v>
      </c>
      <c r="Z41" s="39"/>
      <c r="AA41" s="1" t="s">
        <v>110</v>
      </c>
      <c r="AB41" s="27" t="s">
        <v>149</v>
      </c>
    </row>
    <row r="42" spans="1:28" x14ac:dyDescent="0.3">
      <c r="A42" s="1" t="s">
        <v>46</v>
      </c>
      <c r="B42" s="1" t="s">
        <v>104</v>
      </c>
      <c r="C42" s="26" t="s">
        <v>346</v>
      </c>
      <c r="D42" s="36">
        <v>23</v>
      </c>
      <c r="E42" s="89"/>
      <c r="F42" s="26">
        <v>2</v>
      </c>
      <c r="G42" s="89"/>
      <c r="H42" s="26"/>
      <c r="I42" s="26"/>
      <c r="J42" s="26">
        <v>0</v>
      </c>
      <c r="K42" s="26">
        <v>0</v>
      </c>
      <c r="L42" s="89"/>
      <c r="M42" s="89"/>
      <c r="N42" s="26">
        <f>SUM(L42:M42)</f>
        <v>0</v>
      </c>
      <c r="O42" s="90"/>
      <c r="P42" s="90"/>
      <c r="Q42" s="90"/>
      <c r="R42" s="90"/>
      <c r="S42" s="90"/>
      <c r="T42" s="26">
        <f t="shared" si="4"/>
        <v>4</v>
      </c>
      <c r="U42" s="38" t="str">
        <f t="shared" si="6"/>
        <v/>
      </c>
      <c r="V42" s="22">
        <v>40</v>
      </c>
      <c r="W42" s="22" t="s">
        <v>68</v>
      </c>
      <c r="X42" s="22" t="s">
        <v>69</v>
      </c>
      <c r="Y42" s="62">
        <v>641</v>
      </c>
      <c r="Z42" s="39"/>
      <c r="AA42" s="1" t="s">
        <v>110</v>
      </c>
      <c r="AB42" s="27" t="s">
        <v>149</v>
      </c>
    </row>
    <row r="43" spans="1:28" x14ac:dyDescent="0.3">
      <c r="A43" s="1" t="s">
        <v>46</v>
      </c>
      <c r="B43" s="1" t="s">
        <v>104</v>
      </c>
      <c r="C43" s="26" t="s">
        <v>347</v>
      </c>
      <c r="D43" s="36">
        <v>40</v>
      </c>
      <c r="E43" s="89"/>
      <c r="F43" s="26">
        <v>1</v>
      </c>
      <c r="G43" s="89"/>
      <c r="H43" s="26"/>
      <c r="I43" s="26"/>
      <c r="J43" s="26">
        <v>2</v>
      </c>
      <c r="K43" s="26">
        <v>4</v>
      </c>
      <c r="L43" s="89"/>
      <c r="M43" s="89"/>
      <c r="N43" s="26">
        <f>SUM(L43:M43)</f>
        <v>0</v>
      </c>
      <c r="O43" s="90"/>
      <c r="P43" s="90"/>
      <c r="Q43" s="90"/>
      <c r="R43" s="90"/>
      <c r="S43" s="90"/>
      <c r="T43" s="26">
        <f t="shared" si="4"/>
        <v>4</v>
      </c>
      <c r="U43" s="38" t="str">
        <f t="shared" si="6"/>
        <v/>
      </c>
      <c r="V43" s="22">
        <v>40</v>
      </c>
      <c r="W43" s="22" t="s">
        <v>68</v>
      </c>
      <c r="X43" s="22" t="s">
        <v>69</v>
      </c>
      <c r="Y43" s="62">
        <v>641</v>
      </c>
      <c r="Z43" s="39"/>
      <c r="AA43" s="1" t="s">
        <v>110</v>
      </c>
      <c r="AB43" s="27" t="s">
        <v>149</v>
      </c>
    </row>
    <row r="44" spans="1:28" x14ac:dyDescent="0.3">
      <c r="A44" s="1" t="s">
        <v>46</v>
      </c>
      <c r="B44" s="1" t="s">
        <v>104</v>
      </c>
      <c r="C44" s="26" t="s">
        <v>348</v>
      </c>
      <c r="D44" s="36">
        <v>10</v>
      </c>
      <c r="E44" s="89"/>
      <c r="F44" s="26">
        <v>8</v>
      </c>
      <c r="G44" s="89"/>
      <c r="H44" s="26"/>
      <c r="I44" s="26"/>
      <c r="J44" s="26">
        <v>0</v>
      </c>
      <c r="K44" s="26">
        <v>0</v>
      </c>
      <c r="L44" s="89"/>
      <c r="M44" s="37">
        <v>11</v>
      </c>
      <c r="N44" s="26">
        <f>SUM(L44:M44)</f>
        <v>11</v>
      </c>
      <c r="O44" s="90"/>
      <c r="P44" s="90"/>
      <c r="Q44" s="90"/>
      <c r="R44" s="90"/>
      <c r="S44" s="90"/>
      <c r="T44" s="26">
        <f t="shared" si="4"/>
        <v>16</v>
      </c>
      <c r="U44" s="38" t="str">
        <f t="shared" si="6"/>
        <v/>
      </c>
      <c r="V44" s="22">
        <v>40</v>
      </c>
      <c r="W44" s="22" t="s">
        <v>68</v>
      </c>
      <c r="X44" s="22" t="s">
        <v>69</v>
      </c>
      <c r="Y44" s="62">
        <v>641</v>
      </c>
      <c r="Z44" s="39"/>
      <c r="AA44" s="1" t="s">
        <v>110</v>
      </c>
      <c r="AB44" s="27" t="s">
        <v>149</v>
      </c>
    </row>
    <row r="45" spans="1:28" x14ac:dyDescent="0.3">
      <c r="A45" s="1" t="s">
        <v>46</v>
      </c>
      <c r="B45" s="1" t="s">
        <v>104</v>
      </c>
      <c r="C45" s="26" t="s">
        <v>349</v>
      </c>
      <c r="D45" s="36">
        <v>14</v>
      </c>
      <c r="E45" s="89" t="s">
        <v>492</v>
      </c>
      <c r="F45" s="26"/>
      <c r="G45" s="89"/>
      <c r="H45" s="26"/>
      <c r="I45" s="26"/>
      <c r="J45" s="26"/>
      <c r="K45" s="26"/>
      <c r="L45" s="89"/>
      <c r="M45" s="37"/>
      <c r="N45" s="26"/>
      <c r="O45" s="90"/>
      <c r="P45" s="90"/>
      <c r="Q45" s="90"/>
      <c r="R45" s="90"/>
      <c r="S45" s="90"/>
      <c r="T45" s="26"/>
      <c r="U45" s="38"/>
      <c r="V45" s="22">
        <v>40</v>
      </c>
      <c r="W45" s="22" t="s">
        <v>68</v>
      </c>
      <c r="X45" s="22" t="s">
        <v>69</v>
      </c>
      <c r="Y45" s="62">
        <v>641</v>
      </c>
      <c r="Z45" s="39"/>
      <c r="AA45" s="1" t="s">
        <v>110</v>
      </c>
      <c r="AB45" s="27" t="s">
        <v>149</v>
      </c>
    </row>
    <row r="46" spans="1:28" x14ac:dyDescent="0.3">
      <c r="A46" s="1" t="s">
        <v>46</v>
      </c>
      <c r="B46" s="1" t="s">
        <v>104</v>
      </c>
      <c r="C46" s="26" t="s">
        <v>350</v>
      </c>
      <c r="D46" s="36">
        <v>15</v>
      </c>
      <c r="E46" s="89"/>
      <c r="F46" s="26">
        <v>0</v>
      </c>
      <c r="G46" s="89"/>
      <c r="H46" s="26"/>
      <c r="I46" s="26"/>
      <c r="J46" s="26">
        <v>2</v>
      </c>
      <c r="K46" s="26">
        <v>2</v>
      </c>
      <c r="L46" s="89"/>
      <c r="M46" s="89"/>
      <c r="N46" s="26">
        <f>SUM(L46:M46)</f>
        <v>0</v>
      </c>
      <c r="O46" s="90"/>
      <c r="P46" s="90"/>
      <c r="Q46" s="90"/>
      <c r="R46" s="90"/>
      <c r="S46" s="90"/>
      <c r="T46" s="37">
        <f>(H46*3)+((F46-H46)*2)+J46</f>
        <v>2</v>
      </c>
      <c r="U46" s="38" t="str">
        <f>IFERROR(((T46+Q46+N46-R46)+(O46*2))/E46,"")</f>
        <v/>
      </c>
      <c r="V46" s="22">
        <v>40</v>
      </c>
      <c r="W46" s="22" t="s">
        <v>68</v>
      </c>
      <c r="X46" s="22" t="s">
        <v>69</v>
      </c>
      <c r="Y46" s="62">
        <v>641</v>
      </c>
      <c r="Z46" s="39"/>
      <c r="AA46" s="1" t="s">
        <v>110</v>
      </c>
      <c r="AB46" s="27" t="s">
        <v>149</v>
      </c>
    </row>
    <row r="47" spans="1:28" x14ac:dyDescent="0.3">
      <c r="A47" s="1" t="s">
        <v>46</v>
      </c>
      <c r="B47" s="1" t="s">
        <v>104</v>
      </c>
      <c r="C47" s="52" t="s">
        <v>39</v>
      </c>
      <c r="D47" s="1"/>
      <c r="E47" s="52">
        <v>240</v>
      </c>
      <c r="F47" s="52"/>
      <c r="G47" s="52">
        <v>87</v>
      </c>
      <c r="H47" s="52"/>
      <c r="I47" s="52"/>
      <c r="J47" s="52"/>
      <c r="K47" s="52"/>
      <c r="L47" s="52"/>
      <c r="M47" s="52">
        <v>65</v>
      </c>
      <c r="N47" s="41"/>
      <c r="O47" s="41"/>
      <c r="P47" s="41"/>
      <c r="Q47" s="41"/>
      <c r="R47" s="41"/>
      <c r="S47" s="41"/>
      <c r="T47" s="41"/>
      <c r="U47" s="38" t="str">
        <f>_xlfn.IFNA("",((T47+Q47+N47-R47)+(O47*2))/E47)</f>
        <v/>
      </c>
      <c r="V47" s="22">
        <v>40</v>
      </c>
      <c r="W47" s="22" t="s">
        <v>68</v>
      </c>
      <c r="X47" s="22" t="s">
        <v>69</v>
      </c>
      <c r="Y47" s="62">
        <v>641</v>
      </c>
      <c r="Z47" s="39"/>
      <c r="AA47" s="1" t="s">
        <v>110</v>
      </c>
      <c r="AB47" s="27" t="s">
        <v>149</v>
      </c>
    </row>
    <row r="48" spans="1:28" x14ac:dyDescent="0.3">
      <c r="A48" s="46" t="s">
        <v>46</v>
      </c>
      <c r="B48" s="46" t="s">
        <v>104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37</v>
      </c>
      <c r="G48" s="42">
        <f t="shared" si="7"/>
        <v>87</v>
      </c>
      <c r="H48" s="42">
        <f t="shared" si="7"/>
        <v>0</v>
      </c>
      <c r="I48" s="42">
        <f t="shared" si="7"/>
        <v>0</v>
      </c>
      <c r="J48" s="42">
        <f t="shared" si="7"/>
        <v>15</v>
      </c>
      <c r="K48" s="42">
        <f t="shared" si="7"/>
        <v>25</v>
      </c>
      <c r="L48" s="42">
        <f t="shared" si="7"/>
        <v>0</v>
      </c>
      <c r="M48" s="42">
        <f t="shared" si="7"/>
        <v>76</v>
      </c>
      <c r="N48" s="42">
        <f t="shared" si="7"/>
        <v>11</v>
      </c>
      <c r="O48" s="42">
        <f t="shared" si="7"/>
        <v>13</v>
      </c>
      <c r="P48" s="42">
        <f t="shared" si="7"/>
        <v>0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89</v>
      </c>
      <c r="U48" s="43">
        <f>((T48+Q48+N48-R48)+(O48*2))/E48</f>
        <v>0.52500000000000002</v>
      </c>
      <c r="V48" s="44">
        <v>40</v>
      </c>
      <c r="W48" s="44" t="s">
        <v>68</v>
      </c>
      <c r="X48" s="44" t="s">
        <v>69</v>
      </c>
      <c r="Y48" s="63">
        <v>641</v>
      </c>
      <c r="Z48" s="80" t="s">
        <v>477</v>
      </c>
      <c r="AA48" s="46" t="s">
        <v>110</v>
      </c>
      <c r="AB48" s="74" t="s">
        <v>149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0.42528735632183906</v>
      </c>
      <c r="H49" s="47"/>
      <c r="I49" s="27"/>
      <c r="J49" s="47" t="s">
        <v>42</v>
      </c>
      <c r="K49" s="61">
        <f>J48/K48</f>
        <v>0.6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 t="s">
        <v>476</v>
      </c>
      <c r="D51" s="1"/>
      <c r="F51" s="47"/>
      <c r="G51" s="82"/>
      <c r="H51" s="47"/>
      <c r="I51" s="27"/>
      <c r="J51" s="47"/>
      <c r="K51" s="82"/>
      <c r="L51" s="1"/>
      <c r="M51" s="37"/>
      <c r="N51" s="83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21A6-A66D-4D82-8224-6E0A85949933}">
  <sheetPr>
    <tabColor rgb="FFFF0000"/>
    <pageSetUpPr fitToPage="1"/>
  </sheetPr>
  <dimension ref="A1:AB53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554687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419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28881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152</v>
      </c>
      <c r="K4" s="16" t="s">
        <v>45</v>
      </c>
      <c r="L4" s="17"/>
      <c r="M4" s="18"/>
      <c r="N4" s="19">
        <v>16</v>
      </c>
      <c r="O4" s="19">
        <v>20</v>
      </c>
      <c r="P4" s="19">
        <v>34</v>
      </c>
      <c r="Q4" s="19">
        <v>18</v>
      </c>
      <c r="R4" s="13">
        <v>8</v>
      </c>
      <c r="S4" s="21">
        <f>SUM(N4:R4)</f>
        <v>96</v>
      </c>
      <c r="T4" s="22">
        <v>46</v>
      </c>
      <c r="U4" t="s">
        <v>382</v>
      </c>
    </row>
    <row r="5" spans="1:28" x14ac:dyDescent="0.3">
      <c r="B5" s="1"/>
      <c r="C5" s="6" t="s">
        <v>150</v>
      </c>
      <c r="D5" s="7" t="s">
        <v>6</v>
      </c>
      <c r="E5" s="1"/>
      <c r="F5" s="1"/>
      <c r="G5" s="1"/>
      <c r="J5" s="15" t="s">
        <v>153</v>
      </c>
      <c r="K5" s="16" t="s">
        <v>82</v>
      </c>
      <c r="L5" s="17"/>
      <c r="M5" s="18"/>
      <c r="N5" s="19">
        <v>28</v>
      </c>
      <c r="O5" s="19">
        <v>27</v>
      </c>
      <c r="P5" s="19">
        <v>13</v>
      </c>
      <c r="Q5" s="19">
        <v>20</v>
      </c>
      <c r="R5" s="13">
        <v>13</v>
      </c>
      <c r="S5" s="21">
        <f>SUM(N5:R5)</f>
        <v>101</v>
      </c>
      <c r="T5" s="22">
        <v>46</v>
      </c>
      <c r="U5" s="1"/>
      <c r="V5" s="1"/>
      <c r="W5" s="1"/>
    </row>
    <row r="6" spans="1:28" x14ac:dyDescent="0.3">
      <c r="C6" s="60">
        <v>511</v>
      </c>
      <c r="D6" s="7" t="s">
        <v>7</v>
      </c>
      <c r="F6" s="1" t="s">
        <v>364</v>
      </c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46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151</v>
      </c>
      <c r="B13" s="1" t="s">
        <v>46</v>
      </c>
      <c r="C13" s="26" t="s">
        <v>47</v>
      </c>
      <c r="D13" s="36">
        <v>24</v>
      </c>
      <c r="E13" s="89"/>
      <c r="F13" s="26">
        <v>5</v>
      </c>
      <c r="G13" s="89"/>
      <c r="H13" s="26"/>
      <c r="I13" s="26"/>
      <c r="J13" s="26">
        <v>0</v>
      </c>
      <c r="K13" s="89"/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10</v>
      </c>
      <c r="U13" s="38" t="str">
        <f>IFERROR(((T13+Q13+N13-R13)+(O13*2))/E13,"")</f>
        <v/>
      </c>
      <c r="V13" s="22">
        <v>46</v>
      </c>
      <c r="W13" s="22" t="s">
        <v>68</v>
      </c>
      <c r="X13" s="22" t="s">
        <v>59</v>
      </c>
      <c r="Y13" s="62">
        <v>511</v>
      </c>
      <c r="Z13" s="34" t="s">
        <v>2</v>
      </c>
      <c r="AA13" s="1" t="s">
        <v>160</v>
      </c>
      <c r="AB13" s="27" t="s">
        <v>61</v>
      </c>
    </row>
    <row r="14" spans="1:28" x14ac:dyDescent="0.3">
      <c r="A14" s="1" t="s">
        <v>151</v>
      </c>
      <c r="B14" s="1" t="s">
        <v>46</v>
      </c>
      <c r="C14" s="26" t="s">
        <v>334</v>
      </c>
      <c r="D14" s="36">
        <v>13</v>
      </c>
      <c r="E14" s="89"/>
      <c r="F14" s="26">
        <v>8</v>
      </c>
      <c r="G14" s="89"/>
      <c r="H14" s="26"/>
      <c r="I14" s="26"/>
      <c r="J14" s="26">
        <v>1</v>
      </c>
      <c r="K14" s="89"/>
      <c r="L14" s="89"/>
      <c r="M14" s="89"/>
      <c r="N14" s="26">
        <f t="shared" ref="N14:N19" si="0">SUM(L14:M14)</f>
        <v>0</v>
      </c>
      <c r="O14" s="90"/>
      <c r="P14" s="90"/>
      <c r="Q14" s="90"/>
      <c r="R14" s="90"/>
      <c r="S14" s="90"/>
      <c r="T14" s="26">
        <f t="shared" ref="T14:T24" si="1">+(F14*2)+J14</f>
        <v>17</v>
      </c>
      <c r="U14" s="38" t="str">
        <f t="shared" ref="U14:U24" si="2">IFERROR(((T14+Q14+N14-R14)+(O14*2))/E14,"")</f>
        <v/>
      </c>
      <c r="V14" s="22">
        <v>46</v>
      </c>
      <c r="W14" s="22" t="s">
        <v>68</v>
      </c>
      <c r="X14" s="22" t="s">
        <v>59</v>
      </c>
      <c r="Y14" s="62">
        <v>511</v>
      </c>
      <c r="Z14" s="34" t="s">
        <v>2</v>
      </c>
      <c r="AA14" s="1" t="s">
        <v>160</v>
      </c>
      <c r="AB14" s="27" t="s">
        <v>61</v>
      </c>
    </row>
    <row r="15" spans="1:28" x14ac:dyDescent="0.3">
      <c r="A15" s="1" t="s">
        <v>151</v>
      </c>
      <c r="B15" s="1" t="s">
        <v>46</v>
      </c>
      <c r="C15" s="26" t="s">
        <v>234</v>
      </c>
      <c r="D15" s="36">
        <v>44</v>
      </c>
      <c r="E15" s="89" t="s">
        <v>395</v>
      </c>
      <c r="F15" s="26"/>
      <c r="G15" s="89"/>
      <c r="H15" s="26"/>
      <c r="I15" s="26"/>
      <c r="J15" s="26"/>
      <c r="K15" s="89"/>
      <c r="L15" s="89"/>
      <c r="M15" s="89"/>
      <c r="N15" s="26"/>
      <c r="O15" s="90"/>
      <c r="P15" s="90"/>
      <c r="Q15" s="90"/>
      <c r="R15" s="90"/>
      <c r="S15" s="90"/>
      <c r="T15" s="26"/>
      <c r="U15" s="38"/>
      <c r="V15" s="22">
        <v>46</v>
      </c>
      <c r="W15" s="22" t="s">
        <v>68</v>
      </c>
      <c r="X15" s="22" t="s">
        <v>59</v>
      </c>
      <c r="Y15" s="62">
        <v>511</v>
      </c>
      <c r="Z15" s="34" t="s">
        <v>2</v>
      </c>
      <c r="AA15" s="1" t="s">
        <v>160</v>
      </c>
      <c r="AB15" s="27" t="s">
        <v>61</v>
      </c>
    </row>
    <row r="16" spans="1:28" x14ac:dyDescent="0.3">
      <c r="A16" s="1" t="s">
        <v>151</v>
      </c>
      <c r="B16" s="1" t="s">
        <v>46</v>
      </c>
      <c r="C16" s="26" t="s">
        <v>49</v>
      </c>
      <c r="D16" s="36">
        <v>10</v>
      </c>
      <c r="E16" s="89"/>
      <c r="F16" s="26">
        <v>1</v>
      </c>
      <c r="G16" s="89"/>
      <c r="H16" s="26"/>
      <c r="I16" s="26"/>
      <c r="J16" s="26">
        <v>0</v>
      </c>
      <c r="K16" s="89"/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26">
        <f t="shared" si="1"/>
        <v>2</v>
      </c>
      <c r="U16" s="38" t="str">
        <f t="shared" si="2"/>
        <v/>
      </c>
      <c r="V16" s="22">
        <v>46</v>
      </c>
      <c r="W16" s="22" t="s">
        <v>68</v>
      </c>
      <c r="X16" s="22" t="s">
        <v>59</v>
      </c>
      <c r="Y16" s="62">
        <v>511</v>
      </c>
      <c r="Z16" s="34" t="s">
        <v>2</v>
      </c>
      <c r="AA16" s="1" t="s">
        <v>160</v>
      </c>
      <c r="AB16" s="27" t="s">
        <v>61</v>
      </c>
    </row>
    <row r="17" spans="1:28" x14ac:dyDescent="0.3">
      <c r="A17" s="1" t="s">
        <v>151</v>
      </c>
      <c r="B17" s="1" t="s">
        <v>46</v>
      </c>
      <c r="C17" s="26" t="s">
        <v>50</v>
      </c>
      <c r="D17" s="36">
        <v>25</v>
      </c>
      <c r="E17" s="89"/>
      <c r="F17" s="26">
        <v>1</v>
      </c>
      <c r="G17" s="89"/>
      <c r="H17" s="26"/>
      <c r="I17" s="26"/>
      <c r="J17" s="26">
        <v>0</v>
      </c>
      <c r="K17" s="89"/>
      <c r="L17" s="89"/>
      <c r="M17" s="89"/>
      <c r="N17" s="26">
        <f t="shared" si="0"/>
        <v>0</v>
      </c>
      <c r="O17" s="90"/>
      <c r="P17" s="90"/>
      <c r="Q17" s="90"/>
      <c r="R17" s="90"/>
      <c r="S17" s="90"/>
      <c r="T17" s="26">
        <f t="shared" si="1"/>
        <v>2</v>
      </c>
      <c r="U17" s="38" t="str">
        <f t="shared" si="2"/>
        <v/>
      </c>
      <c r="V17" s="22">
        <v>46</v>
      </c>
      <c r="W17" s="22" t="s">
        <v>68</v>
      </c>
      <c r="X17" s="22" t="s">
        <v>59</v>
      </c>
      <c r="Y17" s="62">
        <v>511</v>
      </c>
      <c r="Z17" s="34" t="s">
        <v>2</v>
      </c>
      <c r="AA17" s="1" t="s">
        <v>160</v>
      </c>
      <c r="AB17" s="27" t="s">
        <v>61</v>
      </c>
    </row>
    <row r="18" spans="1:28" x14ac:dyDescent="0.3">
      <c r="A18" s="1" t="s">
        <v>151</v>
      </c>
      <c r="B18" s="1" t="s">
        <v>46</v>
      </c>
      <c r="C18" s="26" t="s">
        <v>250</v>
      </c>
      <c r="D18" s="36">
        <v>28</v>
      </c>
      <c r="E18" s="89"/>
      <c r="F18" s="26">
        <v>2</v>
      </c>
      <c r="G18" s="89"/>
      <c r="H18" s="26"/>
      <c r="I18" s="26"/>
      <c r="J18" s="26">
        <v>2</v>
      </c>
      <c r="K18" s="89"/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6</v>
      </c>
      <c r="U18" s="38" t="str">
        <f t="shared" si="2"/>
        <v/>
      </c>
      <c r="V18" s="22">
        <v>46</v>
      </c>
      <c r="W18" s="22" t="s">
        <v>68</v>
      </c>
      <c r="X18" s="22" t="s">
        <v>59</v>
      </c>
      <c r="Y18" s="62">
        <v>511</v>
      </c>
      <c r="Z18" s="34" t="s">
        <v>2</v>
      </c>
      <c r="AA18" s="1" t="s">
        <v>160</v>
      </c>
      <c r="AB18" s="27" t="s">
        <v>61</v>
      </c>
    </row>
    <row r="19" spans="1:28" x14ac:dyDescent="0.3">
      <c r="A19" s="1" t="s">
        <v>151</v>
      </c>
      <c r="B19" s="1" t="s">
        <v>46</v>
      </c>
      <c r="C19" s="26" t="s">
        <v>335</v>
      </c>
      <c r="D19" s="36">
        <v>33</v>
      </c>
      <c r="E19" s="89"/>
      <c r="F19" s="26">
        <v>2</v>
      </c>
      <c r="G19" s="89"/>
      <c r="H19" s="26"/>
      <c r="I19" s="26"/>
      <c r="J19" s="26">
        <v>0</v>
      </c>
      <c r="K19" s="89"/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4</v>
      </c>
      <c r="U19" s="38" t="str">
        <f t="shared" si="2"/>
        <v/>
      </c>
      <c r="V19" s="22">
        <v>46</v>
      </c>
      <c r="W19" s="22" t="s">
        <v>68</v>
      </c>
      <c r="X19" s="22" t="s">
        <v>59</v>
      </c>
      <c r="Y19" s="62">
        <v>511</v>
      </c>
      <c r="Z19" s="34" t="s">
        <v>2</v>
      </c>
      <c r="AA19" s="1" t="s">
        <v>160</v>
      </c>
      <c r="AB19" s="27" t="s">
        <v>61</v>
      </c>
    </row>
    <row r="20" spans="1:28" x14ac:dyDescent="0.3">
      <c r="A20" s="1" t="s">
        <v>151</v>
      </c>
      <c r="B20" s="1" t="s">
        <v>46</v>
      </c>
      <c r="C20" s="26" t="s">
        <v>52</v>
      </c>
      <c r="D20" s="36">
        <v>6</v>
      </c>
      <c r="E20" s="89"/>
      <c r="F20" s="26">
        <v>0</v>
      </c>
      <c r="G20" s="89"/>
      <c r="H20" s="26"/>
      <c r="I20" s="26"/>
      <c r="J20" s="26">
        <v>0</v>
      </c>
      <c r="K20" s="89"/>
      <c r="L20" s="89"/>
      <c r="M20" s="89"/>
      <c r="N20" s="26">
        <f>SUM(L20:M20)</f>
        <v>0</v>
      </c>
      <c r="O20" s="90"/>
      <c r="P20" s="90"/>
      <c r="Q20" s="90"/>
      <c r="R20" s="90"/>
      <c r="S20" s="90"/>
      <c r="T20" s="26">
        <f t="shared" si="1"/>
        <v>0</v>
      </c>
      <c r="U20" s="38" t="str">
        <f t="shared" si="2"/>
        <v/>
      </c>
      <c r="V20" s="22">
        <v>46</v>
      </c>
      <c r="W20" s="22" t="s">
        <v>68</v>
      </c>
      <c r="X20" s="22" t="s">
        <v>59</v>
      </c>
      <c r="Y20" s="62">
        <v>511</v>
      </c>
      <c r="Z20" s="34" t="s">
        <v>2</v>
      </c>
      <c r="AA20" s="1" t="s">
        <v>160</v>
      </c>
      <c r="AB20" s="27" t="s">
        <v>61</v>
      </c>
    </row>
    <row r="21" spans="1:28" x14ac:dyDescent="0.3">
      <c r="A21" s="1" t="s">
        <v>151</v>
      </c>
      <c r="B21" s="1" t="s">
        <v>46</v>
      </c>
      <c r="C21" s="26" t="s">
        <v>53</v>
      </c>
      <c r="D21" s="36">
        <v>31</v>
      </c>
      <c r="E21" s="89"/>
      <c r="F21" s="26">
        <v>10</v>
      </c>
      <c r="G21" s="89"/>
      <c r="H21" s="26"/>
      <c r="I21" s="26"/>
      <c r="J21" s="26">
        <v>1</v>
      </c>
      <c r="K21" s="89"/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26">
        <f t="shared" si="1"/>
        <v>21</v>
      </c>
      <c r="U21" s="38" t="str">
        <f t="shared" si="2"/>
        <v/>
      </c>
      <c r="V21" s="22">
        <v>46</v>
      </c>
      <c r="W21" s="22" t="s">
        <v>68</v>
      </c>
      <c r="X21" s="22" t="s">
        <v>59</v>
      </c>
      <c r="Y21" s="62">
        <v>511</v>
      </c>
      <c r="Z21" s="34" t="s">
        <v>2</v>
      </c>
      <c r="AA21" s="1" t="s">
        <v>160</v>
      </c>
      <c r="AB21" s="27" t="s">
        <v>61</v>
      </c>
    </row>
    <row r="22" spans="1:28" x14ac:dyDescent="0.3">
      <c r="A22" s="1" t="s">
        <v>151</v>
      </c>
      <c r="B22" s="1" t="s">
        <v>46</v>
      </c>
      <c r="C22" s="26" t="s">
        <v>351</v>
      </c>
      <c r="D22" s="36">
        <v>32</v>
      </c>
      <c r="E22" s="89"/>
      <c r="F22" s="26">
        <v>9</v>
      </c>
      <c r="G22" s="89"/>
      <c r="H22" s="26"/>
      <c r="I22" s="26"/>
      <c r="J22" s="26">
        <v>3</v>
      </c>
      <c r="K22" s="89"/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21</v>
      </c>
      <c r="U22" s="38" t="str">
        <f t="shared" si="2"/>
        <v/>
      </c>
      <c r="V22" s="22">
        <v>46</v>
      </c>
      <c r="W22" s="22" t="s">
        <v>68</v>
      </c>
      <c r="X22" s="22" t="s">
        <v>59</v>
      </c>
      <c r="Y22" s="62">
        <v>511</v>
      </c>
      <c r="Z22" s="34" t="s">
        <v>2</v>
      </c>
      <c r="AA22" s="1" t="s">
        <v>160</v>
      </c>
      <c r="AB22" s="27" t="s">
        <v>61</v>
      </c>
    </row>
    <row r="23" spans="1:28" x14ac:dyDescent="0.3">
      <c r="A23" s="1" t="s">
        <v>151</v>
      </c>
      <c r="B23" s="1" t="s">
        <v>46</v>
      </c>
      <c r="C23" s="26" t="s">
        <v>55</v>
      </c>
      <c r="D23" s="36">
        <v>1</v>
      </c>
      <c r="E23" s="89"/>
      <c r="F23" s="26">
        <v>5</v>
      </c>
      <c r="G23" s="89"/>
      <c r="H23" s="26"/>
      <c r="I23" s="26"/>
      <c r="J23" s="26">
        <v>3</v>
      </c>
      <c r="K23" s="89"/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13</v>
      </c>
      <c r="U23" s="38" t="str">
        <f t="shared" si="2"/>
        <v/>
      </c>
      <c r="V23" s="22">
        <v>46</v>
      </c>
      <c r="W23" s="22" t="s">
        <v>68</v>
      </c>
      <c r="X23" s="22" t="s">
        <v>59</v>
      </c>
      <c r="Y23" s="62">
        <v>511</v>
      </c>
      <c r="Z23" s="34" t="s">
        <v>2</v>
      </c>
      <c r="AA23" s="1" t="s">
        <v>160</v>
      </c>
      <c r="AB23" s="27" t="s">
        <v>61</v>
      </c>
    </row>
    <row r="24" spans="1:28" x14ac:dyDescent="0.3">
      <c r="A24" s="1" t="s">
        <v>151</v>
      </c>
      <c r="B24" s="1" t="s">
        <v>46</v>
      </c>
      <c r="C24" s="26" t="s">
        <v>56</v>
      </c>
      <c r="D24" s="36">
        <v>15</v>
      </c>
      <c r="E24" s="89"/>
      <c r="F24" s="26">
        <v>0</v>
      </c>
      <c r="G24" s="89"/>
      <c r="H24" s="26"/>
      <c r="I24" s="26"/>
      <c r="J24" s="26">
        <v>0</v>
      </c>
      <c r="K24" s="89"/>
      <c r="L24" s="89"/>
      <c r="M24" s="89"/>
      <c r="N24" s="26">
        <f>SUM(L24:M24)</f>
        <v>0</v>
      </c>
      <c r="O24" s="90"/>
      <c r="P24" s="90"/>
      <c r="Q24" s="90"/>
      <c r="R24" s="90"/>
      <c r="S24" s="90"/>
      <c r="T24" s="26">
        <f t="shared" si="1"/>
        <v>0</v>
      </c>
      <c r="U24" s="38" t="str">
        <f t="shared" si="2"/>
        <v/>
      </c>
      <c r="V24" s="22">
        <v>46</v>
      </c>
      <c r="W24" s="22" t="s">
        <v>68</v>
      </c>
      <c r="X24" s="22" t="s">
        <v>59</v>
      </c>
      <c r="Y24" s="62">
        <v>511</v>
      </c>
      <c r="Z24" s="34" t="s">
        <v>2</v>
      </c>
      <c r="AA24" s="1" t="s">
        <v>160</v>
      </c>
      <c r="AB24" s="27" t="s">
        <v>61</v>
      </c>
    </row>
    <row r="25" spans="1:28" x14ac:dyDescent="0.3">
      <c r="A25" s="1" t="s">
        <v>151</v>
      </c>
      <c r="B25" s="1" t="s">
        <v>46</v>
      </c>
      <c r="C25" s="52" t="s">
        <v>39</v>
      </c>
      <c r="D25" s="1"/>
      <c r="E25" s="52">
        <v>265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52">
        <v>24</v>
      </c>
      <c r="Q25" s="41"/>
      <c r="R25" s="41"/>
      <c r="S25" s="41"/>
      <c r="T25" s="26"/>
      <c r="U25" s="38"/>
      <c r="V25" s="22">
        <v>46</v>
      </c>
      <c r="W25" s="22" t="s">
        <v>68</v>
      </c>
      <c r="X25" s="22" t="s">
        <v>59</v>
      </c>
      <c r="Y25" s="62">
        <v>511</v>
      </c>
      <c r="Z25" s="34" t="s">
        <v>2</v>
      </c>
      <c r="AA25" s="1" t="s">
        <v>160</v>
      </c>
      <c r="AB25" s="27" t="s">
        <v>61</v>
      </c>
    </row>
    <row r="26" spans="1:28" x14ac:dyDescent="0.3">
      <c r="A26" s="46" t="s">
        <v>151</v>
      </c>
      <c r="B26" s="46" t="s">
        <v>46</v>
      </c>
      <c r="C26" s="42" t="s">
        <v>40</v>
      </c>
      <c r="D26" s="46"/>
      <c r="E26" s="42">
        <f t="shared" ref="E26:T26" si="3">SUM(E13:E25)</f>
        <v>265</v>
      </c>
      <c r="F26" s="42">
        <f t="shared" si="3"/>
        <v>43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10</v>
      </c>
      <c r="K26" s="42">
        <f t="shared" si="3"/>
        <v>0</v>
      </c>
      <c r="L26" s="42">
        <f t="shared" si="3"/>
        <v>0</v>
      </c>
      <c r="M26" s="42">
        <f t="shared" si="3"/>
        <v>0</v>
      </c>
      <c r="N26" s="42">
        <f t="shared" si="3"/>
        <v>0</v>
      </c>
      <c r="O26" s="42">
        <f t="shared" si="3"/>
        <v>0</v>
      </c>
      <c r="P26" s="42">
        <f t="shared" si="3"/>
        <v>24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96</v>
      </c>
      <c r="U26" s="43">
        <f>((T26+Q26+N26-R26)+(O26*2))/E26</f>
        <v>0.3622641509433962</v>
      </c>
      <c r="V26" s="44">
        <v>46</v>
      </c>
      <c r="W26" s="44" t="s">
        <v>68</v>
      </c>
      <c r="X26" s="44" t="s">
        <v>59</v>
      </c>
      <c r="Y26" s="63">
        <v>511</v>
      </c>
      <c r="Z26" s="56" t="s">
        <v>2</v>
      </c>
      <c r="AA26" s="46" t="s">
        <v>160</v>
      </c>
      <c r="AB26" s="74" t="s">
        <v>61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 t="e">
        <f>J26/K26</f>
        <v>#DIV/0!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11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151</v>
      </c>
      <c r="C35" s="26" t="s">
        <v>352</v>
      </c>
      <c r="D35" s="36">
        <v>23</v>
      </c>
      <c r="E35" s="26">
        <v>8</v>
      </c>
      <c r="F35" s="26">
        <v>0</v>
      </c>
      <c r="G35" s="26">
        <v>2</v>
      </c>
      <c r="H35" s="26"/>
      <c r="I35" s="26"/>
      <c r="J35" s="26">
        <v>0</v>
      </c>
      <c r="K35" s="26">
        <v>0</v>
      </c>
      <c r="L35" s="26">
        <v>0</v>
      </c>
      <c r="M35" s="26">
        <v>0</v>
      </c>
      <c r="N35" s="26">
        <f>SUM(L35:M35)</f>
        <v>0</v>
      </c>
      <c r="O35" s="26">
        <v>1</v>
      </c>
      <c r="P35" s="37">
        <v>1</v>
      </c>
      <c r="Q35" s="26">
        <v>0</v>
      </c>
      <c r="R35" s="26">
        <v>2</v>
      </c>
      <c r="S35" s="26">
        <v>0</v>
      </c>
      <c r="T35" s="26">
        <f>(H35*3)+((F35-H35)*2)+J35</f>
        <v>0</v>
      </c>
      <c r="U35" s="38">
        <f>IFERROR(((T35+Q35+N35-R35)+(O35*2))/E35,"")</f>
        <v>0</v>
      </c>
      <c r="V35" s="22">
        <v>46</v>
      </c>
      <c r="W35" s="22" t="s">
        <v>58</v>
      </c>
      <c r="X35" s="22" t="s">
        <v>69</v>
      </c>
      <c r="Y35" s="62">
        <v>511</v>
      </c>
      <c r="Z35" s="34" t="s">
        <v>2</v>
      </c>
      <c r="AA35" s="1" t="s">
        <v>498</v>
      </c>
      <c r="AB35" s="27" t="s">
        <v>154</v>
      </c>
    </row>
    <row r="36" spans="1:28" x14ac:dyDescent="0.3">
      <c r="A36" s="1" t="s">
        <v>46</v>
      </c>
      <c r="B36" s="1" t="s">
        <v>151</v>
      </c>
      <c r="C36" s="26" t="s">
        <v>353</v>
      </c>
      <c r="D36" s="36">
        <v>11</v>
      </c>
      <c r="E36" s="26">
        <v>18</v>
      </c>
      <c r="F36" s="26">
        <v>1</v>
      </c>
      <c r="G36" s="26">
        <v>7</v>
      </c>
      <c r="H36" s="26"/>
      <c r="I36" s="26"/>
      <c r="J36" s="26">
        <v>0</v>
      </c>
      <c r="K36" s="26">
        <v>0</v>
      </c>
      <c r="L36" s="26">
        <v>1</v>
      </c>
      <c r="M36" s="26">
        <v>0</v>
      </c>
      <c r="N36" s="26">
        <f t="shared" ref="N36:N41" si="4">SUM(L36:M36)</f>
        <v>1</v>
      </c>
      <c r="O36" s="37">
        <v>0</v>
      </c>
      <c r="P36" s="37">
        <v>3</v>
      </c>
      <c r="Q36" s="37">
        <v>0</v>
      </c>
      <c r="R36" s="37">
        <v>5</v>
      </c>
      <c r="S36" s="37">
        <v>0</v>
      </c>
      <c r="T36" s="37">
        <f t="shared" ref="T36:T41" si="5">(H36*3)+((F36-H36)*2)+J36</f>
        <v>2</v>
      </c>
      <c r="U36" s="57">
        <f t="shared" ref="U36:U46" si="6">IFERROR(((T36+Q36+N36-R36)+(O36*2))/E36,"")</f>
        <v>-0.1111111111111111</v>
      </c>
      <c r="V36" s="22">
        <v>46</v>
      </c>
      <c r="W36" s="22" t="s">
        <v>58</v>
      </c>
      <c r="X36" s="22" t="s">
        <v>69</v>
      </c>
      <c r="Y36" s="62">
        <v>511</v>
      </c>
      <c r="Z36" s="34" t="s">
        <v>2</v>
      </c>
      <c r="AA36" s="1" t="s">
        <v>498</v>
      </c>
      <c r="AB36" s="27" t="s">
        <v>154</v>
      </c>
    </row>
    <row r="37" spans="1:28" x14ac:dyDescent="0.3">
      <c r="A37" s="1" t="s">
        <v>46</v>
      </c>
      <c r="B37" s="1" t="s">
        <v>151</v>
      </c>
      <c r="C37" s="26" t="s">
        <v>354</v>
      </c>
      <c r="D37" s="36">
        <v>30</v>
      </c>
      <c r="E37" s="26">
        <v>30</v>
      </c>
      <c r="F37" s="26">
        <v>0</v>
      </c>
      <c r="G37" s="26">
        <v>2</v>
      </c>
      <c r="H37" s="26"/>
      <c r="I37" s="26"/>
      <c r="J37" s="26">
        <v>0</v>
      </c>
      <c r="K37" s="26">
        <v>0</v>
      </c>
      <c r="L37" s="26">
        <v>0</v>
      </c>
      <c r="M37" s="26">
        <v>3</v>
      </c>
      <c r="N37" s="26">
        <f t="shared" si="4"/>
        <v>3</v>
      </c>
      <c r="O37" s="37">
        <v>0</v>
      </c>
      <c r="P37" s="37">
        <v>0</v>
      </c>
      <c r="Q37" s="37">
        <v>1</v>
      </c>
      <c r="R37" s="37">
        <v>1</v>
      </c>
      <c r="S37" s="37">
        <v>0</v>
      </c>
      <c r="T37" s="37">
        <f t="shared" si="5"/>
        <v>0</v>
      </c>
      <c r="U37" s="38">
        <f t="shared" si="6"/>
        <v>0.1</v>
      </c>
      <c r="V37" s="22">
        <v>46</v>
      </c>
      <c r="W37" s="22" t="s">
        <v>58</v>
      </c>
      <c r="X37" s="22" t="s">
        <v>69</v>
      </c>
      <c r="Y37" s="62">
        <v>511</v>
      </c>
      <c r="Z37" s="34" t="s">
        <v>2</v>
      </c>
      <c r="AA37" s="1" t="s">
        <v>498</v>
      </c>
      <c r="AB37" s="27" t="s">
        <v>154</v>
      </c>
    </row>
    <row r="38" spans="1:28" x14ac:dyDescent="0.3">
      <c r="A38" s="1" t="s">
        <v>46</v>
      </c>
      <c r="B38" s="1" t="s">
        <v>151</v>
      </c>
      <c r="C38" s="26" t="s">
        <v>355</v>
      </c>
      <c r="D38" s="36">
        <v>21</v>
      </c>
      <c r="E38" s="26" t="s">
        <v>496</v>
      </c>
      <c r="F38" s="26"/>
      <c r="G38" s="26"/>
      <c r="H38" s="26"/>
      <c r="I38" s="26"/>
      <c r="J38" s="26"/>
      <c r="K38" s="26"/>
      <c r="L38" s="26"/>
      <c r="M38" s="26"/>
      <c r="N38" s="26"/>
      <c r="O38" s="37"/>
      <c r="P38" s="37"/>
      <c r="Q38" s="37"/>
      <c r="R38" s="37"/>
      <c r="S38" s="37"/>
      <c r="T38" s="37"/>
      <c r="U38" s="38" t="str">
        <f t="shared" si="6"/>
        <v/>
      </c>
      <c r="V38" s="22">
        <v>46</v>
      </c>
      <c r="W38" s="22" t="s">
        <v>58</v>
      </c>
      <c r="X38" s="22" t="s">
        <v>69</v>
      </c>
      <c r="Y38" s="62">
        <v>511</v>
      </c>
      <c r="Z38" s="34" t="s">
        <v>2</v>
      </c>
      <c r="AA38" s="1" t="s">
        <v>498</v>
      </c>
      <c r="AB38" s="27" t="s">
        <v>154</v>
      </c>
    </row>
    <row r="39" spans="1:28" x14ac:dyDescent="0.3">
      <c r="A39" s="1" t="s">
        <v>46</v>
      </c>
      <c r="B39" s="1" t="s">
        <v>151</v>
      </c>
      <c r="C39" s="26" t="s">
        <v>356</v>
      </c>
      <c r="D39" s="36">
        <v>12</v>
      </c>
      <c r="E39" s="26">
        <v>30</v>
      </c>
      <c r="F39" s="26">
        <v>0</v>
      </c>
      <c r="G39" s="26">
        <v>5</v>
      </c>
      <c r="H39" s="26"/>
      <c r="I39" s="26"/>
      <c r="J39" s="26">
        <v>0</v>
      </c>
      <c r="K39" s="26">
        <v>0</v>
      </c>
      <c r="L39" s="26">
        <v>0</v>
      </c>
      <c r="M39" s="26">
        <v>2</v>
      </c>
      <c r="N39" s="26">
        <f t="shared" si="4"/>
        <v>2</v>
      </c>
      <c r="O39" s="37">
        <v>3</v>
      </c>
      <c r="P39" s="37">
        <v>2</v>
      </c>
      <c r="Q39" s="37">
        <v>0</v>
      </c>
      <c r="R39" s="37">
        <v>0</v>
      </c>
      <c r="S39" s="37">
        <v>0</v>
      </c>
      <c r="T39" s="37">
        <f t="shared" si="5"/>
        <v>0</v>
      </c>
      <c r="U39" s="38">
        <f t="shared" si="6"/>
        <v>0.26666666666666666</v>
      </c>
      <c r="V39" s="22">
        <v>46</v>
      </c>
      <c r="W39" s="22" t="s">
        <v>58</v>
      </c>
      <c r="X39" s="22" t="s">
        <v>69</v>
      </c>
      <c r="Y39" s="62">
        <v>511</v>
      </c>
      <c r="Z39" s="34" t="s">
        <v>2</v>
      </c>
      <c r="AA39" s="1" t="s">
        <v>498</v>
      </c>
      <c r="AB39" s="27" t="s">
        <v>154</v>
      </c>
    </row>
    <row r="40" spans="1:28" x14ac:dyDescent="0.3">
      <c r="A40" s="1" t="s">
        <v>46</v>
      </c>
      <c r="B40" s="1" t="s">
        <v>151</v>
      </c>
      <c r="C40" s="26" t="s">
        <v>357</v>
      </c>
      <c r="D40" s="36">
        <v>31</v>
      </c>
      <c r="E40" s="26">
        <v>38</v>
      </c>
      <c r="F40" s="26">
        <v>9</v>
      </c>
      <c r="G40" s="26">
        <v>20</v>
      </c>
      <c r="H40" s="26"/>
      <c r="I40" s="26"/>
      <c r="J40" s="26">
        <v>7</v>
      </c>
      <c r="K40" s="26">
        <v>9</v>
      </c>
      <c r="L40" s="26">
        <v>5</v>
      </c>
      <c r="M40" s="37">
        <v>15</v>
      </c>
      <c r="N40" s="26">
        <f t="shared" si="4"/>
        <v>20</v>
      </c>
      <c r="O40" s="37">
        <v>4</v>
      </c>
      <c r="P40" s="37">
        <v>2</v>
      </c>
      <c r="Q40" s="37">
        <v>2</v>
      </c>
      <c r="R40" s="37">
        <v>3</v>
      </c>
      <c r="S40" s="37">
        <v>2</v>
      </c>
      <c r="T40" s="37">
        <f t="shared" si="5"/>
        <v>25</v>
      </c>
      <c r="U40" s="38">
        <f t="shared" si="6"/>
        <v>1.368421052631579</v>
      </c>
      <c r="V40" s="22">
        <v>46</v>
      </c>
      <c r="W40" s="22" t="s">
        <v>58</v>
      </c>
      <c r="X40" s="22" t="s">
        <v>69</v>
      </c>
      <c r="Y40" s="62">
        <v>511</v>
      </c>
      <c r="Z40" s="34" t="s">
        <v>2</v>
      </c>
      <c r="AA40" s="1" t="s">
        <v>498</v>
      </c>
      <c r="AB40" s="27" t="s">
        <v>154</v>
      </c>
    </row>
    <row r="41" spans="1:28" x14ac:dyDescent="0.3">
      <c r="A41" s="1" t="s">
        <v>46</v>
      </c>
      <c r="B41" s="1" t="s">
        <v>151</v>
      </c>
      <c r="C41" s="26" t="s">
        <v>363</v>
      </c>
      <c r="D41" s="36">
        <v>13</v>
      </c>
      <c r="E41" s="26">
        <v>12</v>
      </c>
      <c r="F41" s="26">
        <v>2</v>
      </c>
      <c r="G41" s="26">
        <v>5</v>
      </c>
      <c r="H41" s="26"/>
      <c r="I41" s="26"/>
      <c r="J41" s="26">
        <v>0</v>
      </c>
      <c r="K41" s="26">
        <v>0</v>
      </c>
      <c r="L41" s="26">
        <v>0</v>
      </c>
      <c r="M41" s="26">
        <v>1</v>
      </c>
      <c r="N41" s="26">
        <f t="shared" si="4"/>
        <v>1</v>
      </c>
      <c r="O41" s="37">
        <v>0</v>
      </c>
      <c r="P41" s="37">
        <v>1</v>
      </c>
      <c r="Q41" s="37">
        <v>0</v>
      </c>
      <c r="R41" s="37">
        <v>1</v>
      </c>
      <c r="S41" s="37">
        <v>0</v>
      </c>
      <c r="T41" s="37">
        <f t="shared" si="5"/>
        <v>4</v>
      </c>
      <c r="U41" s="38">
        <f t="shared" si="6"/>
        <v>0.33333333333333331</v>
      </c>
      <c r="V41" s="22">
        <v>46</v>
      </c>
      <c r="W41" s="22" t="s">
        <v>58</v>
      </c>
      <c r="X41" s="22" t="s">
        <v>69</v>
      </c>
      <c r="Y41" s="62">
        <v>511</v>
      </c>
      <c r="Z41" s="34" t="s">
        <v>2</v>
      </c>
      <c r="AA41" s="1" t="s">
        <v>498</v>
      </c>
      <c r="AB41" s="27" t="s">
        <v>154</v>
      </c>
    </row>
    <row r="42" spans="1:28" x14ac:dyDescent="0.3">
      <c r="A42" s="1" t="s">
        <v>46</v>
      </c>
      <c r="B42" s="1" t="s">
        <v>151</v>
      </c>
      <c r="C42" s="26" t="s">
        <v>358</v>
      </c>
      <c r="D42" s="36">
        <v>24</v>
      </c>
      <c r="E42" s="26">
        <v>20</v>
      </c>
      <c r="F42" s="26">
        <v>5</v>
      </c>
      <c r="G42" s="26">
        <v>9</v>
      </c>
      <c r="H42" s="26"/>
      <c r="I42" s="26"/>
      <c r="J42" s="26">
        <v>2</v>
      </c>
      <c r="K42" s="26">
        <v>7</v>
      </c>
      <c r="L42" s="26">
        <v>0</v>
      </c>
      <c r="M42" s="26">
        <v>8</v>
      </c>
      <c r="N42" s="26">
        <f>SUM(L42:M42)</f>
        <v>8</v>
      </c>
      <c r="O42" s="37">
        <v>0</v>
      </c>
      <c r="P42" s="37">
        <v>2</v>
      </c>
      <c r="Q42" s="37">
        <v>0</v>
      </c>
      <c r="R42" s="37">
        <v>4</v>
      </c>
      <c r="S42" s="37">
        <v>0</v>
      </c>
      <c r="T42" s="37">
        <f>(H42*3)+((F42-H42)*2)+J42</f>
        <v>12</v>
      </c>
      <c r="U42" s="38">
        <f t="shared" si="6"/>
        <v>0.8</v>
      </c>
      <c r="V42" s="22">
        <v>46</v>
      </c>
      <c r="W42" s="22" t="s">
        <v>58</v>
      </c>
      <c r="X42" s="22" t="s">
        <v>69</v>
      </c>
      <c r="Y42" s="62">
        <v>511</v>
      </c>
      <c r="Z42" s="34" t="s">
        <v>2</v>
      </c>
      <c r="AA42" s="1" t="s">
        <v>498</v>
      </c>
      <c r="AB42" s="27" t="s">
        <v>154</v>
      </c>
    </row>
    <row r="43" spans="1:28" x14ac:dyDescent="0.3">
      <c r="A43" s="1" t="s">
        <v>46</v>
      </c>
      <c r="B43" s="1" t="s">
        <v>151</v>
      </c>
      <c r="C43" s="26" t="s">
        <v>359</v>
      </c>
      <c r="D43" s="36">
        <v>15</v>
      </c>
      <c r="E43" s="26">
        <v>5</v>
      </c>
      <c r="F43" s="26">
        <v>1</v>
      </c>
      <c r="G43" s="26">
        <v>3</v>
      </c>
      <c r="H43" s="26"/>
      <c r="I43" s="26"/>
      <c r="J43" s="26">
        <v>1</v>
      </c>
      <c r="K43" s="26">
        <v>2</v>
      </c>
      <c r="L43" s="26">
        <v>4</v>
      </c>
      <c r="M43" s="26">
        <v>1</v>
      </c>
      <c r="N43" s="26">
        <f>SUM(L43:M43)</f>
        <v>5</v>
      </c>
      <c r="O43" s="37">
        <v>0</v>
      </c>
      <c r="P43" s="37">
        <v>1</v>
      </c>
      <c r="Q43" s="37">
        <v>0</v>
      </c>
      <c r="R43" s="37">
        <v>1</v>
      </c>
      <c r="S43" s="37">
        <v>1</v>
      </c>
      <c r="T43" s="37">
        <f>(H43*3)+((F43-H43)*2)+J43</f>
        <v>3</v>
      </c>
      <c r="U43" s="38">
        <f t="shared" si="6"/>
        <v>1.4</v>
      </c>
      <c r="V43" s="22">
        <v>46</v>
      </c>
      <c r="W43" s="22" t="s">
        <v>58</v>
      </c>
      <c r="X43" s="22" t="s">
        <v>69</v>
      </c>
      <c r="Y43" s="62">
        <v>511</v>
      </c>
      <c r="Z43" s="34" t="s">
        <v>2</v>
      </c>
      <c r="AA43" s="1" t="s">
        <v>498</v>
      </c>
      <c r="AB43" s="27" t="s">
        <v>154</v>
      </c>
    </row>
    <row r="44" spans="1:28" x14ac:dyDescent="0.3">
      <c r="A44" s="1" t="s">
        <v>46</v>
      </c>
      <c r="B44" s="1" t="s">
        <v>151</v>
      </c>
      <c r="C44" s="26" t="s">
        <v>360</v>
      </c>
      <c r="D44" s="36">
        <v>10</v>
      </c>
      <c r="E44" s="26">
        <v>38</v>
      </c>
      <c r="F44" s="26">
        <v>10</v>
      </c>
      <c r="G44" s="26">
        <v>21</v>
      </c>
      <c r="H44" s="26"/>
      <c r="I44" s="26"/>
      <c r="J44" s="26">
        <v>4</v>
      </c>
      <c r="K44" s="26">
        <v>4</v>
      </c>
      <c r="L44" s="26">
        <v>1</v>
      </c>
      <c r="M44" s="26">
        <v>2</v>
      </c>
      <c r="N44" s="26">
        <f>SUM(L44:M44)</f>
        <v>3</v>
      </c>
      <c r="O44" s="37">
        <v>5</v>
      </c>
      <c r="P44" s="37">
        <v>2</v>
      </c>
      <c r="Q44" s="37">
        <v>5</v>
      </c>
      <c r="R44" s="37">
        <v>5</v>
      </c>
      <c r="S44" s="37">
        <v>0</v>
      </c>
      <c r="T44" s="37">
        <f>(H44*3)+((F44-H44)*2)+J44</f>
        <v>24</v>
      </c>
      <c r="U44" s="38">
        <f t="shared" si="6"/>
        <v>0.97368421052631582</v>
      </c>
      <c r="V44" s="22">
        <v>46</v>
      </c>
      <c r="W44" s="22" t="s">
        <v>58</v>
      </c>
      <c r="X44" s="22" t="s">
        <v>69</v>
      </c>
      <c r="Y44" s="62">
        <v>511</v>
      </c>
      <c r="Z44" s="34" t="s">
        <v>2</v>
      </c>
      <c r="AA44" s="1" t="s">
        <v>498</v>
      </c>
      <c r="AB44" s="27" t="s">
        <v>154</v>
      </c>
    </row>
    <row r="45" spans="1:28" x14ac:dyDescent="0.3">
      <c r="A45" s="1" t="s">
        <v>46</v>
      </c>
      <c r="B45" s="1" t="s">
        <v>151</v>
      </c>
      <c r="C45" s="26" t="s">
        <v>361</v>
      </c>
      <c r="D45" s="36">
        <v>22</v>
      </c>
      <c r="E45" s="26">
        <v>28</v>
      </c>
      <c r="F45" s="26">
        <v>5</v>
      </c>
      <c r="G45" s="26">
        <v>9</v>
      </c>
      <c r="H45" s="26"/>
      <c r="I45" s="26"/>
      <c r="J45" s="26">
        <v>5</v>
      </c>
      <c r="K45" s="26">
        <v>10</v>
      </c>
      <c r="L45" s="26">
        <v>3</v>
      </c>
      <c r="M45" s="26">
        <v>4</v>
      </c>
      <c r="N45" s="26">
        <f>SUM(L45:M45)</f>
        <v>7</v>
      </c>
      <c r="O45" s="37">
        <v>1</v>
      </c>
      <c r="P45" s="37">
        <v>0</v>
      </c>
      <c r="Q45" s="37">
        <v>1</v>
      </c>
      <c r="R45" s="37">
        <v>3</v>
      </c>
      <c r="S45" s="37">
        <v>0</v>
      </c>
      <c r="T45" s="37">
        <f>(H45*3)+((F45-H45)*2)+J45</f>
        <v>15</v>
      </c>
      <c r="U45" s="38">
        <f t="shared" si="6"/>
        <v>0.7857142857142857</v>
      </c>
      <c r="V45" s="22">
        <v>46</v>
      </c>
      <c r="W45" s="22" t="s">
        <v>58</v>
      </c>
      <c r="X45" s="22" t="s">
        <v>69</v>
      </c>
      <c r="Y45" s="62">
        <v>511</v>
      </c>
      <c r="Z45" s="34" t="s">
        <v>2</v>
      </c>
      <c r="AA45" s="1" t="s">
        <v>498</v>
      </c>
      <c r="AB45" s="27" t="s">
        <v>154</v>
      </c>
    </row>
    <row r="46" spans="1:28" x14ac:dyDescent="0.3">
      <c r="A46" s="1" t="s">
        <v>46</v>
      </c>
      <c r="B46" s="1" t="s">
        <v>151</v>
      </c>
      <c r="C46" s="26" t="s">
        <v>362</v>
      </c>
      <c r="D46" s="36">
        <v>20</v>
      </c>
      <c r="E46" s="26">
        <v>38</v>
      </c>
      <c r="F46" s="26">
        <v>8</v>
      </c>
      <c r="G46" s="26">
        <v>13</v>
      </c>
      <c r="H46" s="26"/>
      <c r="I46" s="26"/>
      <c r="J46" s="26">
        <v>0</v>
      </c>
      <c r="K46" s="26">
        <v>0</v>
      </c>
      <c r="L46" s="26">
        <v>1</v>
      </c>
      <c r="M46" s="26">
        <v>3</v>
      </c>
      <c r="N46" s="26">
        <f>SUM(L46:M46)</f>
        <v>4</v>
      </c>
      <c r="O46" s="37">
        <v>3</v>
      </c>
      <c r="P46" s="37">
        <v>2</v>
      </c>
      <c r="Q46" s="37">
        <v>2</v>
      </c>
      <c r="R46" s="37">
        <v>3</v>
      </c>
      <c r="S46" s="37">
        <v>0</v>
      </c>
      <c r="T46" s="37">
        <f>(H46*3)+((F46-H46)*2)+J46</f>
        <v>16</v>
      </c>
      <c r="U46" s="38">
        <f t="shared" si="6"/>
        <v>0.65789473684210531</v>
      </c>
      <c r="V46" s="22">
        <v>46</v>
      </c>
      <c r="W46" s="22" t="s">
        <v>58</v>
      </c>
      <c r="X46" s="22" t="s">
        <v>69</v>
      </c>
      <c r="Y46" s="62">
        <v>511</v>
      </c>
      <c r="Z46" s="34" t="s">
        <v>2</v>
      </c>
      <c r="AA46" s="1" t="s">
        <v>498</v>
      </c>
      <c r="AB46" s="27" t="s">
        <v>154</v>
      </c>
    </row>
    <row r="47" spans="1:28" x14ac:dyDescent="0.3">
      <c r="A47" s="1" t="s">
        <v>46</v>
      </c>
      <c r="B47" s="1" t="s">
        <v>151</v>
      </c>
      <c r="C47" s="52" t="s">
        <v>39</v>
      </c>
      <c r="D47" s="1"/>
      <c r="E47" s="52"/>
      <c r="F47" s="41"/>
      <c r="G47" s="41"/>
      <c r="H47" s="41"/>
      <c r="I47" s="41"/>
      <c r="J47" s="41"/>
      <c r="K47" s="41"/>
      <c r="L47" s="41"/>
      <c r="M47" s="41"/>
      <c r="N47" s="26"/>
      <c r="O47" s="41"/>
      <c r="P47" s="41"/>
      <c r="Q47" s="41"/>
      <c r="R47" s="41"/>
      <c r="S47" s="41"/>
      <c r="T47" s="41"/>
      <c r="U47" s="38" t="str">
        <f>_xlfn.IFNA("",((T47+Q47+N47-R47)+(O47*2))/E47)</f>
        <v/>
      </c>
      <c r="V47" s="22">
        <v>46</v>
      </c>
      <c r="W47" s="22" t="s">
        <v>58</v>
      </c>
      <c r="X47" s="22" t="s">
        <v>69</v>
      </c>
      <c r="Y47" s="62">
        <v>511</v>
      </c>
      <c r="Z47" s="34" t="s">
        <v>2</v>
      </c>
      <c r="AA47" s="1" t="s">
        <v>498</v>
      </c>
      <c r="AB47" s="27" t="s">
        <v>154</v>
      </c>
    </row>
    <row r="48" spans="1:28" x14ac:dyDescent="0.3">
      <c r="A48" s="46" t="s">
        <v>46</v>
      </c>
      <c r="B48" s="46" t="s">
        <v>151</v>
      </c>
      <c r="C48" s="42" t="s">
        <v>40</v>
      </c>
      <c r="D48" s="46"/>
      <c r="E48" s="42">
        <f t="shared" ref="E48:T48" si="7">SUM(E35:E47)</f>
        <v>265</v>
      </c>
      <c r="F48" s="42">
        <f t="shared" si="7"/>
        <v>41</v>
      </c>
      <c r="G48" s="42">
        <f t="shared" si="7"/>
        <v>96</v>
      </c>
      <c r="H48" s="42">
        <f t="shared" si="7"/>
        <v>0</v>
      </c>
      <c r="I48" s="42">
        <f t="shared" si="7"/>
        <v>0</v>
      </c>
      <c r="J48" s="42">
        <f t="shared" si="7"/>
        <v>19</v>
      </c>
      <c r="K48" s="42">
        <f t="shared" si="7"/>
        <v>32</v>
      </c>
      <c r="L48" s="42">
        <f t="shared" si="7"/>
        <v>15</v>
      </c>
      <c r="M48" s="42">
        <f t="shared" si="7"/>
        <v>39</v>
      </c>
      <c r="N48" s="42">
        <f t="shared" si="7"/>
        <v>54</v>
      </c>
      <c r="O48" s="42">
        <f t="shared" si="7"/>
        <v>17</v>
      </c>
      <c r="P48" s="42">
        <f t="shared" si="7"/>
        <v>16</v>
      </c>
      <c r="Q48" s="42">
        <f t="shared" si="7"/>
        <v>11</v>
      </c>
      <c r="R48" s="42">
        <f t="shared" si="7"/>
        <v>28</v>
      </c>
      <c r="S48" s="42">
        <f t="shared" si="7"/>
        <v>3</v>
      </c>
      <c r="T48" s="42">
        <f t="shared" si="7"/>
        <v>101</v>
      </c>
      <c r="U48" s="43">
        <f>((T48+Q48+N48-R48)+(O48*2))/E48</f>
        <v>0.64905660377358487</v>
      </c>
      <c r="V48" s="44">
        <v>46</v>
      </c>
      <c r="W48" s="44" t="s">
        <v>58</v>
      </c>
      <c r="X48" s="44" t="s">
        <v>69</v>
      </c>
      <c r="Y48" s="63">
        <v>511</v>
      </c>
      <c r="Z48" s="56" t="s">
        <v>2</v>
      </c>
      <c r="AA48" s="46" t="s">
        <v>498</v>
      </c>
      <c r="AB48" s="74" t="s">
        <v>154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0.42708333333333331</v>
      </c>
      <c r="H49" s="47"/>
      <c r="I49" s="27"/>
      <c r="J49" s="47" t="s">
        <v>42</v>
      </c>
      <c r="K49" s="61">
        <f>J48/K48</f>
        <v>0.59375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pageMargins left="0.25" right="0.25" top="0.75" bottom="0.75" header="0.3" footer="0.3"/>
  <pageSetup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A588-25DD-4BDD-86DD-BE347AB0197D}">
  <sheetPr>
    <tabColor rgb="FF92D050"/>
    <pageSetUpPr fitToPage="1"/>
  </sheetPr>
  <dimension ref="A1:AB52"/>
  <sheetViews>
    <sheetView topLeftCell="A17" workbookViewId="0">
      <selection activeCell="AA43" sqref="AA43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414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28883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155</v>
      </c>
      <c r="K4" s="16" t="s">
        <v>45</v>
      </c>
      <c r="L4" s="17"/>
      <c r="M4" s="18"/>
      <c r="N4" s="19">
        <v>27</v>
      </c>
      <c r="O4" s="19">
        <v>18</v>
      </c>
      <c r="P4" s="19">
        <v>28</v>
      </c>
      <c r="Q4" s="19">
        <v>32</v>
      </c>
      <c r="R4" s="20"/>
      <c r="S4" s="21">
        <f>SUM(N4:R4)</f>
        <v>105</v>
      </c>
      <c r="T4" s="22">
        <v>48</v>
      </c>
    </row>
    <row r="5" spans="1:28" x14ac:dyDescent="0.3">
      <c r="B5" s="1"/>
      <c r="C5" s="6" t="s">
        <v>249</v>
      </c>
      <c r="D5" s="7" t="s">
        <v>6</v>
      </c>
      <c r="E5" s="1"/>
      <c r="F5" s="1"/>
      <c r="G5" s="1"/>
      <c r="J5" s="15" t="s">
        <v>156</v>
      </c>
      <c r="K5" s="16" t="s">
        <v>118</v>
      </c>
      <c r="L5" s="17"/>
      <c r="M5" s="18"/>
      <c r="N5" s="19">
        <v>23</v>
      </c>
      <c r="O5" s="19">
        <v>22</v>
      </c>
      <c r="P5" s="19">
        <v>35</v>
      </c>
      <c r="Q5" s="19">
        <v>36</v>
      </c>
      <c r="R5" s="20"/>
      <c r="S5" s="21">
        <f>SUM(N5:R5)</f>
        <v>116</v>
      </c>
      <c r="T5" s="22">
        <v>48</v>
      </c>
      <c r="U5" s="1"/>
      <c r="V5" s="1"/>
      <c r="W5" s="1"/>
    </row>
    <row r="6" spans="1:28" x14ac:dyDescent="0.3">
      <c r="C6" s="23">
        <v>1032</v>
      </c>
      <c r="D6" s="7" t="s">
        <v>7</v>
      </c>
      <c r="F6" s="1"/>
      <c r="G6" t="s">
        <v>421</v>
      </c>
      <c r="T6" s="1"/>
      <c r="U6" s="1"/>
      <c r="V6" s="1"/>
      <c r="W6" s="1"/>
    </row>
    <row r="7" spans="1:28" x14ac:dyDescent="0.3">
      <c r="B7" s="1"/>
      <c r="C7" s="24" t="s">
        <v>480</v>
      </c>
      <c r="D7" s="7" t="s">
        <v>8</v>
      </c>
      <c r="G7" s="1"/>
      <c r="S7" s="1"/>
      <c r="T7" s="25" t="s">
        <v>9</v>
      </c>
      <c r="U7" s="1"/>
      <c r="V7" s="55">
        <v>48</v>
      </c>
      <c r="W7" s="1"/>
    </row>
    <row r="8" spans="1:28" x14ac:dyDescent="0.3">
      <c r="B8" s="1"/>
      <c r="C8" s="24" t="s">
        <v>481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117</v>
      </c>
      <c r="B13" s="1" t="s">
        <v>46</v>
      </c>
      <c r="C13" s="26" t="s">
        <v>47</v>
      </c>
      <c r="D13" s="36">
        <v>24</v>
      </c>
      <c r="E13" s="26">
        <v>31</v>
      </c>
      <c r="F13" s="26">
        <v>2</v>
      </c>
      <c r="G13" s="26">
        <v>8</v>
      </c>
      <c r="H13" s="26"/>
      <c r="I13" s="26"/>
      <c r="J13" s="26">
        <v>5</v>
      </c>
      <c r="K13" s="26">
        <v>6</v>
      </c>
      <c r="L13" s="89"/>
      <c r="M13" s="26">
        <v>20</v>
      </c>
      <c r="N13" s="26">
        <f>SUM(L13:M13)</f>
        <v>20</v>
      </c>
      <c r="O13" s="26">
        <v>3</v>
      </c>
      <c r="P13" s="37">
        <v>1</v>
      </c>
      <c r="Q13" s="26">
        <v>2</v>
      </c>
      <c r="R13" s="26">
        <v>0</v>
      </c>
      <c r="S13" s="26">
        <v>1</v>
      </c>
      <c r="T13" s="26">
        <f>+(F13*2)+J13</f>
        <v>9</v>
      </c>
      <c r="U13" s="38">
        <f>IFERROR(((T13+Q13+N13-R13)+(O13*2))/E13,"")</f>
        <v>1.1935483870967742</v>
      </c>
      <c r="V13" s="22">
        <v>48</v>
      </c>
      <c r="W13" s="22" t="s">
        <v>68</v>
      </c>
      <c r="X13" s="22" t="s">
        <v>59</v>
      </c>
      <c r="Y13" s="62">
        <v>1032</v>
      </c>
      <c r="Z13" s="39" t="s">
        <v>420</v>
      </c>
      <c r="AA13" s="1" t="s">
        <v>160</v>
      </c>
      <c r="AB13" s="27" t="s">
        <v>95</v>
      </c>
    </row>
    <row r="14" spans="1:28" x14ac:dyDescent="0.3">
      <c r="A14" s="1" t="s">
        <v>117</v>
      </c>
      <c r="B14" s="1" t="s">
        <v>46</v>
      </c>
      <c r="C14" s="26" t="s">
        <v>334</v>
      </c>
      <c r="D14" s="36">
        <v>13</v>
      </c>
      <c r="E14" s="26">
        <v>27</v>
      </c>
      <c r="F14" s="26">
        <v>4</v>
      </c>
      <c r="G14" s="26">
        <v>8</v>
      </c>
      <c r="H14" s="26"/>
      <c r="I14" s="26"/>
      <c r="J14" s="26">
        <v>3</v>
      </c>
      <c r="K14" s="26">
        <v>5</v>
      </c>
      <c r="L14" s="89"/>
      <c r="M14" s="26">
        <v>9</v>
      </c>
      <c r="N14" s="26">
        <f t="shared" ref="N14:N24" si="0">SUM(L14:M14)</f>
        <v>9</v>
      </c>
      <c r="O14" s="26">
        <v>1</v>
      </c>
      <c r="P14" s="52">
        <v>6</v>
      </c>
      <c r="Q14" s="26">
        <v>1</v>
      </c>
      <c r="R14" s="26">
        <v>3</v>
      </c>
      <c r="S14" s="26"/>
      <c r="T14" s="26">
        <f t="shared" ref="T14:T24" si="1">+(F14*2)+J14</f>
        <v>11</v>
      </c>
      <c r="U14" s="38">
        <f t="shared" ref="U14:U24" si="2">IFERROR(((T14+Q14+N14-R14)+(O14*2))/E14,"")</f>
        <v>0.7407407407407407</v>
      </c>
      <c r="V14" s="22">
        <v>48</v>
      </c>
      <c r="W14" s="22" t="s">
        <v>68</v>
      </c>
      <c r="X14" s="22" t="s">
        <v>59</v>
      </c>
      <c r="Y14" s="62">
        <v>1032</v>
      </c>
      <c r="Z14" s="39" t="s">
        <v>420</v>
      </c>
      <c r="AA14" s="1" t="s">
        <v>160</v>
      </c>
      <c r="AB14" s="27" t="s">
        <v>95</v>
      </c>
    </row>
    <row r="15" spans="1:28" x14ac:dyDescent="0.3">
      <c r="A15" s="1" t="s">
        <v>117</v>
      </c>
      <c r="B15" s="1" t="s">
        <v>46</v>
      </c>
      <c r="C15" s="26" t="s">
        <v>234</v>
      </c>
      <c r="D15" s="36">
        <v>44</v>
      </c>
      <c r="E15" s="26">
        <v>7</v>
      </c>
      <c r="F15" s="26">
        <v>1</v>
      </c>
      <c r="G15" s="26">
        <v>1</v>
      </c>
      <c r="H15" s="26"/>
      <c r="I15" s="26"/>
      <c r="J15" s="26">
        <v>2</v>
      </c>
      <c r="K15" s="26">
        <v>2</v>
      </c>
      <c r="L15" s="89"/>
      <c r="M15" s="26">
        <v>1</v>
      </c>
      <c r="N15" s="26">
        <f t="shared" ref="N15" si="3">SUM(L15:M15)</f>
        <v>1</v>
      </c>
      <c r="O15" s="26">
        <v>0</v>
      </c>
      <c r="P15" s="37">
        <v>2</v>
      </c>
      <c r="Q15" s="26">
        <v>0</v>
      </c>
      <c r="R15" s="26">
        <v>0</v>
      </c>
      <c r="S15" s="26"/>
      <c r="T15" s="26">
        <f t="shared" si="1"/>
        <v>4</v>
      </c>
      <c r="U15" s="38">
        <f t="shared" si="2"/>
        <v>0.7142857142857143</v>
      </c>
      <c r="V15" s="22">
        <v>48</v>
      </c>
      <c r="W15" s="22" t="s">
        <v>68</v>
      </c>
      <c r="X15" s="22" t="s">
        <v>59</v>
      </c>
      <c r="Y15" s="62">
        <v>1032</v>
      </c>
      <c r="Z15" s="39" t="s">
        <v>420</v>
      </c>
      <c r="AA15" s="1" t="s">
        <v>160</v>
      </c>
      <c r="AB15" s="27" t="s">
        <v>95</v>
      </c>
    </row>
    <row r="16" spans="1:28" x14ac:dyDescent="0.3">
      <c r="A16" s="1" t="s">
        <v>117</v>
      </c>
      <c r="B16" s="1" t="s">
        <v>46</v>
      </c>
      <c r="C16" s="26" t="s">
        <v>49</v>
      </c>
      <c r="D16" s="36">
        <v>10</v>
      </c>
      <c r="E16" s="26">
        <v>31</v>
      </c>
      <c r="F16" s="26">
        <v>7</v>
      </c>
      <c r="G16" s="26">
        <v>11</v>
      </c>
      <c r="H16" s="26"/>
      <c r="I16" s="26"/>
      <c r="J16" s="26">
        <v>4</v>
      </c>
      <c r="K16" s="26">
        <v>6</v>
      </c>
      <c r="L16" s="89"/>
      <c r="M16" s="26">
        <v>4</v>
      </c>
      <c r="N16" s="26">
        <f t="shared" si="0"/>
        <v>4</v>
      </c>
      <c r="O16" s="26">
        <v>4</v>
      </c>
      <c r="P16" s="52">
        <v>6</v>
      </c>
      <c r="Q16" s="26">
        <v>2</v>
      </c>
      <c r="R16" s="26">
        <v>3</v>
      </c>
      <c r="S16" s="26"/>
      <c r="T16" s="26">
        <f t="shared" si="1"/>
        <v>18</v>
      </c>
      <c r="U16" s="38">
        <f t="shared" si="2"/>
        <v>0.93548387096774188</v>
      </c>
      <c r="V16" s="22">
        <v>48</v>
      </c>
      <c r="W16" s="22" t="s">
        <v>68</v>
      </c>
      <c r="X16" s="22" t="s">
        <v>59</v>
      </c>
      <c r="Y16" s="62">
        <v>1032</v>
      </c>
      <c r="Z16" s="39" t="s">
        <v>420</v>
      </c>
      <c r="AA16" s="1" t="s">
        <v>160</v>
      </c>
      <c r="AB16" s="27" t="s">
        <v>95</v>
      </c>
    </row>
    <row r="17" spans="1:28" x14ac:dyDescent="0.3">
      <c r="A17" s="1" t="s">
        <v>117</v>
      </c>
      <c r="B17" s="1" t="s">
        <v>46</v>
      </c>
      <c r="C17" s="26" t="s">
        <v>50</v>
      </c>
      <c r="D17" s="36">
        <v>25</v>
      </c>
      <c r="E17" s="26">
        <v>5</v>
      </c>
      <c r="F17" s="26">
        <v>0</v>
      </c>
      <c r="G17" s="26">
        <v>2</v>
      </c>
      <c r="H17" s="26"/>
      <c r="I17" s="26"/>
      <c r="J17" s="26">
        <v>2</v>
      </c>
      <c r="K17" s="26">
        <v>2</v>
      </c>
      <c r="L17" s="89"/>
      <c r="M17" s="26">
        <v>0</v>
      </c>
      <c r="N17" s="26">
        <f t="shared" si="0"/>
        <v>0</v>
      </c>
      <c r="O17" s="26">
        <v>0</v>
      </c>
      <c r="P17" s="37">
        <v>1</v>
      </c>
      <c r="Q17" s="26">
        <v>0</v>
      </c>
      <c r="R17" s="26">
        <v>2</v>
      </c>
      <c r="S17" s="26"/>
      <c r="T17" s="26">
        <f t="shared" si="1"/>
        <v>2</v>
      </c>
      <c r="U17" s="38">
        <f t="shared" si="2"/>
        <v>0</v>
      </c>
      <c r="V17" s="22">
        <v>48</v>
      </c>
      <c r="W17" s="22" t="s">
        <v>68</v>
      </c>
      <c r="X17" s="22" t="s">
        <v>59</v>
      </c>
      <c r="Y17" s="62">
        <v>1032</v>
      </c>
      <c r="Z17" s="39" t="s">
        <v>420</v>
      </c>
      <c r="AA17" s="1" t="s">
        <v>160</v>
      </c>
      <c r="AB17" s="27" t="s">
        <v>95</v>
      </c>
    </row>
    <row r="18" spans="1:28" x14ac:dyDescent="0.3">
      <c r="A18" s="1" t="s">
        <v>117</v>
      </c>
      <c r="B18" s="1" t="s">
        <v>46</v>
      </c>
      <c r="C18" s="26" t="s">
        <v>250</v>
      </c>
      <c r="D18" s="36">
        <v>28</v>
      </c>
      <c r="E18" s="26">
        <v>12</v>
      </c>
      <c r="F18" s="26">
        <v>1</v>
      </c>
      <c r="G18" s="26">
        <v>5</v>
      </c>
      <c r="H18" s="26"/>
      <c r="I18" s="26"/>
      <c r="J18" s="26">
        <v>0</v>
      </c>
      <c r="K18" s="26">
        <v>0</v>
      </c>
      <c r="L18" s="89"/>
      <c r="M18" s="26">
        <v>1</v>
      </c>
      <c r="N18" s="26">
        <f t="shared" si="0"/>
        <v>1</v>
      </c>
      <c r="O18" s="26">
        <v>0</v>
      </c>
      <c r="P18" s="37">
        <v>2</v>
      </c>
      <c r="Q18" s="26">
        <v>1</v>
      </c>
      <c r="R18" s="26">
        <v>0</v>
      </c>
      <c r="S18" s="26"/>
      <c r="T18" s="26">
        <f t="shared" si="1"/>
        <v>2</v>
      </c>
      <c r="U18" s="38">
        <f t="shared" si="2"/>
        <v>0.33333333333333331</v>
      </c>
      <c r="V18" s="22">
        <v>48</v>
      </c>
      <c r="W18" s="22" t="s">
        <v>68</v>
      </c>
      <c r="X18" s="22" t="s">
        <v>59</v>
      </c>
      <c r="Y18" s="62">
        <v>1032</v>
      </c>
      <c r="Z18" s="39" t="s">
        <v>420</v>
      </c>
      <c r="AA18" s="1" t="s">
        <v>160</v>
      </c>
      <c r="AB18" s="27" t="s">
        <v>95</v>
      </c>
    </row>
    <row r="19" spans="1:28" x14ac:dyDescent="0.3">
      <c r="A19" s="1" t="s">
        <v>117</v>
      </c>
      <c r="B19" s="1" t="s">
        <v>46</v>
      </c>
      <c r="C19" s="26" t="s">
        <v>335</v>
      </c>
      <c r="D19" s="36">
        <v>33</v>
      </c>
      <c r="E19" s="26">
        <v>25</v>
      </c>
      <c r="F19" s="26">
        <v>3</v>
      </c>
      <c r="G19" s="26">
        <v>10</v>
      </c>
      <c r="H19" s="26"/>
      <c r="I19" s="26"/>
      <c r="J19" s="26">
        <v>7</v>
      </c>
      <c r="K19" s="26">
        <v>9</v>
      </c>
      <c r="L19" s="89"/>
      <c r="M19" s="26">
        <v>11</v>
      </c>
      <c r="N19" s="26">
        <f t="shared" si="0"/>
        <v>11</v>
      </c>
      <c r="O19" s="26">
        <v>0</v>
      </c>
      <c r="P19" s="37">
        <v>3</v>
      </c>
      <c r="Q19" s="26">
        <v>1</v>
      </c>
      <c r="R19" s="26">
        <v>1</v>
      </c>
      <c r="S19" s="26">
        <v>1</v>
      </c>
      <c r="T19" s="26">
        <f t="shared" si="1"/>
        <v>13</v>
      </c>
      <c r="U19" s="38">
        <f t="shared" si="2"/>
        <v>0.96</v>
      </c>
      <c r="V19" s="22">
        <v>48</v>
      </c>
      <c r="W19" s="22" t="s">
        <v>68</v>
      </c>
      <c r="X19" s="22" t="s">
        <v>59</v>
      </c>
      <c r="Y19" s="62">
        <v>1032</v>
      </c>
      <c r="Z19" s="39" t="s">
        <v>420</v>
      </c>
      <c r="AA19" s="1" t="s">
        <v>160</v>
      </c>
      <c r="AB19" s="27" t="s">
        <v>95</v>
      </c>
    </row>
    <row r="20" spans="1:28" x14ac:dyDescent="0.3">
      <c r="A20" s="1" t="s">
        <v>117</v>
      </c>
      <c r="B20" s="1" t="s">
        <v>46</v>
      </c>
      <c r="C20" s="26" t="s">
        <v>52</v>
      </c>
      <c r="D20" s="36">
        <v>6</v>
      </c>
      <c r="E20" s="26">
        <v>1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89"/>
      <c r="M20" s="26">
        <v>0</v>
      </c>
      <c r="N20" s="26">
        <f t="shared" si="0"/>
        <v>0</v>
      </c>
      <c r="O20" s="26">
        <v>0</v>
      </c>
      <c r="P20" s="37">
        <v>0</v>
      </c>
      <c r="Q20" s="26">
        <v>0</v>
      </c>
      <c r="R20" s="26">
        <v>1</v>
      </c>
      <c r="S20" s="26"/>
      <c r="T20" s="26">
        <f t="shared" si="1"/>
        <v>0</v>
      </c>
      <c r="U20" s="57">
        <f t="shared" si="2"/>
        <v>-1</v>
      </c>
      <c r="V20" s="22">
        <v>48</v>
      </c>
      <c r="W20" s="22" t="s">
        <v>68</v>
      </c>
      <c r="X20" s="22" t="s">
        <v>59</v>
      </c>
      <c r="Y20" s="62">
        <v>1032</v>
      </c>
      <c r="Z20" s="39" t="s">
        <v>420</v>
      </c>
      <c r="AA20" s="1" t="s">
        <v>160</v>
      </c>
      <c r="AB20" s="27" t="s">
        <v>95</v>
      </c>
    </row>
    <row r="21" spans="1:28" x14ac:dyDescent="0.3">
      <c r="A21" s="1" t="s">
        <v>117</v>
      </c>
      <c r="B21" s="1" t="s">
        <v>46</v>
      </c>
      <c r="C21" s="26" t="s">
        <v>53</v>
      </c>
      <c r="D21" s="36">
        <v>31</v>
      </c>
      <c r="E21" s="26">
        <v>25</v>
      </c>
      <c r="F21" s="26">
        <v>4</v>
      </c>
      <c r="G21" s="26">
        <v>12</v>
      </c>
      <c r="H21" s="26"/>
      <c r="I21" s="26"/>
      <c r="J21" s="26">
        <v>3</v>
      </c>
      <c r="K21" s="26">
        <v>5</v>
      </c>
      <c r="L21" s="89"/>
      <c r="M21" s="26">
        <v>9</v>
      </c>
      <c r="N21" s="26">
        <f t="shared" si="0"/>
        <v>9</v>
      </c>
      <c r="O21" s="26">
        <v>1</v>
      </c>
      <c r="P21" s="37">
        <v>4</v>
      </c>
      <c r="Q21" s="26">
        <v>1</v>
      </c>
      <c r="R21" s="26">
        <v>3</v>
      </c>
      <c r="S21" s="26"/>
      <c r="T21" s="26">
        <f t="shared" si="1"/>
        <v>11</v>
      </c>
      <c r="U21" s="38">
        <f t="shared" si="2"/>
        <v>0.8</v>
      </c>
      <c r="V21" s="22">
        <v>48</v>
      </c>
      <c r="W21" s="22" t="s">
        <v>68</v>
      </c>
      <c r="X21" s="22" t="s">
        <v>59</v>
      </c>
      <c r="Y21" s="62">
        <v>1032</v>
      </c>
      <c r="Z21" s="39" t="s">
        <v>420</v>
      </c>
      <c r="AA21" s="1" t="s">
        <v>160</v>
      </c>
      <c r="AB21" s="27" t="s">
        <v>95</v>
      </c>
    </row>
    <row r="22" spans="1:28" x14ac:dyDescent="0.3">
      <c r="A22" s="1" t="s">
        <v>117</v>
      </c>
      <c r="B22" s="1" t="s">
        <v>46</v>
      </c>
      <c r="C22" s="26" t="s">
        <v>351</v>
      </c>
      <c r="D22" s="36">
        <v>32</v>
      </c>
      <c r="E22" s="26">
        <v>39</v>
      </c>
      <c r="F22" s="26">
        <v>9</v>
      </c>
      <c r="G22" s="26">
        <v>13</v>
      </c>
      <c r="H22" s="26"/>
      <c r="I22" s="26"/>
      <c r="J22" s="26">
        <v>3</v>
      </c>
      <c r="K22" s="26">
        <v>10</v>
      </c>
      <c r="L22" s="89"/>
      <c r="M22" s="26">
        <v>11</v>
      </c>
      <c r="N22" s="26">
        <f t="shared" si="0"/>
        <v>11</v>
      </c>
      <c r="O22" s="26">
        <v>3</v>
      </c>
      <c r="P22" s="37">
        <v>5</v>
      </c>
      <c r="Q22" s="26">
        <v>0</v>
      </c>
      <c r="R22" s="26">
        <v>7</v>
      </c>
      <c r="S22" s="26">
        <v>1</v>
      </c>
      <c r="T22" s="26">
        <f t="shared" si="1"/>
        <v>21</v>
      </c>
      <c r="U22" s="38">
        <f t="shared" si="2"/>
        <v>0.79487179487179482</v>
      </c>
      <c r="V22" s="22">
        <v>48</v>
      </c>
      <c r="W22" s="22" t="s">
        <v>68</v>
      </c>
      <c r="X22" s="22" t="s">
        <v>59</v>
      </c>
      <c r="Y22" s="62">
        <v>1032</v>
      </c>
      <c r="Z22" s="39" t="s">
        <v>420</v>
      </c>
      <c r="AA22" s="1" t="s">
        <v>160</v>
      </c>
      <c r="AB22" s="27" t="s">
        <v>95</v>
      </c>
    </row>
    <row r="23" spans="1:28" x14ac:dyDescent="0.3">
      <c r="A23" s="1" t="s">
        <v>117</v>
      </c>
      <c r="B23" s="1" t="s">
        <v>46</v>
      </c>
      <c r="C23" s="26" t="s">
        <v>55</v>
      </c>
      <c r="D23" s="36">
        <v>1</v>
      </c>
      <c r="E23" s="26">
        <v>35</v>
      </c>
      <c r="F23" s="26">
        <v>4</v>
      </c>
      <c r="G23" s="26">
        <v>15</v>
      </c>
      <c r="H23" s="26"/>
      <c r="I23" s="26"/>
      <c r="J23" s="26">
        <v>6</v>
      </c>
      <c r="K23" s="26">
        <v>9</v>
      </c>
      <c r="L23" s="89"/>
      <c r="M23" s="26">
        <v>4</v>
      </c>
      <c r="N23" s="26">
        <f t="shared" si="0"/>
        <v>4</v>
      </c>
      <c r="O23" s="26">
        <v>5</v>
      </c>
      <c r="P23" s="37">
        <v>2</v>
      </c>
      <c r="Q23" s="26">
        <v>1</v>
      </c>
      <c r="R23" s="26">
        <v>7</v>
      </c>
      <c r="S23" s="26"/>
      <c r="T23" s="26">
        <f t="shared" si="1"/>
        <v>14</v>
      </c>
      <c r="U23" s="38">
        <f t="shared" si="2"/>
        <v>0.62857142857142856</v>
      </c>
      <c r="V23" s="22">
        <v>48</v>
      </c>
      <c r="W23" s="22" t="s">
        <v>68</v>
      </c>
      <c r="X23" s="22" t="s">
        <v>59</v>
      </c>
      <c r="Y23" s="62">
        <v>1032</v>
      </c>
      <c r="Z23" s="39" t="s">
        <v>420</v>
      </c>
      <c r="AA23" s="1" t="s">
        <v>160</v>
      </c>
      <c r="AB23" s="27" t="s">
        <v>95</v>
      </c>
    </row>
    <row r="24" spans="1:28" x14ac:dyDescent="0.3">
      <c r="A24" s="1" t="s">
        <v>117</v>
      </c>
      <c r="B24" s="1" t="s">
        <v>46</v>
      </c>
      <c r="C24" s="26" t="s">
        <v>56</v>
      </c>
      <c r="D24" s="36">
        <v>15</v>
      </c>
      <c r="E24" s="26">
        <v>2</v>
      </c>
      <c r="F24" s="26">
        <v>0</v>
      </c>
      <c r="G24" s="26">
        <v>0</v>
      </c>
      <c r="H24" s="26"/>
      <c r="I24" s="26"/>
      <c r="J24" s="26">
        <v>0</v>
      </c>
      <c r="K24" s="26">
        <v>0</v>
      </c>
      <c r="L24" s="89"/>
      <c r="M24" s="26">
        <v>0</v>
      </c>
      <c r="N24" s="26">
        <f t="shared" si="0"/>
        <v>0</v>
      </c>
      <c r="O24" s="26">
        <v>0</v>
      </c>
      <c r="P24" s="37">
        <v>0</v>
      </c>
      <c r="Q24" s="26">
        <v>0</v>
      </c>
      <c r="R24" s="26">
        <v>0</v>
      </c>
      <c r="S24" s="26"/>
      <c r="T24" s="26">
        <f t="shared" si="1"/>
        <v>0</v>
      </c>
      <c r="U24" s="38">
        <f t="shared" si="2"/>
        <v>0</v>
      </c>
      <c r="V24" s="22">
        <v>48</v>
      </c>
      <c r="W24" s="22" t="s">
        <v>68</v>
      </c>
      <c r="X24" s="22" t="s">
        <v>59</v>
      </c>
      <c r="Y24" s="62">
        <v>1032</v>
      </c>
      <c r="Z24" s="39" t="s">
        <v>420</v>
      </c>
      <c r="AA24" s="1" t="s">
        <v>160</v>
      </c>
      <c r="AB24" s="27" t="s">
        <v>95</v>
      </c>
    </row>
    <row r="25" spans="1:28" x14ac:dyDescent="0.3">
      <c r="A25" s="1" t="s">
        <v>117</v>
      </c>
      <c r="B25" s="1" t="s">
        <v>46</v>
      </c>
      <c r="C25" s="52" t="s">
        <v>39</v>
      </c>
      <c r="D25" s="1"/>
      <c r="E25" s="52"/>
      <c r="F25" s="52"/>
      <c r="G25" s="52"/>
      <c r="H25" s="52"/>
      <c r="I25" s="52"/>
      <c r="J25" s="52"/>
      <c r="K25" s="52"/>
      <c r="L25" s="52">
        <v>24</v>
      </c>
      <c r="M25" s="52">
        <v>-24</v>
      </c>
      <c r="N25" s="5"/>
      <c r="O25" s="52"/>
      <c r="P25" s="52"/>
      <c r="Q25" s="41"/>
      <c r="R25" s="41"/>
      <c r="S25" s="41"/>
      <c r="T25" s="52"/>
      <c r="U25" s="38" t="str">
        <f t="shared" ref="U25" si="4">_xlfn.IFNA("",((T25+Q25+N25-R25)+(O25*2))/E25)</f>
        <v/>
      </c>
      <c r="V25" s="22">
        <v>48</v>
      </c>
      <c r="W25" s="22" t="s">
        <v>68</v>
      </c>
      <c r="X25" s="22" t="s">
        <v>59</v>
      </c>
      <c r="Y25" s="62">
        <v>1032</v>
      </c>
      <c r="Z25" s="39" t="s">
        <v>420</v>
      </c>
      <c r="AA25" s="1" t="s">
        <v>160</v>
      </c>
      <c r="AB25" s="27" t="s">
        <v>95</v>
      </c>
    </row>
    <row r="26" spans="1:28" x14ac:dyDescent="0.3">
      <c r="A26" s="46" t="s">
        <v>117</v>
      </c>
      <c r="B26" s="46" t="s">
        <v>46</v>
      </c>
      <c r="C26" s="42" t="s">
        <v>40</v>
      </c>
      <c r="D26" s="46"/>
      <c r="E26" s="42">
        <f t="shared" ref="E26:T26" si="5">SUM(E13:E25)</f>
        <v>240</v>
      </c>
      <c r="F26" s="42">
        <f t="shared" si="5"/>
        <v>35</v>
      </c>
      <c r="G26" s="42">
        <f t="shared" si="5"/>
        <v>85</v>
      </c>
      <c r="H26" s="42">
        <f t="shared" si="5"/>
        <v>0</v>
      </c>
      <c r="I26" s="42">
        <f t="shared" si="5"/>
        <v>0</v>
      </c>
      <c r="J26" s="42">
        <f t="shared" si="5"/>
        <v>35</v>
      </c>
      <c r="K26" s="42">
        <f t="shared" si="5"/>
        <v>54</v>
      </c>
      <c r="L26" s="42">
        <f t="shared" si="5"/>
        <v>24</v>
      </c>
      <c r="M26" s="42">
        <f t="shared" si="5"/>
        <v>46</v>
      </c>
      <c r="N26" s="42">
        <f t="shared" si="5"/>
        <v>70</v>
      </c>
      <c r="O26" s="42">
        <f t="shared" si="5"/>
        <v>17</v>
      </c>
      <c r="P26" s="42">
        <f t="shared" si="5"/>
        <v>32</v>
      </c>
      <c r="Q26" s="42">
        <f t="shared" si="5"/>
        <v>9</v>
      </c>
      <c r="R26" s="42">
        <f t="shared" si="5"/>
        <v>27</v>
      </c>
      <c r="S26" s="42">
        <f t="shared" si="5"/>
        <v>3</v>
      </c>
      <c r="T26" s="42">
        <f t="shared" si="5"/>
        <v>105</v>
      </c>
      <c r="U26" s="43">
        <f>((T26+Q26+N26-R26)+(O26*2))/E26</f>
        <v>0.79583333333333328</v>
      </c>
      <c r="V26" s="44">
        <v>48</v>
      </c>
      <c r="W26" s="44" t="s">
        <v>68</v>
      </c>
      <c r="X26" s="44" t="s">
        <v>59</v>
      </c>
      <c r="Y26" s="63">
        <v>1032</v>
      </c>
      <c r="Z26" s="80" t="s">
        <v>479</v>
      </c>
      <c r="AA26" s="46" t="s">
        <v>160</v>
      </c>
      <c r="AB26" s="74" t="s">
        <v>95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0.41176470588235292</v>
      </c>
      <c r="H27" s="47"/>
      <c r="I27" s="27"/>
      <c r="J27" s="47" t="s">
        <v>42</v>
      </c>
      <c r="K27" s="61">
        <f>J26/K26</f>
        <v>0.64814814814814814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B29" s="1"/>
      <c r="C29" t="s">
        <v>478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12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117</v>
      </c>
      <c r="C35" s="26" t="s">
        <v>319</v>
      </c>
      <c r="D35" s="36">
        <v>42</v>
      </c>
      <c r="E35" s="26">
        <v>4</v>
      </c>
      <c r="F35" s="26">
        <v>0</v>
      </c>
      <c r="G35" s="26">
        <v>0</v>
      </c>
      <c r="H35" s="26"/>
      <c r="I35" s="26"/>
      <c r="J35" s="26">
        <v>0</v>
      </c>
      <c r="K35" s="26">
        <v>0</v>
      </c>
      <c r="L35" s="89"/>
      <c r="M35" s="26">
        <v>0</v>
      </c>
      <c r="N35" s="26">
        <f>SUM(L35:M35)</f>
        <v>0</v>
      </c>
      <c r="O35" s="26">
        <v>0</v>
      </c>
      <c r="P35" s="37">
        <v>1</v>
      </c>
      <c r="Q35" s="26">
        <v>0</v>
      </c>
      <c r="R35" s="26">
        <v>0</v>
      </c>
      <c r="S35" s="26"/>
      <c r="T35" s="26">
        <f>(H35*3)+((F35-H35)*2)+J35</f>
        <v>0</v>
      </c>
      <c r="U35" s="38">
        <f>IFERROR(((T35+Q35+N35-R35)+(O35*2))/E35,"")</f>
        <v>0</v>
      </c>
      <c r="V35" s="22">
        <v>48</v>
      </c>
      <c r="W35" s="22" t="s">
        <v>58</v>
      </c>
      <c r="X35" s="22" t="s">
        <v>69</v>
      </c>
      <c r="Y35" s="62">
        <v>1032</v>
      </c>
      <c r="Z35" s="39" t="s">
        <v>420</v>
      </c>
      <c r="AA35" s="1" t="s">
        <v>123</v>
      </c>
      <c r="AB35" s="27" t="s">
        <v>157</v>
      </c>
    </row>
    <row r="36" spans="1:28" x14ac:dyDescent="0.3">
      <c r="A36" s="1" t="s">
        <v>46</v>
      </c>
      <c r="B36" s="1" t="s">
        <v>117</v>
      </c>
      <c r="C36" s="26" t="s">
        <v>261</v>
      </c>
      <c r="D36" s="36">
        <v>30</v>
      </c>
      <c r="E36" s="26">
        <v>30</v>
      </c>
      <c r="F36" s="26">
        <v>13</v>
      </c>
      <c r="G36" s="26">
        <v>19</v>
      </c>
      <c r="H36" s="26"/>
      <c r="I36" s="26"/>
      <c r="J36" s="26">
        <v>14</v>
      </c>
      <c r="K36" s="26">
        <v>14</v>
      </c>
      <c r="L36" s="89"/>
      <c r="M36" s="26">
        <v>3</v>
      </c>
      <c r="N36" s="26">
        <f t="shared" ref="N36:N41" si="6">SUM(L36:M36)</f>
        <v>3</v>
      </c>
      <c r="O36" s="37">
        <v>2</v>
      </c>
      <c r="P36" s="37">
        <v>3</v>
      </c>
      <c r="Q36" s="37">
        <v>4</v>
      </c>
      <c r="R36" s="37">
        <v>0</v>
      </c>
      <c r="S36" s="37"/>
      <c r="T36" s="37">
        <f t="shared" ref="T36:T41" si="7">(H36*3)+((F36-H36)*2)+J36</f>
        <v>40</v>
      </c>
      <c r="U36" s="38">
        <f t="shared" ref="U36:U46" si="8">IFERROR(((T36+Q36+N36-R36)+(O36*2))/E36,"")</f>
        <v>1.7</v>
      </c>
      <c r="V36" s="22">
        <v>48</v>
      </c>
      <c r="W36" s="22" t="s">
        <v>58</v>
      </c>
      <c r="X36" s="22" t="s">
        <v>69</v>
      </c>
      <c r="Y36" s="62">
        <v>1032</v>
      </c>
      <c r="Z36" s="39" t="s">
        <v>420</v>
      </c>
      <c r="AA36" s="1" t="s">
        <v>123</v>
      </c>
      <c r="AB36" s="27" t="s">
        <v>157</v>
      </c>
    </row>
    <row r="37" spans="1:28" x14ac:dyDescent="0.3">
      <c r="A37" s="1" t="s">
        <v>46</v>
      </c>
      <c r="B37" s="1" t="s">
        <v>117</v>
      </c>
      <c r="C37" s="26" t="s">
        <v>262</v>
      </c>
      <c r="D37" s="36">
        <v>50</v>
      </c>
      <c r="E37" s="26">
        <v>41</v>
      </c>
      <c r="F37" s="26">
        <v>6</v>
      </c>
      <c r="G37" s="26">
        <v>17</v>
      </c>
      <c r="H37" s="26"/>
      <c r="I37" s="26"/>
      <c r="J37" s="26">
        <v>5</v>
      </c>
      <c r="K37" s="26">
        <v>10</v>
      </c>
      <c r="L37" s="89"/>
      <c r="M37" s="26">
        <v>9</v>
      </c>
      <c r="N37" s="26">
        <f t="shared" si="6"/>
        <v>9</v>
      </c>
      <c r="O37" s="37">
        <v>0</v>
      </c>
      <c r="P37" s="37">
        <v>5</v>
      </c>
      <c r="Q37" s="37">
        <v>1</v>
      </c>
      <c r="R37" s="37">
        <v>0</v>
      </c>
      <c r="S37" s="37">
        <v>2</v>
      </c>
      <c r="T37" s="37">
        <f t="shared" si="7"/>
        <v>17</v>
      </c>
      <c r="U37" s="38">
        <f t="shared" si="8"/>
        <v>0.65853658536585369</v>
      </c>
      <c r="V37" s="22">
        <v>48</v>
      </c>
      <c r="W37" s="22" t="s">
        <v>58</v>
      </c>
      <c r="X37" s="22" t="s">
        <v>69</v>
      </c>
      <c r="Y37" s="62">
        <v>1032</v>
      </c>
      <c r="Z37" s="39" t="s">
        <v>420</v>
      </c>
      <c r="AA37" s="1" t="s">
        <v>123</v>
      </c>
      <c r="AB37" s="27" t="s">
        <v>157</v>
      </c>
    </row>
    <row r="38" spans="1:28" x14ac:dyDescent="0.3">
      <c r="A38" s="1" t="s">
        <v>46</v>
      </c>
      <c r="B38" s="1" t="s">
        <v>117</v>
      </c>
      <c r="C38" s="26" t="s">
        <v>263</v>
      </c>
      <c r="D38" s="36">
        <v>12</v>
      </c>
      <c r="E38" s="26">
        <v>21</v>
      </c>
      <c r="F38" s="26">
        <v>3</v>
      </c>
      <c r="G38" s="26">
        <v>7</v>
      </c>
      <c r="H38" s="26"/>
      <c r="I38" s="26"/>
      <c r="J38" s="26">
        <v>3</v>
      </c>
      <c r="K38" s="26">
        <v>6</v>
      </c>
      <c r="L38" s="89"/>
      <c r="M38" s="26">
        <v>2</v>
      </c>
      <c r="N38" s="26">
        <f t="shared" si="6"/>
        <v>2</v>
      </c>
      <c r="O38" s="37">
        <v>1</v>
      </c>
      <c r="P38" s="37">
        <v>4</v>
      </c>
      <c r="Q38" s="37">
        <v>2</v>
      </c>
      <c r="R38" s="37">
        <v>4</v>
      </c>
      <c r="S38" s="37"/>
      <c r="T38" s="37">
        <f t="shared" si="7"/>
        <v>9</v>
      </c>
      <c r="U38" s="38">
        <f t="shared" si="8"/>
        <v>0.52380952380952384</v>
      </c>
      <c r="V38" s="22">
        <v>48</v>
      </c>
      <c r="W38" s="22" t="s">
        <v>58</v>
      </c>
      <c r="X38" s="22" t="s">
        <v>69</v>
      </c>
      <c r="Y38" s="62">
        <v>1032</v>
      </c>
      <c r="Z38" s="39" t="s">
        <v>420</v>
      </c>
      <c r="AA38" s="1" t="s">
        <v>123</v>
      </c>
      <c r="AB38" s="27" t="s">
        <v>157</v>
      </c>
    </row>
    <row r="39" spans="1:28" x14ac:dyDescent="0.3">
      <c r="A39" s="1" t="s">
        <v>46</v>
      </c>
      <c r="B39" s="1" t="s">
        <v>117</v>
      </c>
      <c r="C39" s="26" t="s">
        <v>324</v>
      </c>
      <c r="D39" s="36">
        <v>14</v>
      </c>
      <c r="E39" s="26">
        <v>10</v>
      </c>
      <c r="F39" s="26">
        <v>0</v>
      </c>
      <c r="G39" s="26">
        <v>1</v>
      </c>
      <c r="H39" s="26"/>
      <c r="I39" s="26"/>
      <c r="J39" s="26">
        <v>0</v>
      </c>
      <c r="K39" s="26">
        <v>0</v>
      </c>
      <c r="L39" s="89"/>
      <c r="M39" s="26">
        <v>1</v>
      </c>
      <c r="N39" s="26">
        <f t="shared" si="6"/>
        <v>1</v>
      </c>
      <c r="O39" s="37">
        <v>0</v>
      </c>
      <c r="P39" s="37">
        <v>2</v>
      </c>
      <c r="Q39" s="37">
        <v>0</v>
      </c>
      <c r="R39" s="37">
        <v>3</v>
      </c>
      <c r="S39" s="37"/>
      <c r="T39" s="37">
        <f t="shared" si="7"/>
        <v>0</v>
      </c>
      <c r="U39" s="57">
        <f t="shared" si="8"/>
        <v>-0.2</v>
      </c>
      <c r="V39" s="22">
        <v>48</v>
      </c>
      <c r="W39" s="22" t="s">
        <v>58</v>
      </c>
      <c r="X39" s="22" t="s">
        <v>69</v>
      </c>
      <c r="Y39" s="62">
        <v>1032</v>
      </c>
      <c r="Z39" s="39" t="s">
        <v>420</v>
      </c>
      <c r="AA39" s="1" t="s">
        <v>123</v>
      </c>
      <c r="AB39" s="27" t="s">
        <v>157</v>
      </c>
    </row>
    <row r="40" spans="1:28" x14ac:dyDescent="0.3">
      <c r="A40" s="1" t="s">
        <v>46</v>
      </c>
      <c r="B40" s="1" t="s">
        <v>117</v>
      </c>
      <c r="C40" s="26" t="s">
        <v>264</v>
      </c>
      <c r="D40" s="36">
        <v>44</v>
      </c>
      <c r="E40" s="26">
        <v>7</v>
      </c>
      <c r="F40" s="26">
        <v>2</v>
      </c>
      <c r="G40" s="26">
        <v>3</v>
      </c>
      <c r="H40" s="26"/>
      <c r="I40" s="26"/>
      <c r="J40" s="26">
        <v>2</v>
      </c>
      <c r="K40" s="26">
        <v>3</v>
      </c>
      <c r="L40" s="89"/>
      <c r="M40" s="26">
        <v>3</v>
      </c>
      <c r="N40" s="26">
        <f t="shared" si="6"/>
        <v>3</v>
      </c>
      <c r="O40" s="37">
        <v>1</v>
      </c>
      <c r="P40" s="37">
        <v>1</v>
      </c>
      <c r="Q40" s="37">
        <v>0</v>
      </c>
      <c r="R40" s="37">
        <v>0</v>
      </c>
      <c r="S40" s="37">
        <v>1</v>
      </c>
      <c r="T40" s="37">
        <f t="shared" si="7"/>
        <v>6</v>
      </c>
      <c r="U40" s="38">
        <f t="shared" si="8"/>
        <v>1.5714285714285714</v>
      </c>
      <c r="V40" s="22">
        <v>48</v>
      </c>
      <c r="W40" s="22" t="s">
        <v>58</v>
      </c>
      <c r="X40" s="22" t="s">
        <v>69</v>
      </c>
      <c r="Y40" s="62">
        <v>1032</v>
      </c>
      <c r="Z40" s="39" t="s">
        <v>420</v>
      </c>
      <c r="AA40" s="1" t="s">
        <v>123</v>
      </c>
      <c r="AB40" s="27" t="s">
        <v>157</v>
      </c>
    </row>
    <row r="41" spans="1:28" x14ac:dyDescent="0.3">
      <c r="A41" s="1" t="s">
        <v>46</v>
      </c>
      <c r="B41" s="1" t="s">
        <v>117</v>
      </c>
      <c r="C41" s="26" t="s">
        <v>265</v>
      </c>
      <c r="D41" s="36">
        <v>32</v>
      </c>
      <c r="E41" s="26">
        <v>4</v>
      </c>
      <c r="F41" s="26">
        <v>0</v>
      </c>
      <c r="G41" s="26">
        <v>3</v>
      </c>
      <c r="H41" s="26"/>
      <c r="I41" s="26"/>
      <c r="J41" s="26">
        <v>0</v>
      </c>
      <c r="K41" s="26">
        <v>0</v>
      </c>
      <c r="L41" s="89"/>
      <c r="M41" s="26">
        <v>0</v>
      </c>
      <c r="N41" s="26">
        <f t="shared" si="6"/>
        <v>0</v>
      </c>
      <c r="O41" s="37">
        <v>0</v>
      </c>
      <c r="P41" s="37">
        <v>3</v>
      </c>
      <c r="Q41" s="37">
        <v>0</v>
      </c>
      <c r="R41" s="37">
        <v>0</v>
      </c>
      <c r="S41" s="37"/>
      <c r="T41" s="37">
        <f t="shared" si="7"/>
        <v>0</v>
      </c>
      <c r="U41" s="38">
        <f t="shared" si="8"/>
        <v>0</v>
      </c>
      <c r="V41" s="22">
        <v>48</v>
      </c>
      <c r="W41" s="22" t="s">
        <v>58</v>
      </c>
      <c r="X41" s="22" t="s">
        <v>69</v>
      </c>
      <c r="Y41" s="62">
        <v>1032</v>
      </c>
      <c r="Z41" s="39" t="s">
        <v>420</v>
      </c>
      <c r="AA41" s="1" t="s">
        <v>123</v>
      </c>
      <c r="AB41" s="27" t="s">
        <v>157</v>
      </c>
    </row>
    <row r="42" spans="1:28" x14ac:dyDescent="0.3">
      <c r="A42" s="1" t="s">
        <v>46</v>
      </c>
      <c r="B42" s="1" t="s">
        <v>117</v>
      </c>
      <c r="C42" s="26" t="s">
        <v>266</v>
      </c>
      <c r="D42" s="36">
        <v>34</v>
      </c>
      <c r="E42" s="26">
        <v>11</v>
      </c>
      <c r="F42" s="26">
        <v>2</v>
      </c>
      <c r="G42" s="26">
        <v>3</v>
      </c>
      <c r="H42" s="26"/>
      <c r="I42" s="26"/>
      <c r="J42" s="26">
        <v>2</v>
      </c>
      <c r="K42" s="26">
        <v>2</v>
      </c>
      <c r="L42" s="89"/>
      <c r="M42" s="26">
        <v>2</v>
      </c>
      <c r="N42" s="26">
        <f>SUM(L42:M42)</f>
        <v>2</v>
      </c>
      <c r="O42" s="37">
        <v>1</v>
      </c>
      <c r="P42" s="37">
        <v>1</v>
      </c>
      <c r="Q42" s="37">
        <v>0</v>
      </c>
      <c r="R42" s="37">
        <v>1</v>
      </c>
      <c r="S42" s="37">
        <v>1</v>
      </c>
      <c r="T42" s="37">
        <f>(H42*3)+((F42-H42)*2)+J42</f>
        <v>6</v>
      </c>
      <c r="U42" s="38">
        <f t="shared" si="8"/>
        <v>0.81818181818181823</v>
      </c>
      <c r="V42" s="22">
        <v>48</v>
      </c>
      <c r="W42" s="22" t="s">
        <v>58</v>
      </c>
      <c r="X42" s="22" t="s">
        <v>69</v>
      </c>
      <c r="Y42" s="62">
        <v>1032</v>
      </c>
      <c r="Z42" s="39" t="s">
        <v>420</v>
      </c>
      <c r="AA42" s="1" t="s">
        <v>123</v>
      </c>
      <c r="AB42" s="27" t="s">
        <v>157</v>
      </c>
    </row>
    <row r="43" spans="1:28" x14ac:dyDescent="0.3">
      <c r="A43" s="1" t="s">
        <v>46</v>
      </c>
      <c r="B43" s="1" t="s">
        <v>117</v>
      </c>
      <c r="C43" s="26" t="s">
        <v>267</v>
      </c>
      <c r="D43" s="36">
        <v>20</v>
      </c>
      <c r="E43" s="26">
        <v>15</v>
      </c>
      <c r="F43" s="26">
        <v>1</v>
      </c>
      <c r="G43" s="26">
        <v>3</v>
      </c>
      <c r="H43" s="26"/>
      <c r="I43" s="26"/>
      <c r="J43" s="26">
        <v>0</v>
      </c>
      <c r="K43" s="26">
        <v>0</v>
      </c>
      <c r="L43" s="89"/>
      <c r="M43" s="26">
        <v>4</v>
      </c>
      <c r="N43" s="26">
        <f>SUM(L43:M43)</f>
        <v>4</v>
      </c>
      <c r="O43" s="37">
        <v>2</v>
      </c>
      <c r="P43" s="37">
        <v>3</v>
      </c>
      <c r="Q43" s="37">
        <v>2</v>
      </c>
      <c r="R43" s="37">
        <v>1</v>
      </c>
      <c r="S43" s="37">
        <v>1</v>
      </c>
      <c r="T43" s="37">
        <f>(H43*3)+((F43-H43)*2)+J43</f>
        <v>2</v>
      </c>
      <c r="U43" s="38">
        <f t="shared" si="8"/>
        <v>0.73333333333333328</v>
      </c>
      <c r="V43" s="22">
        <v>48</v>
      </c>
      <c r="W43" s="22" t="s">
        <v>58</v>
      </c>
      <c r="X43" s="22" t="s">
        <v>69</v>
      </c>
      <c r="Y43" s="62">
        <v>1032</v>
      </c>
      <c r="Z43" s="39" t="s">
        <v>420</v>
      </c>
      <c r="AA43" s="1" t="s">
        <v>123</v>
      </c>
      <c r="AB43" s="27" t="s">
        <v>157</v>
      </c>
    </row>
    <row r="44" spans="1:28" x14ac:dyDescent="0.3">
      <c r="A44" s="1" t="s">
        <v>46</v>
      </c>
      <c r="B44" s="1" t="s">
        <v>117</v>
      </c>
      <c r="C44" s="26" t="s">
        <v>268</v>
      </c>
      <c r="D44" s="36">
        <v>40</v>
      </c>
      <c r="E44" s="26">
        <v>30</v>
      </c>
      <c r="F44" s="26">
        <v>2</v>
      </c>
      <c r="G44" s="26">
        <v>8</v>
      </c>
      <c r="H44" s="26"/>
      <c r="I44" s="26"/>
      <c r="J44" s="26">
        <v>2</v>
      </c>
      <c r="K44" s="26">
        <v>4</v>
      </c>
      <c r="L44" s="89"/>
      <c r="M44" s="26">
        <v>4</v>
      </c>
      <c r="N44" s="26">
        <f>SUM(L44:M44)</f>
        <v>4</v>
      </c>
      <c r="O44" s="37">
        <v>0</v>
      </c>
      <c r="P44" s="52">
        <v>6</v>
      </c>
      <c r="Q44" s="37">
        <v>1</v>
      </c>
      <c r="R44" s="37">
        <v>2</v>
      </c>
      <c r="S44" s="37"/>
      <c r="T44" s="37">
        <f>(H44*3)+((F44-H44)*2)+J44</f>
        <v>6</v>
      </c>
      <c r="U44" s="38">
        <f t="shared" si="8"/>
        <v>0.3</v>
      </c>
      <c r="V44" s="22">
        <v>48</v>
      </c>
      <c r="W44" s="22" t="s">
        <v>58</v>
      </c>
      <c r="X44" s="22" t="s">
        <v>69</v>
      </c>
      <c r="Y44" s="62">
        <v>1032</v>
      </c>
      <c r="Z44" s="39" t="s">
        <v>420</v>
      </c>
      <c r="AA44" s="1" t="s">
        <v>123</v>
      </c>
      <c r="AB44" s="27" t="s">
        <v>157</v>
      </c>
    </row>
    <row r="45" spans="1:28" x14ac:dyDescent="0.3">
      <c r="A45" s="1" t="s">
        <v>46</v>
      </c>
      <c r="B45" s="1" t="s">
        <v>117</v>
      </c>
      <c r="C45" s="26" t="s">
        <v>269</v>
      </c>
      <c r="D45" s="36">
        <v>10</v>
      </c>
      <c r="E45" s="26">
        <v>34</v>
      </c>
      <c r="F45" s="26">
        <v>6</v>
      </c>
      <c r="G45" s="26">
        <v>12</v>
      </c>
      <c r="H45" s="26"/>
      <c r="I45" s="26"/>
      <c r="J45" s="26">
        <v>4</v>
      </c>
      <c r="K45" s="26">
        <v>7</v>
      </c>
      <c r="L45" s="89"/>
      <c r="M45" s="26">
        <v>2</v>
      </c>
      <c r="N45" s="26">
        <f>SUM(L45:M45)</f>
        <v>2</v>
      </c>
      <c r="O45" s="37">
        <v>4</v>
      </c>
      <c r="P45" s="37">
        <v>3</v>
      </c>
      <c r="Q45" s="37">
        <v>1</v>
      </c>
      <c r="R45" s="37">
        <v>5</v>
      </c>
      <c r="S45" s="37"/>
      <c r="T45" s="37">
        <f>(H45*3)+((F45-H45)*2)+J45</f>
        <v>16</v>
      </c>
      <c r="U45" s="38">
        <f t="shared" si="8"/>
        <v>0.6470588235294118</v>
      </c>
      <c r="V45" s="22">
        <v>48</v>
      </c>
      <c r="W45" s="22" t="s">
        <v>58</v>
      </c>
      <c r="X45" s="22" t="s">
        <v>69</v>
      </c>
      <c r="Y45" s="62">
        <v>1032</v>
      </c>
      <c r="Z45" s="39" t="s">
        <v>420</v>
      </c>
      <c r="AA45" s="1" t="s">
        <v>123</v>
      </c>
      <c r="AB45" s="27" t="s">
        <v>157</v>
      </c>
    </row>
    <row r="46" spans="1:28" x14ac:dyDescent="0.3">
      <c r="A46" s="1" t="s">
        <v>46</v>
      </c>
      <c r="B46" s="1" t="s">
        <v>117</v>
      </c>
      <c r="C46" s="26" t="s">
        <v>270</v>
      </c>
      <c r="D46" s="36">
        <v>22</v>
      </c>
      <c r="E46" s="26">
        <v>33</v>
      </c>
      <c r="F46" s="26">
        <v>5</v>
      </c>
      <c r="G46" s="26">
        <v>13</v>
      </c>
      <c r="H46" s="26"/>
      <c r="I46" s="26"/>
      <c r="J46" s="26">
        <v>4</v>
      </c>
      <c r="K46" s="26">
        <v>7</v>
      </c>
      <c r="L46" s="89"/>
      <c r="M46" s="26">
        <v>10</v>
      </c>
      <c r="N46" s="26">
        <f>SUM(L46:M46)</f>
        <v>10</v>
      </c>
      <c r="O46" s="37">
        <v>1</v>
      </c>
      <c r="P46" s="37">
        <v>3</v>
      </c>
      <c r="Q46" s="37">
        <v>3</v>
      </c>
      <c r="R46" s="37">
        <v>3</v>
      </c>
      <c r="S46" s="37">
        <v>2</v>
      </c>
      <c r="T46" s="37">
        <f>(H46*3)+((F46-H46)*2)+J46</f>
        <v>14</v>
      </c>
      <c r="U46" s="38">
        <f t="shared" si="8"/>
        <v>0.78787878787878785</v>
      </c>
      <c r="V46" s="22">
        <v>48</v>
      </c>
      <c r="W46" s="22" t="s">
        <v>58</v>
      </c>
      <c r="X46" s="22" t="s">
        <v>69</v>
      </c>
      <c r="Y46" s="62">
        <v>1032</v>
      </c>
      <c r="Z46" s="39" t="s">
        <v>420</v>
      </c>
      <c r="AA46" s="1" t="s">
        <v>123</v>
      </c>
      <c r="AB46" s="27" t="s">
        <v>157</v>
      </c>
    </row>
    <row r="47" spans="1:28" x14ac:dyDescent="0.3">
      <c r="A47" s="1" t="s">
        <v>46</v>
      </c>
      <c r="B47" s="1" t="s">
        <v>117</v>
      </c>
      <c r="C47" s="52" t="s">
        <v>39</v>
      </c>
      <c r="D47" s="1"/>
      <c r="E47" s="52"/>
      <c r="F47" s="52"/>
      <c r="G47" s="52"/>
      <c r="H47" s="52"/>
      <c r="I47" s="52"/>
      <c r="J47" s="52"/>
      <c r="K47" s="52"/>
      <c r="L47" s="52">
        <v>11</v>
      </c>
      <c r="M47" s="52">
        <v>-11</v>
      </c>
      <c r="N47" s="52"/>
      <c r="O47" s="52"/>
      <c r="P47" s="52"/>
      <c r="Q47" s="41"/>
      <c r="R47" s="41"/>
      <c r="S47" s="41"/>
      <c r="T47" s="41"/>
      <c r="U47" s="38" t="str">
        <f t="shared" ref="U47" si="9">_xlfn.IFNA("",((T47+Q47+N47-R47)+(O47*2))/E47)</f>
        <v/>
      </c>
      <c r="V47" s="22">
        <v>48</v>
      </c>
      <c r="W47" s="22" t="s">
        <v>58</v>
      </c>
      <c r="X47" s="22" t="s">
        <v>69</v>
      </c>
      <c r="Y47" s="62">
        <v>1032</v>
      </c>
      <c r="Z47" s="39" t="s">
        <v>420</v>
      </c>
      <c r="AA47" s="1" t="s">
        <v>123</v>
      </c>
      <c r="AB47" s="27" t="s">
        <v>157</v>
      </c>
    </row>
    <row r="48" spans="1:28" x14ac:dyDescent="0.3">
      <c r="A48" s="46" t="s">
        <v>46</v>
      </c>
      <c r="B48" s="46" t="s">
        <v>117</v>
      </c>
      <c r="C48" s="42" t="s">
        <v>40</v>
      </c>
      <c r="D48" s="46"/>
      <c r="E48" s="42">
        <f t="shared" ref="E48:T48" si="10">SUM(E35:E47)</f>
        <v>240</v>
      </c>
      <c r="F48" s="42">
        <f t="shared" si="10"/>
        <v>40</v>
      </c>
      <c r="G48" s="42">
        <f t="shared" si="10"/>
        <v>89</v>
      </c>
      <c r="H48" s="42">
        <f t="shared" si="10"/>
        <v>0</v>
      </c>
      <c r="I48" s="42">
        <f t="shared" si="10"/>
        <v>0</v>
      </c>
      <c r="J48" s="42">
        <f t="shared" si="10"/>
        <v>36</v>
      </c>
      <c r="K48" s="42">
        <f t="shared" si="10"/>
        <v>53</v>
      </c>
      <c r="L48" s="42">
        <f t="shared" si="10"/>
        <v>11</v>
      </c>
      <c r="M48" s="42">
        <f t="shared" si="10"/>
        <v>29</v>
      </c>
      <c r="N48" s="42">
        <f t="shared" si="10"/>
        <v>40</v>
      </c>
      <c r="O48" s="42">
        <f t="shared" si="10"/>
        <v>12</v>
      </c>
      <c r="P48" s="42">
        <f t="shared" si="10"/>
        <v>35</v>
      </c>
      <c r="Q48" s="42">
        <f t="shared" si="10"/>
        <v>14</v>
      </c>
      <c r="R48" s="42">
        <f t="shared" si="10"/>
        <v>19</v>
      </c>
      <c r="S48" s="42">
        <f t="shared" si="10"/>
        <v>7</v>
      </c>
      <c r="T48" s="42">
        <f t="shared" si="10"/>
        <v>116</v>
      </c>
      <c r="U48" s="43">
        <f>((T48+Q48+N48-R48)+(O48*2))/E48</f>
        <v>0.72916666666666663</v>
      </c>
      <c r="V48" s="44">
        <v>48</v>
      </c>
      <c r="W48" s="44" t="s">
        <v>58</v>
      </c>
      <c r="X48" s="44" t="s">
        <v>69</v>
      </c>
      <c r="Y48" s="63">
        <v>1032</v>
      </c>
      <c r="Z48" s="45" t="s">
        <v>420</v>
      </c>
      <c r="AA48" s="46" t="s">
        <v>123</v>
      </c>
      <c r="AB48" s="74" t="s">
        <v>157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0.449438202247191</v>
      </c>
      <c r="H49" s="47"/>
      <c r="I49" s="27"/>
      <c r="J49" s="47" t="s">
        <v>42</v>
      </c>
      <c r="K49" s="61">
        <f>J48/K48</f>
        <v>0.67924528301886788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 t="s">
        <v>422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27"/>
    </row>
  </sheetData>
  <pageMargins left="0.25" right="0.25" top="0.75" bottom="0.75" header="0.3" footer="0.3"/>
  <pageSetup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CCCE-BA8D-4E47-A522-19A61418355B}">
  <sheetPr>
    <tabColor theme="9" tint="0.39997558519241921"/>
    <pageSetUpPr fitToPage="1"/>
  </sheetPr>
  <dimension ref="A1:AB46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371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28887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96</v>
      </c>
      <c r="D4" s="7" t="s">
        <v>5</v>
      </c>
      <c r="E4" s="8"/>
      <c r="F4" s="5"/>
      <c r="G4" s="1"/>
      <c r="J4" s="15" t="s">
        <v>158</v>
      </c>
      <c r="K4" s="16" t="s">
        <v>45</v>
      </c>
      <c r="L4" s="17"/>
      <c r="M4" s="18"/>
      <c r="N4" s="19">
        <v>20</v>
      </c>
      <c r="O4" s="19">
        <v>35</v>
      </c>
      <c r="P4" s="19">
        <v>27</v>
      </c>
      <c r="Q4" s="19">
        <v>23</v>
      </c>
      <c r="R4" s="20"/>
      <c r="S4" s="21">
        <f>SUM(N4:R4)</f>
        <v>105</v>
      </c>
      <c r="T4" s="22">
        <v>51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159</v>
      </c>
      <c r="K5" s="16" t="s">
        <v>66</v>
      </c>
      <c r="L5" s="17"/>
      <c r="M5" s="18"/>
      <c r="N5" s="19">
        <v>31</v>
      </c>
      <c r="O5" s="19">
        <v>26</v>
      </c>
      <c r="P5" s="19">
        <v>37</v>
      </c>
      <c r="Q5" s="19">
        <v>24</v>
      </c>
      <c r="R5" s="20"/>
      <c r="S5" s="21">
        <f>SUM(N5:R5)</f>
        <v>118</v>
      </c>
      <c r="T5" s="22">
        <v>51</v>
      </c>
      <c r="U5" s="1"/>
      <c r="V5" s="1"/>
      <c r="W5" s="1"/>
    </row>
    <row r="6" spans="1:28" x14ac:dyDescent="0.3">
      <c r="C6" s="23">
        <v>592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232</v>
      </c>
      <c r="D7" s="7" t="s">
        <v>8</v>
      </c>
      <c r="G7" s="1"/>
      <c r="S7" s="1"/>
      <c r="T7" s="25" t="s">
        <v>9</v>
      </c>
      <c r="U7" s="1"/>
      <c r="V7" s="55">
        <v>51</v>
      </c>
      <c r="W7" s="1"/>
    </row>
    <row r="8" spans="1:28" x14ac:dyDescent="0.3">
      <c r="B8" s="1"/>
      <c r="C8" s="24" t="s">
        <v>65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6" t="s">
        <v>47</v>
      </c>
      <c r="D13" s="36">
        <v>24</v>
      </c>
      <c r="E13" s="26">
        <v>26</v>
      </c>
      <c r="F13" s="26">
        <v>1</v>
      </c>
      <c r="G13" s="26">
        <v>4</v>
      </c>
      <c r="H13" s="26"/>
      <c r="I13" s="26"/>
      <c r="J13" s="26">
        <v>2</v>
      </c>
      <c r="K13" s="26">
        <v>6</v>
      </c>
      <c r="L13" s="26">
        <v>1</v>
      </c>
      <c r="M13" s="26">
        <v>2</v>
      </c>
      <c r="N13" s="26">
        <f>SUM(L13:M13)</f>
        <v>3</v>
      </c>
      <c r="O13" s="26">
        <v>1</v>
      </c>
      <c r="P13" s="37">
        <v>5</v>
      </c>
      <c r="Q13" s="26">
        <v>2</v>
      </c>
      <c r="R13" s="26">
        <v>4</v>
      </c>
      <c r="S13" s="26">
        <v>1</v>
      </c>
      <c r="T13" s="26">
        <f>+(F13*2)+J13</f>
        <v>4</v>
      </c>
      <c r="U13" s="38">
        <f>IFERROR(((T13+Q13+N13-R13)+(O13*2))/E13,"")</f>
        <v>0.26923076923076922</v>
      </c>
      <c r="V13" s="22">
        <v>51</v>
      </c>
      <c r="W13" s="22" t="s">
        <v>108</v>
      </c>
      <c r="X13" s="22" t="s">
        <v>59</v>
      </c>
      <c r="Y13" s="62">
        <v>592</v>
      </c>
      <c r="Z13" s="39"/>
      <c r="AA13" s="1" t="s">
        <v>160</v>
      </c>
      <c r="AB13" s="27" t="s">
        <v>61</v>
      </c>
    </row>
    <row r="14" spans="1:28" x14ac:dyDescent="0.3">
      <c r="A14" s="1" t="s">
        <v>57</v>
      </c>
      <c r="B14" s="1" t="s">
        <v>46</v>
      </c>
      <c r="C14" s="1" t="s">
        <v>48</v>
      </c>
      <c r="D14" s="36">
        <v>13</v>
      </c>
      <c r="E14" s="26">
        <v>22</v>
      </c>
      <c r="F14" s="26">
        <v>2</v>
      </c>
      <c r="G14" s="26">
        <v>7</v>
      </c>
      <c r="H14" s="26"/>
      <c r="I14" s="26"/>
      <c r="J14" s="26">
        <v>0</v>
      </c>
      <c r="K14" s="26">
        <v>0</v>
      </c>
      <c r="L14" s="26">
        <v>0</v>
      </c>
      <c r="M14" s="26">
        <v>6</v>
      </c>
      <c r="N14" s="26">
        <f t="shared" ref="N14:N24" si="0">SUM(L14:M14)</f>
        <v>6</v>
      </c>
      <c r="O14" s="26">
        <v>3</v>
      </c>
      <c r="P14" s="37">
        <v>2</v>
      </c>
      <c r="Q14" s="26">
        <v>1</v>
      </c>
      <c r="R14" s="26">
        <v>4</v>
      </c>
      <c r="S14" s="26">
        <v>0</v>
      </c>
      <c r="T14" s="26">
        <f t="shared" ref="T14:T24" si="1">+(F14*2)+J14</f>
        <v>4</v>
      </c>
      <c r="U14" s="38">
        <f t="shared" ref="U14:U24" si="2">IFERROR(((T14+Q14+N14-R14)+(O14*2))/E14,"")</f>
        <v>0.59090909090909094</v>
      </c>
      <c r="V14" s="22">
        <v>51</v>
      </c>
      <c r="W14" s="22" t="s">
        <v>108</v>
      </c>
      <c r="X14" s="22" t="s">
        <v>59</v>
      </c>
      <c r="Y14" s="62">
        <v>592</v>
      </c>
      <c r="Z14" s="39"/>
      <c r="AA14" s="1" t="s">
        <v>160</v>
      </c>
      <c r="AB14" s="27" t="s">
        <v>61</v>
      </c>
    </row>
    <row r="15" spans="1:28" x14ac:dyDescent="0.3">
      <c r="A15" s="1" t="s">
        <v>57</v>
      </c>
      <c r="B15" s="1" t="s">
        <v>46</v>
      </c>
      <c r="C15" s="1" t="s">
        <v>234</v>
      </c>
      <c r="D15" s="36">
        <v>44</v>
      </c>
      <c r="E15" s="26">
        <v>1</v>
      </c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26">
        <v>0</v>
      </c>
      <c r="M15" s="26">
        <v>0</v>
      </c>
      <c r="N15" s="26">
        <f t="shared" si="0"/>
        <v>0</v>
      </c>
      <c r="O15" s="26">
        <v>0</v>
      </c>
      <c r="P15" s="37">
        <v>0</v>
      </c>
      <c r="Q15" s="26">
        <v>0</v>
      </c>
      <c r="R15" s="26">
        <v>1</v>
      </c>
      <c r="S15" s="26">
        <v>0</v>
      </c>
      <c r="T15" s="26">
        <f t="shared" si="1"/>
        <v>0</v>
      </c>
      <c r="U15" s="57">
        <f t="shared" si="2"/>
        <v>-1</v>
      </c>
      <c r="V15" s="22">
        <v>51</v>
      </c>
      <c r="W15" s="22" t="s">
        <v>108</v>
      </c>
      <c r="X15" s="22" t="s">
        <v>59</v>
      </c>
      <c r="Y15" s="62">
        <v>592</v>
      </c>
      <c r="Z15" s="39"/>
      <c r="AA15" s="1" t="s">
        <v>160</v>
      </c>
      <c r="AB15" s="27" t="s">
        <v>61</v>
      </c>
    </row>
    <row r="16" spans="1:28" x14ac:dyDescent="0.3">
      <c r="A16" s="1" t="s">
        <v>57</v>
      </c>
      <c r="B16" s="1" t="s">
        <v>46</v>
      </c>
      <c r="C16" s="26" t="s">
        <v>49</v>
      </c>
      <c r="D16" s="36">
        <v>10</v>
      </c>
      <c r="E16" s="26">
        <v>23</v>
      </c>
      <c r="F16" s="26">
        <v>3</v>
      </c>
      <c r="G16" s="26">
        <v>8</v>
      </c>
      <c r="H16" s="26"/>
      <c r="I16" s="26"/>
      <c r="J16" s="26">
        <v>1</v>
      </c>
      <c r="K16" s="26">
        <v>2</v>
      </c>
      <c r="L16" s="26">
        <v>0</v>
      </c>
      <c r="M16" s="26">
        <v>0</v>
      </c>
      <c r="N16" s="26">
        <f t="shared" si="0"/>
        <v>0</v>
      </c>
      <c r="O16" s="26">
        <v>1</v>
      </c>
      <c r="P16" s="52">
        <v>6</v>
      </c>
      <c r="Q16" s="26">
        <v>3</v>
      </c>
      <c r="R16" s="26">
        <v>2</v>
      </c>
      <c r="S16" s="26">
        <v>0</v>
      </c>
      <c r="T16" s="26">
        <f t="shared" si="1"/>
        <v>7</v>
      </c>
      <c r="U16" s="38">
        <f t="shared" si="2"/>
        <v>0.43478260869565216</v>
      </c>
      <c r="V16" s="22">
        <v>51</v>
      </c>
      <c r="W16" s="22" t="s">
        <v>108</v>
      </c>
      <c r="X16" s="22" t="s">
        <v>59</v>
      </c>
      <c r="Y16" s="62">
        <v>592</v>
      </c>
      <c r="Z16" s="39"/>
      <c r="AA16" s="1" t="s">
        <v>160</v>
      </c>
      <c r="AB16" s="27" t="s">
        <v>61</v>
      </c>
    </row>
    <row r="17" spans="1:28" x14ac:dyDescent="0.3">
      <c r="A17" s="1" t="s">
        <v>57</v>
      </c>
      <c r="B17" s="1" t="s">
        <v>46</v>
      </c>
      <c r="C17" s="26" t="s">
        <v>50</v>
      </c>
      <c r="D17" s="36">
        <v>25</v>
      </c>
      <c r="E17" s="26">
        <v>26</v>
      </c>
      <c r="F17" s="26">
        <v>9</v>
      </c>
      <c r="G17" s="26">
        <v>14</v>
      </c>
      <c r="H17" s="26"/>
      <c r="I17" s="26"/>
      <c r="J17" s="26">
        <v>1</v>
      </c>
      <c r="K17" s="26">
        <v>5</v>
      </c>
      <c r="L17" s="26">
        <v>0</v>
      </c>
      <c r="M17" s="26">
        <v>2</v>
      </c>
      <c r="N17" s="26">
        <f t="shared" si="0"/>
        <v>2</v>
      </c>
      <c r="O17" s="26">
        <v>1</v>
      </c>
      <c r="P17" s="37">
        <v>1</v>
      </c>
      <c r="Q17" s="26">
        <v>0</v>
      </c>
      <c r="R17" s="26">
        <v>3</v>
      </c>
      <c r="S17" s="26">
        <v>0</v>
      </c>
      <c r="T17" s="26">
        <f t="shared" si="1"/>
        <v>19</v>
      </c>
      <c r="U17" s="38">
        <f t="shared" si="2"/>
        <v>0.76923076923076927</v>
      </c>
      <c r="V17" s="22">
        <v>51</v>
      </c>
      <c r="W17" s="22" t="s">
        <v>108</v>
      </c>
      <c r="X17" s="22" t="s">
        <v>59</v>
      </c>
      <c r="Y17" s="62">
        <v>592</v>
      </c>
      <c r="Z17" s="39"/>
      <c r="AA17" s="1" t="s">
        <v>160</v>
      </c>
      <c r="AB17" s="27" t="s">
        <v>61</v>
      </c>
    </row>
    <row r="18" spans="1:28" x14ac:dyDescent="0.3">
      <c r="A18" s="1" t="s">
        <v>57</v>
      </c>
      <c r="B18" s="1" t="s">
        <v>46</v>
      </c>
      <c r="C18" s="26" t="s">
        <v>235</v>
      </c>
      <c r="D18" s="36">
        <v>28</v>
      </c>
      <c r="E18" s="26">
        <v>23</v>
      </c>
      <c r="F18" s="26">
        <v>10</v>
      </c>
      <c r="G18" s="26">
        <v>16</v>
      </c>
      <c r="H18" s="26"/>
      <c r="I18" s="26"/>
      <c r="J18" s="26">
        <v>6</v>
      </c>
      <c r="K18" s="26">
        <v>8</v>
      </c>
      <c r="L18" s="26">
        <v>6</v>
      </c>
      <c r="M18" s="26">
        <v>1</v>
      </c>
      <c r="N18" s="26">
        <f t="shared" si="0"/>
        <v>7</v>
      </c>
      <c r="O18" s="26">
        <v>1</v>
      </c>
      <c r="P18" s="37">
        <v>2</v>
      </c>
      <c r="Q18" s="26">
        <v>1</v>
      </c>
      <c r="R18" s="26">
        <v>1</v>
      </c>
      <c r="S18" s="26">
        <v>0</v>
      </c>
      <c r="T18" s="26">
        <f t="shared" si="1"/>
        <v>26</v>
      </c>
      <c r="U18" s="38">
        <f t="shared" si="2"/>
        <v>1.5217391304347827</v>
      </c>
      <c r="V18" s="22">
        <v>51</v>
      </c>
      <c r="W18" s="22" t="s">
        <v>108</v>
      </c>
      <c r="X18" s="22" t="s">
        <v>59</v>
      </c>
      <c r="Y18" s="62">
        <v>592</v>
      </c>
      <c r="Z18" s="39"/>
      <c r="AA18" s="1" t="s">
        <v>160</v>
      </c>
      <c r="AB18" s="27" t="s">
        <v>61</v>
      </c>
    </row>
    <row r="19" spans="1:28" x14ac:dyDescent="0.3">
      <c r="A19" s="1" t="s">
        <v>57</v>
      </c>
      <c r="B19" s="1" t="s">
        <v>46</v>
      </c>
      <c r="C19" s="26" t="s">
        <v>51</v>
      </c>
      <c r="D19" s="36">
        <v>33</v>
      </c>
      <c r="E19" s="26">
        <v>24</v>
      </c>
      <c r="F19" s="26">
        <v>2</v>
      </c>
      <c r="G19" s="26">
        <v>11</v>
      </c>
      <c r="H19" s="26"/>
      <c r="I19" s="26"/>
      <c r="J19" s="26">
        <v>4</v>
      </c>
      <c r="K19" s="26">
        <v>4</v>
      </c>
      <c r="L19" s="26">
        <v>3</v>
      </c>
      <c r="M19" s="26">
        <v>2</v>
      </c>
      <c r="N19" s="26">
        <f t="shared" si="0"/>
        <v>5</v>
      </c>
      <c r="O19" s="26">
        <v>0</v>
      </c>
      <c r="P19" s="37">
        <v>2</v>
      </c>
      <c r="Q19" s="26">
        <v>1</v>
      </c>
      <c r="R19" s="26">
        <v>2</v>
      </c>
      <c r="S19" s="26">
        <v>0</v>
      </c>
      <c r="T19" s="26">
        <f t="shared" si="1"/>
        <v>8</v>
      </c>
      <c r="U19" s="38">
        <f t="shared" si="2"/>
        <v>0.5</v>
      </c>
      <c r="V19" s="22">
        <v>51</v>
      </c>
      <c r="W19" s="22" t="s">
        <v>108</v>
      </c>
      <c r="X19" s="22" t="s">
        <v>59</v>
      </c>
      <c r="Y19" s="62">
        <v>592</v>
      </c>
      <c r="Z19" s="39"/>
      <c r="AA19" s="1" t="s">
        <v>160</v>
      </c>
      <c r="AB19" s="27" t="s">
        <v>61</v>
      </c>
    </row>
    <row r="20" spans="1:28" x14ac:dyDescent="0.3">
      <c r="A20" s="1" t="s">
        <v>57</v>
      </c>
      <c r="B20" s="1" t="s">
        <v>46</v>
      </c>
      <c r="C20" s="26" t="s">
        <v>52</v>
      </c>
      <c r="D20" s="36">
        <v>6</v>
      </c>
      <c r="E20" s="26">
        <v>3</v>
      </c>
      <c r="F20" s="26">
        <v>0</v>
      </c>
      <c r="G20" s="26">
        <v>2</v>
      </c>
      <c r="H20" s="26"/>
      <c r="I20" s="26"/>
      <c r="J20" s="26">
        <v>0</v>
      </c>
      <c r="K20" s="26">
        <v>0</v>
      </c>
      <c r="L20" s="26">
        <v>1</v>
      </c>
      <c r="M20" s="26">
        <v>0</v>
      </c>
      <c r="N20" s="26">
        <f t="shared" si="0"/>
        <v>1</v>
      </c>
      <c r="O20" s="26">
        <v>1</v>
      </c>
      <c r="P20" s="37">
        <v>1</v>
      </c>
      <c r="Q20" s="26">
        <v>0</v>
      </c>
      <c r="R20" s="26">
        <v>1</v>
      </c>
      <c r="S20" s="26">
        <v>0</v>
      </c>
      <c r="T20" s="26">
        <f t="shared" si="1"/>
        <v>0</v>
      </c>
      <c r="U20" s="38">
        <f t="shared" si="2"/>
        <v>0.66666666666666663</v>
      </c>
      <c r="V20" s="22">
        <v>51</v>
      </c>
      <c r="W20" s="22" t="s">
        <v>108</v>
      </c>
      <c r="X20" s="22" t="s">
        <v>59</v>
      </c>
      <c r="Y20" s="62">
        <v>592</v>
      </c>
      <c r="Z20" s="39"/>
      <c r="AA20" s="1" t="s">
        <v>160</v>
      </c>
      <c r="AB20" s="27" t="s">
        <v>61</v>
      </c>
    </row>
    <row r="21" spans="1:28" x14ac:dyDescent="0.3">
      <c r="A21" s="1" t="s">
        <v>57</v>
      </c>
      <c r="B21" s="1" t="s">
        <v>46</v>
      </c>
      <c r="C21" s="26" t="s">
        <v>53</v>
      </c>
      <c r="D21" s="36">
        <v>31</v>
      </c>
      <c r="E21" s="26">
        <v>32</v>
      </c>
      <c r="F21" s="26">
        <v>6</v>
      </c>
      <c r="G21" s="26">
        <v>19</v>
      </c>
      <c r="H21" s="26"/>
      <c r="I21" s="26"/>
      <c r="J21" s="26">
        <v>2</v>
      </c>
      <c r="K21" s="26">
        <v>2</v>
      </c>
      <c r="L21" s="26">
        <v>4</v>
      </c>
      <c r="M21" s="26">
        <v>7</v>
      </c>
      <c r="N21" s="26">
        <f t="shared" si="0"/>
        <v>11</v>
      </c>
      <c r="O21" s="26">
        <v>3</v>
      </c>
      <c r="P21" s="37">
        <v>2</v>
      </c>
      <c r="Q21" s="26">
        <v>1</v>
      </c>
      <c r="R21" s="26">
        <v>4</v>
      </c>
      <c r="S21" s="26">
        <v>0</v>
      </c>
      <c r="T21" s="26">
        <f t="shared" si="1"/>
        <v>14</v>
      </c>
      <c r="U21" s="38">
        <f t="shared" si="2"/>
        <v>0.875</v>
      </c>
      <c r="V21" s="22">
        <v>51</v>
      </c>
      <c r="W21" s="22" t="s">
        <v>108</v>
      </c>
      <c r="X21" s="22" t="s">
        <v>59</v>
      </c>
      <c r="Y21" s="62">
        <v>592</v>
      </c>
      <c r="Z21" s="39"/>
      <c r="AA21" s="1" t="s">
        <v>160</v>
      </c>
      <c r="AB21" s="27" t="s">
        <v>61</v>
      </c>
    </row>
    <row r="22" spans="1:28" x14ac:dyDescent="0.3">
      <c r="A22" s="1" t="s">
        <v>57</v>
      </c>
      <c r="B22" s="1" t="s">
        <v>46</v>
      </c>
      <c r="C22" s="26" t="s">
        <v>236</v>
      </c>
      <c r="D22" s="36">
        <v>32</v>
      </c>
      <c r="E22" s="26">
        <v>38</v>
      </c>
      <c r="F22" s="26">
        <v>6</v>
      </c>
      <c r="G22" s="26">
        <v>15</v>
      </c>
      <c r="H22" s="26"/>
      <c r="I22" s="26"/>
      <c r="J22" s="26">
        <v>1</v>
      </c>
      <c r="K22" s="26">
        <v>2</v>
      </c>
      <c r="L22" s="26">
        <v>3</v>
      </c>
      <c r="M22" s="26">
        <v>1</v>
      </c>
      <c r="N22" s="26">
        <f t="shared" si="0"/>
        <v>4</v>
      </c>
      <c r="O22" s="26">
        <v>0</v>
      </c>
      <c r="P22" s="37">
        <v>5</v>
      </c>
      <c r="Q22" s="26">
        <v>0</v>
      </c>
      <c r="R22" s="26">
        <v>10</v>
      </c>
      <c r="S22" s="26">
        <v>0</v>
      </c>
      <c r="T22" s="26">
        <f t="shared" si="1"/>
        <v>13</v>
      </c>
      <c r="U22" s="38">
        <f t="shared" si="2"/>
        <v>0.18421052631578946</v>
      </c>
      <c r="V22" s="22">
        <v>51</v>
      </c>
      <c r="W22" s="22" t="s">
        <v>108</v>
      </c>
      <c r="X22" s="22" t="s">
        <v>59</v>
      </c>
      <c r="Y22" s="62">
        <v>592</v>
      </c>
      <c r="Z22" s="39"/>
      <c r="AA22" s="1" t="s">
        <v>160</v>
      </c>
      <c r="AB22" s="27" t="s">
        <v>61</v>
      </c>
    </row>
    <row r="23" spans="1:28" x14ac:dyDescent="0.3">
      <c r="A23" s="1" t="s">
        <v>57</v>
      </c>
      <c r="B23" s="1" t="s">
        <v>46</v>
      </c>
      <c r="C23" s="26" t="s">
        <v>55</v>
      </c>
      <c r="D23" s="36">
        <v>1</v>
      </c>
      <c r="E23" s="26">
        <v>20</v>
      </c>
      <c r="F23" s="26">
        <v>3</v>
      </c>
      <c r="G23" s="26">
        <v>7</v>
      </c>
      <c r="H23" s="26"/>
      <c r="I23" s="26"/>
      <c r="J23" s="26">
        <v>4</v>
      </c>
      <c r="K23" s="26">
        <v>5</v>
      </c>
      <c r="L23" s="26">
        <v>1</v>
      </c>
      <c r="M23" s="26">
        <v>3</v>
      </c>
      <c r="N23" s="26">
        <f t="shared" si="0"/>
        <v>4</v>
      </c>
      <c r="O23" s="26">
        <v>4</v>
      </c>
      <c r="P23" s="37">
        <v>3</v>
      </c>
      <c r="Q23" s="26">
        <v>3</v>
      </c>
      <c r="R23" s="26">
        <v>6</v>
      </c>
      <c r="S23" s="26">
        <v>0</v>
      </c>
      <c r="T23" s="26">
        <f t="shared" si="1"/>
        <v>10</v>
      </c>
      <c r="U23" s="38">
        <f t="shared" si="2"/>
        <v>0.95</v>
      </c>
      <c r="V23" s="22">
        <v>51</v>
      </c>
      <c r="W23" s="22" t="s">
        <v>108</v>
      </c>
      <c r="X23" s="22" t="s">
        <v>59</v>
      </c>
      <c r="Y23" s="62">
        <v>592</v>
      </c>
      <c r="Z23" s="39"/>
      <c r="AA23" s="1" t="s">
        <v>160</v>
      </c>
      <c r="AB23" s="27" t="s">
        <v>61</v>
      </c>
    </row>
    <row r="24" spans="1:28" x14ac:dyDescent="0.3">
      <c r="A24" s="1" t="s">
        <v>57</v>
      </c>
      <c r="B24" s="1" t="s">
        <v>46</v>
      </c>
      <c r="C24" s="26" t="s">
        <v>56</v>
      </c>
      <c r="D24" s="36">
        <v>15</v>
      </c>
      <c r="E24" s="26">
        <v>2</v>
      </c>
      <c r="F24" s="26">
        <v>0</v>
      </c>
      <c r="G24" s="26">
        <v>0</v>
      </c>
      <c r="H24" s="26"/>
      <c r="I24" s="26"/>
      <c r="J24" s="26">
        <v>0</v>
      </c>
      <c r="K24" s="26">
        <v>0</v>
      </c>
      <c r="L24" s="26">
        <v>0</v>
      </c>
      <c r="M24" s="26">
        <v>0</v>
      </c>
      <c r="N24" s="26">
        <f t="shared" si="0"/>
        <v>0</v>
      </c>
      <c r="O24" s="26">
        <v>0</v>
      </c>
      <c r="P24" s="37">
        <v>1</v>
      </c>
      <c r="Q24" s="26">
        <v>0</v>
      </c>
      <c r="R24" s="26">
        <v>0</v>
      </c>
      <c r="S24" s="26">
        <v>0</v>
      </c>
      <c r="T24" s="26">
        <f t="shared" si="1"/>
        <v>0</v>
      </c>
      <c r="U24" s="38">
        <f t="shared" si="2"/>
        <v>0</v>
      </c>
      <c r="V24" s="22">
        <v>51</v>
      </c>
      <c r="W24" s="22" t="s">
        <v>108</v>
      </c>
      <c r="X24" s="22" t="s">
        <v>59</v>
      </c>
      <c r="Y24" s="62">
        <v>592</v>
      </c>
      <c r="Z24" s="39"/>
      <c r="AA24" s="1" t="s">
        <v>160</v>
      </c>
      <c r="AB24" s="27" t="s">
        <v>61</v>
      </c>
    </row>
    <row r="25" spans="1:28" x14ac:dyDescent="0.3">
      <c r="A25" s="46" t="s">
        <v>57</v>
      </c>
      <c r="B25" s="46" t="s">
        <v>46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42</v>
      </c>
      <c r="G25" s="42">
        <f t="shared" si="3"/>
        <v>103</v>
      </c>
      <c r="H25" s="42">
        <f t="shared" si="3"/>
        <v>0</v>
      </c>
      <c r="I25" s="42">
        <f t="shared" si="3"/>
        <v>0</v>
      </c>
      <c r="J25" s="42">
        <f t="shared" si="3"/>
        <v>21</v>
      </c>
      <c r="K25" s="42">
        <f t="shared" si="3"/>
        <v>34</v>
      </c>
      <c r="L25" s="42">
        <f t="shared" si="3"/>
        <v>19</v>
      </c>
      <c r="M25" s="42">
        <f t="shared" si="3"/>
        <v>24</v>
      </c>
      <c r="N25" s="42">
        <f t="shared" si="3"/>
        <v>43</v>
      </c>
      <c r="O25" s="42">
        <f t="shared" si="3"/>
        <v>15</v>
      </c>
      <c r="P25" s="42">
        <f t="shared" si="3"/>
        <v>30</v>
      </c>
      <c r="Q25" s="42">
        <f t="shared" si="3"/>
        <v>12</v>
      </c>
      <c r="R25" s="42">
        <f t="shared" si="3"/>
        <v>38</v>
      </c>
      <c r="S25" s="42">
        <f t="shared" si="3"/>
        <v>1</v>
      </c>
      <c r="T25" s="42">
        <f t="shared" si="3"/>
        <v>105</v>
      </c>
      <c r="U25" s="43">
        <f>((T25+Q25+N25-R25)+(O25*2))/E25</f>
        <v>0.6333333333333333</v>
      </c>
      <c r="V25" s="44">
        <v>51</v>
      </c>
      <c r="W25" s="44" t="s">
        <v>108</v>
      </c>
      <c r="X25" s="44" t="s">
        <v>59</v>
      </c>
      <c r="Y25" s="63">
        <v>592</v>
      </c>
      <c r="Z25" s="45"/>
      <c r="AA25" s="46" t="s">
        <v>160</v>
      </c>
      <c r="AB25" s="74" t="s">
        <v>61</v>
      </c>
    </row>
    <row r="26" spans="1:28" x14ac:dyDescent="0.3">
      <c r="A26" s="1"/>
      <c r="B26" s="1"/>
      <c r="C26" s="1"/>
      <c r="D26" s="1"/>
      <c r="F26" s="47" t="s">
        <v>41</v>
      </c>
      <c r="G26" s="48">
        <f>F25/G25</f>
        <v>0.40776699029126212</v>
      </c>
      <c r="H26" s="26"/>
      <c r="I26" s="1"/>
      <c r="J26" s="47" t="s">
        <v>42</v>
      </c>
      <c r="K26" s="48">
        <f>J25/K25</f>
        <v>0.61764705882352944</v>
      </c>
      <c r="L26" s="1"/>
      <c r="M26" s="37" t="s">
        <v>43</v>
      </c>
      <c r="N26" s="49">
        <v>6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66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15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6" t="s">
        <v>67</v>
      </c>
      <c r="D35" s="36">
        <v>21</v>
      </c>
      <c r="E35" s="26">
        <v>36</v>
      </c>
      <c r="F35" s="26">
        <v>6</v>
      </c>
      <c r="G35" s="26">
        <v>9</v>
      </c>
      <c r="H35" s="26"/>
      <c r="I35" s="26"/>
      <c r="J35" s="26">
        <v>2</v>
      </c>
      <c r="K35" s="26">
        <v>3</v>
      </c>
      <c r="L35" s="26">
        <v>3</v>
      </c>
      <c r="M35" s="26">
        <v>11</v>
      </c>
      <c r="N35" s="26">
        <f>SUM(L35:M35)</f>
        <v>14</v>
      </c>
      <c r="O35" s="26">
        <v>2</v>
      </c>
      <c r="P35" s="37">
        <v>5</v>
      </c>
      <c r="Q35" s="26">
        <v>1</v>
      </c>
      <c r="R35" s="26">
        <v>7</v>
      </c>
      <c r="S35" s="26">
        <v>1</v>
      </c>
      <c r="T35" s="26">
        <f>(H35*3)+((F35-H35)*2)+J35</f>
        <v>14</v>
      </c>
      <c r="U35" s="38">
        <f>IFERROR(((T35+Q35+N35-R35)+(O35*2))/E35,"")</f>
        <v>0.72222222222222221</v>
      </c>
      <c r="V35" s="22">
        <v>51</v>
      </c>
      <c r="W35" s="22" t="s">
        <v>58</v>
      </c>
      <c r="X35" s="22" t="s">
        <v>69</v>
      </c>
      <c r="Y35" s="62">
        <v>592</v>
      </c>
      <c r="Z35" s="39"/>
      <c r="AA35" s="1" t="s">
        <v>70</v>
      </c>
      <c r="AB35" s="27" t="s">
        <v>161</v>
      </c>
    </row>
    <row r="36" spans="1:28" x14ac:dyDescent="0.3">
      <c r="A36" s="1" t="s">
        <v>46</v>
      </c>
      <c r="B36" s="1" t="s">
        <v>57</v>
      </c>
      <c r="C36" s="26" t="s">
        <v>72</v>
      </c>
      <c r="D36" s="36">
        <v>44</v>
      </c>
      <c r="E36" s="26">
        <v>25</v>
      </c>
      <c r="F36" s="26">
        <v>1</v>
      </c>
      <c r="G36" s="26">
        <v>8</v>
      </c>
      <c r="H36" s="26"/>
      <c r="I36" s="26"/>
      <c r="J36" s="26">
        <v>2</v>
      </c>
      <c r="K36" s="26">
        <v>2</v>
      </c>
      <c r="L36" s="26">
        <v>1</v>
      </c>
      <c r="M36" s="26">
        <v>2</v>
      </c>
      <c r="N36" s="26">
        <f t="shared" ref="N36:N39" si="4">SUM(L36:M36)</f>
        <v>3</v>
      </c>
      <c r="O36" s="37">
        <v>3</v>
      </c>
      <c r="P36" s="37">
        <v>2</v>
      </c>
      <c r="Q36" s="37">
        <v>3</v>
      </c>
      <c r="R36" s="37">
        <v>1</v>
      </c>
      <c r="S36" s="37">
        <v>0</v>
      </c>
      <c r="T36" s="37">
        <f t="shared" ref="T36:T39" si="5">(H36*3)+((F36-H36)*2)+J36</f>
        <v>4</v>
      </c>
      <c r="U36" s="38">
        <f t="shared" ref="U36:U42" si="6">IFERROR(((T36+Q36+N36-R36)+(O36*2))/E36,"")</f>
        <v>0.6</v>
      </c>
      <c r="V36" s="22">
        <v>51</v>
      </c>
      <c r="W36" s="22" t="s">
        <v>58</v>
      </c>
      <c r="X36" s="22" t="s">
        <v>69</v>
      </c>
      <c r="Y36" s="62">
        <v>592</v>
      </c>
      <c r="Z36" s="39"/>
      <c r="AA36" s="1" t="s">
        <v>70</v>
      </c>
      <c r="AB36" s="27" t="s">
        <v>161</v>
      </c>
    </row>
    <row r="37" spans="1:28" x14ac:dyDescent="0.3">
      <c r="A37" s="1" t="s">
        <v>46</v>
      </c>
      <c r="B37" s="1" t="s">
        <v>57</v>
      </c>
      <c r="C37" s="26" t="s">
        <v>73</v>
      </c>
      <c r="D37" s="36">
        <v>15</v>
      </c>
      <c r="E37" s="26">
        <v>40</v>
      </c>
      <c r="F37" s="26">
        <v>8</v>
      </c>
      <c r="G37" s="26">
        <v>18</v>
      </c>
      <c r="H37" s="26"/>
      <c r="I37" s="26"/>
      <c r="J37" s="26">
        <v>10</v>
      </c>
      <c r="K37" s="26">
        <v>11</v>
      </c>
      <c r="L37" s="26">
        <v>0</v>
      </c>
      <c r="M37" s="26">
        <v>3</v>
      </c>
      <c r="N37" s="26">
        <f t="shared" si="4"/>
        <v>3</v>
      </c>
      <c r="O37" s="37">
        <v>10</v>
      </c>
      <c r="P37" s="37">
        <v>5</v>
      </c>
      <c r="Q37" s="37">
        <v>1</v>
      </c>
      <c r="R37" s="37">
        <v>6</v>
      </c>
      <c r="S37" s="37">
        <v>0</v>
      </c>
      <c r="T37" s="37">
        <f t="shared" si="5"/>
        <v>26</v>
      </c>
      <c r="U37" s="38">
        <f t="shared" si="6"/>
        <v>1.1000000000000001</v>
      </c>
      <c r="V37" s="22">
        <v>51</v>
      </c>
      <c r="W37" s="22" t="s">
        <v>58</v>
      </c>
      <c r="X37" s="22" t="s">
        <v>69</v>
      </c>
      <c r="Y37" s="62">
        <v>592</v>
      </c>
      <c r="Z37" s="39"/>
      <c r="AA37" s="1" t="s">
        <v>70</v>
      </c>
      <c r="AB37" s="27" t="s">
        <v>161</v>
      </c>
    </row>
    <row r="38" spans="1:28" x14ac:dyDescent="0.3">
      <c r="A38" s="1" t="s">
        <v>46</v>
      </c>
      <c r="B38" s="1" t="s">
        <v>57</v>
      </c>
      <c r="C38" s="26" t="s">
        <v>74</v>
      </c>
      <c r="D38" s="36">
        <v>10</v>
      </c>
      <c r="E38" s="26">
        <v>39</v>
      </c>
      <c r="F38" s="26">
        <v>5</v>
      </c>
      <c r="G38" s="26">
        <v>13</v>
      </c>
      <c r="H38" s="26"/>
      <c r="I38" s="26"/>
      <c r="J38" s="26">
        <v>2</v>
      </c>
      <c r="K38" s="26">
        <v>2</v>
      </c>
      <c r="L38" s="26">
        <v>5</v>
      </c>
      <c r="M38" s="26">
        <v>2</v>
      </c>
      <c r="N38" s="26">
        <f t="shared" si="4"/>
        <v>7</v>
      </c>
      <c r="O38" s="37">
        <v>8</v>
      </c>
      <c r="P38" s="37">
        <v>4</v>
      </c>
      <c r="Q38" s="37">
        <v>3</v>
      </c>
      <c r="R38" s="37">
        <v>9</v>
      </c>
      <c r="S38" s="37">
        <v>0</v>
      </c>
      <c r="T38" s="37">
        <f t="shared" si="5"/>
        <v>12</v>
      </c>
      <c r="U38" s="38">
        <f t="shared" si="6"/>
        <v>0.74358974358974361</v>
      </c>
      <c r="V38" s="22">
        <v>51</v>
      </c>
      <c r="W38" s="22" t="s">
        <v>58</v>
      </c>
      <c r="X38" s="22" t="s">
        <v>69</v>
      </c>
      <c r="Y38" s="62">
        <v>592</v>
      </c>
      <c r="Z38" s="39"/>
      <c r="AA38" s="1" t="s">
        <v>70</v>
      </c>
      <c r="AB38" s="27" t="s">
        <v>161</v>
      </c>
    </row>
    <row r="39" spans="1:28" x14ac:dyDescent="0.3">
      <c r="A39" s="1" t="s">
        <v>46</v>
      </c>
      <c r="B39" s="1" t="s">
        <v>57</v>
      </c>
      <c r="C39" s="26" t="s">
        <v>75</v>
      </c>
      <c r="D39" s="36">
        <v>31</v>
      </c>
      <c r="E39" s="26">
        <v>38</v>
      </c>
      <c r="F39" s="26">
        <v>10</v>
      </c>
      <c r="G39" s="26">
        <v>17</v>
      </c>
      <c r="H39" s="26"/>
      <c r="I39" s="26"/>
      <c r="J39" s="26">
        <v>2</v>
      </c>
      <c r="K39" s="26">
        <v>2</v>
      </c>
      <c r="L39" s="26">
        <v>2</v>
      </c>
      <c r="M39" s="26">
        <v>6</v>
      </c>
      <c r="N39" s="26">
        <f t="shared" si="4"/>
        <v>8</v>
      </c>
      <c r="O39" s="37">
        <v>2</v>
      </c>
      <c r="P39" s="37">
        <v>3</v>
      </c>
      <c r="Q39" s="37">
        <v>8</v>
      </c>
      <c r="R39" s="37">
        <v>2</v>
      </c>
      <c r="S39" s="37">
        <v>1</v>
      </c>
      <c r="T39" s="37">
        <f t="shared" si="5"/>
        <v>22</v>
      </c>
      <c r="U39" s="38">
        <f t="shared" si="6"/>
        <v>1.0526315789473684</v>
      </c>
      <c r="V39" s="22">
        <v>51</v>
      </c>
      <c r="W39" s="22" t="s">
        <v>58</v>
      </c>
      <c r="X39" s="22" t="s">
        <v>69</v>
      </c>
      <c r="Y39" s="62">
        <v>592</v>
      </c>
      <c r="Z39" s="39"/>
      <c r="AA39" s="1" t="s">
        <v>70</v>
      </c>
      <c r="AB39" s="27" t="s">
        <v>161</v>
      </c>
    </row>
    <row r="40" spans="1:28" x14ac:dyDescent="0.3">
      <c r="A40" s="1" t="s">
        <v>46</v>
      </c>
      <c r="B40" s="1" t="s">
        <v>57</v>
      </c>
      <c r="C40" s="26" t="s">
        <v>233</v>
      </c>
      <c r="D40" s="36">
        <v>23</v>
      </c>
      <c r="E40" s="26">
        <v>1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26">
        <v>0</v>
      </c>
      <c r="M40" s="26">
        <v>0</v>
      </c>
      <c r="N40" s="26">
        <f>SUM(L40:M40)</f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f>(H40*3)+((F40-H40)*2)+J40</f>
        <v>0</v>
      </c>
      <c r="U40" s="38">
        <f t="shared" si="6"/>
        <v>0</v>
      </c>
      <c r="V40" s="22">
        <v>51</v>
      </c>
      <c r="W40" s="22" t="s">
        <v>58</v>
      </c>
      <c r="X40" s="22" t="s">
        <v>69</v>
      </c>
      <c r="Y40" s="62">
        <v>592</v>
      </c>
      <c r="Z40" s="39"/>
      <c r="AA40" s="1" t="s">
        <v>70</v>
      </c>
      <c r="AB40" s="27" t="s">
        <v>161</v>
      </c>
    </row>
    <row r="41" spans="1:28" x14ac:dyDescent="0.3">
      <c r="A41" s="1" t="s">
        <v>46</v>
      </c>
      <c r="B41" s="1" t="s">
        <v>57</v>
      </c>
      <c r="C41" s="26" t="s">
        <v>77</v>
      </c>
      <c r="D41" s="36">
        <v>14</v>
      </c>
      <c r="E41" s="26">
        <v>26</v>
      </c>
      <c r="F41" s="26">
        <v>4</v>
      </c>
      <c r="G41" s="26">
        <v>4</v>
      </c>
      <c r="H41" s="26"/>
      <c r="I41" s="26"/>
      <c r="J41" s="26">
        <v>4</v>
      </c>
      <c r="K41" s="26">
        <v>4</v>
      </c>
      <c r="L41" s="26">
        <v>0</v>
      </c>
      <c r="M41" s="26">
        <v>3</v>
      </c>
      <c r="N41" s="26">
        <f>SUM(L41:M41)</f>
        <v>3</v>
      </c>
      <c r="O41" s="37">
        <v>4</v>
      </c>
      <c r="P41" s="37">
        <v>1</v>
      </c>
      <c r="Q41" s="37">
        <v>1</v>
      </c>
      <c r="R41" s="37">
        <v>2</v>
      </c>
      <c r="S41" s="37">
        <v>0</v>
      </c>
      <c r="T41" s="37">
        <f>(H41*3)+((F41-H41)*2)+J41</f>
        <v>12</v>
      </c>
      <c r="U41" s="38">
        <f t="shared" si="6"/>
        <v>0.84615384615384615</v>
      </c>
      <c r="V41" s="22">
        <v>51</v>
      </c>
      <c r="W41" s="22" t="s">
        <v>58</v>
      </c>
      <c r="X41" s="22" t="s">
        <v>69</v>
      </c>
      <c r="Y41" s="62">
        <v>592</v>
      </c>
      <c r="Z41" s="39"/>
      <c r="AA41" s="1" t="s">
        <v>70</v>
      </c>
      <c r="AB41" s="27" t="s">
        <v>161</v>
      </c>
    </row>
    <row r="42" spans="1:28" x14ac:dyDescent="0.3">
      <c r="A42" s="1" t="s">
        <v>46</v>
      </c>
      <c r="B42" s="1" t="s">
        <v>57</v>
      </c>
      <c r="C42" s="26" t="s">
        <v>78</v>
      </c>
      <c r="D42" s="36">
        <v>25</v>
      </c>
      <c r="E42" s="26">
        <v>35</v>
      </c>
      <c r="F42" s="26">
        <v>10</v>
      </c>
      <c r="G42" s="26">
        <v>17</v>
      </c>
      <c r="H42" s="26"/>
      <c r="I42" s="26"/>
      <c r="J42" s="26">
        <v>8</v>
      </c>
      <c r="K42" s="26">
        <v>14</v>
      </c>
      <c r="L42" s="26">
        <v>1</v>
      </c>
      <c r="M42" s="26">
        <v>6</v>
      </c>
      <c r="N42" s="26">
        <f>SUM(L42:M42)</f>
        <v>7</v>
      </c>
      <c r="O42" s="37">
        <v>1</v>
      </c>
      <c r="P42" s="37">
        <v>5</v>
      </c>
      <c r="Q42" s="37">
        <v>0</v>
      </c>
      <c r="R42" s="37">
        <v>5</v>
      </c>
      <c r="S42" s="37">
        <v>0</v>
      </c>
      <c r="T42" s="37">
        <f>(H42*3)+((F42-H42)*2)+J42</f>
        <v>28</v>
      </c>
      <c r="U42" s="38">
        <f t="shared" si="6"/>
        <v>0.91428571428571426</v>
      </c>
      <c r="V42" s="22">
        <v>51</v>
      </c>
      <c r="W42" s="22" t="s">
        <v>58</v>
      </c>
      <c r="X42" s="22" t="s">
        <v>69</v>
      </c>
      <c r="Y42" s="62">
        <v>592</v>
      </c>
      <c r="Z42" s="39"/>
      <c r="AA42" s="1" t="s">
        <v>70</v>
      </c>
      <c r="AB42" s="27" t="s">
        <v>161</v>
      </c>
    </row>
    <row r="43" spans="1:28" x14ac:dyDescent="0.3">
      <c r="A43" s="46" t="s">
        <v>46</v>
      </c>
      <c r="B43" s="46" t="s">
        <v>57</v>
      </c>
      <c r="C43" s="42" t="s">
        <v>40</v>
      </c>
      <c r="D43" s="46"/>
      <c r="E43" s="42">
        <f t="shared" ref="E43:T43" si="7">SUM(E35:E42)</f>
        <v>240</v>
      </c>
      <c r="F43" s="42">
        <f t="shared" si="7"/>
        <v>44</v>
      </c>
      <c r="G43" s="42">
        <f t="shared" si="7"/>
        <v>86</v>
      </c>
      <c r="H43" s="42">
        <f t="shared" si="7"/>
        <v>0</v>
      </c>
      <c r="I43" s="42">
        <f t="shared" si="7"/>
        <v>0</v>
      </c>
      <c r="J43" s="42">
        <f t="shared" si="7"/>
        <v>30</v>
      </c>
      <c r="K43" s="42">
        <f t="shared" si="7"/>
        <v>38</v>
      </c>
      <c r="L43" s="42">
        <f t="shared" si="7"/>
        <v>12</v>
      </c>
      <c r="M43" s="42">
        <f t="shared" si="7"/>
        <v>33</v>
      </c>
      <c r="N43" s="42">
        <f t="shared" si="7"/>
        <v>45</v>
      </c>
      <c r="O43" s="42">
        <f t="shared" si="7"/>
        <v>30</v>
      </c>
      <c r="P43" s="42">
        <f t="shared" si="7"/>
        <v>25</v>
      </c>
      <c r="Q43" s="42">
        <f t="shared" si="7"/>
        <v>17</v>
      </c>
      <c r="R43" s="42">
        <f t="shared" si="7"/>
        <v>32</v>
      </c>
      <c r="S43" s="42">
        <f t="shared" si="7"/>
        <v>2</v>
      </c>
      <c r="T43" s="42">
        <f t="shared" si="7"/>
        <v>118</v>
      </c>
      <c r="U43" s="43">
        <f>((T43+Q43+N43-R43)+(O43*2))/E43</f>
        <v>0.8666666666666667</v>
      </c>
      <c r="V43" s="44">
        <v>51</v>
      </c>
      <c r="W43" s="44" t="s">
        <v>58</v>
      </c>
      <c r="X43" s="44" t="s">
        <v>69</v>
      </c>
      <c r="Y43" s="63">
        <v>592</v>
      </c>
      <c r="Z43" s="45"/>
      <c r="AA43" s="46" t="s">
        <v>70</v>
      </c>
      <c r="AB43" s="74" t="s">
        <v>161</v>
      </c>
    </row>
    <row r="44" spans="1:28" x14ac:dyDescent="0.3">
      <c r="A44" s="1"/>
      <c r="B44" s="1"/>
      <c r="C44" s="1"/>
      <c r="D44" s="1"/>
      <c r="F44" s="47" t="s">
        <v>41</v>
      </c>
      <c r="G44" s="48">
        <f>F43/G43</f>
        <v>0.51162790697674421</v>
      </c>
      <c r="H44" s="26"/>
      <c r="I44" s="1"/>
      <c r="J44" s="47" t="s">
        <v>42</v>
      </c>
      <c r="K44" s="48">
        <f>J43/K43</f>
        <v>0.78947368421052633</v>
      </c>
      <c r="L44" s="1"/>
      <c r="M44" s="37" t="s">
        <v>43</v>
      </c>
      <c r="N44" s="49">
        <v>3</v>
      </c>
      <c r="P44" s="1"/>
      <c r="Q44" s="1"/>
      <c r="R44" s="1"/>
      <c r="S44" s="1"/>
      <c r="T44" s="1"/>
      <c r="U44" s="1"/>
      <c r="V44" s="22"/>
      <c r="W44" s="22"/>
      <c r="X44" s="22"/>
      <c r="Y44" s="40"/>
      <c r="Z44" s="39"/>
      <c r="AA44" s="1"/>
      <c r="AB44" s="27"/>
    </row>
    <row r="45" spans="1:28" x14ac:dyDescent="0.3">
      <c r="A45" s="1"/>
      <c r="B45" s="1"/>
      <c r="C45" s="5" t="s">
        <v>44</v>
      </c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C1EB-91A4-486A-BB08-1AF466A872D5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163</v>
      </c>
      <c r="K4" s="16" t="s">
        <v>45</v>
      </c>
      <c r="L4" s="17"/>
      <c r="M4" s="18"/>
      <c r="N4" s="19">
        <v>28</v>
      </c>
      <c r="O4" s="19">
        <v>16</v>
      </c>
      <c r="P4" s="19">
        <v>21</v>
      </c>
      <c r="Q4" s="19">
        <v>30</v>
      </c>
      <c r="R4" s="20"/>
      <c r="S4" s="21">
        <f>SUM(N4:R4)</f>
        <v>95</v>
      </c>
      <c r="T4" s="22">
        <v>57</v>
      </c>
    </row>
    <row r="5" spans="1:28" x14ac:dyDescent="0.3">
      <c r="B5" s="1"/>
      <c r="C5" s="6" t="s">
        <v>162</v>
      </c>
      <c r="D5" s="7" t="s">
        <v>6</v>
      </c>
      <c r="E5" s="1"/>
      <c r="F5" s="1"/>
      <c r="G5" s="1"/>
      <c r="J5" s="15" t="s">
        <v>164</v>
      </c>
      <c r="K5" s="16" t="s">
        <v>90</v>
      </c>
      <c r="L5" s="17"/>
      <c r="M5" s="18"/>
      <c r="N5" s="19">
        <v>21</v>
      </c>
      <c r="O5" s="19">
        <v>20</v>
      </c>
      <c r="P5" s="19">
        <v>25</v>
      </c>
      <c r="Q5" s="19">
        <v>26</v>
      </c>
      <c r="R5" s="20"/>
      <c r="S5" s="21">
        <f>SUM(N5:R5)</f>
        <v>92</v>
      </c>
      <c r="T5" s="22">
        <v>57</v>
      </c>
      <c r="U5" s="1"/>
      <c r="V5" s="1"/>
      <c r="W5" s="1"/>
    </row>
    <row r="6" spans="1:28" x14ac:dyDescent="0.3">
      <c r="C6" s="23">
        <v>1009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285</v>
      </c>
      <c r="D7" s="7" t="s">
        <v>8</v>
      </c>
      <c r="G7" s="1"/>
      <c r="S7" s="1"/>
      <c r="T7" s="25" t="s">
        <v>9</v>
      </c>
      <c r="U7" s="1"/>
      <c r="V7" s="55">
        <v>57</v>
      </c>
      <c r="W7" s="1"/>
    </row>
    <row r="8" spans="1:28" x14ac:dyDescent="0.3">
      <c r="B8" s="1"/>
      <c r="C8" s="24" t="s">
        <v>286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24</v>
      </c>
      <c r="E13" s="26">
        <v>38</v>
      </c>
      <c r="F13" s="26">
        <v>6</v>
      </c>
      <c r="G13" s="26">
        <v>11</v>
      </c>
      <c r="H13" s="26"/>
      <c r="I13" s="26"/>
      <c r="J13" s="26">
        <v>1</v>
      </c>
      <c r="K13" s="26">
        <v>2</v>
      </c>
      <c r="L13" s="26"/>
      <c r="M13" s="26">
        <v>13</v>
      </c>
      <c r="N13" s="26">
        <f>SUM(L13:M13)</f>
        <v>13</v>
      </c>
      <c r="O13" s="26">
        <v>1</v>
      </c>
      <c r="P13" s="37">
        <v>3</v>
      </c>
      <c r="Q13" s="26">
        <v>3</v>
      </c>
      <c r="R13" s="26"/>
      <c r="S13" s="26"/>
      <c r="T13" s="26">
        <f>+(F13*2)+J13</f>
        <v>13</v>
      </c>
      <c r="U13" s="38">
        <f>IFERROR(((T13+Q13+N13-R13)+(O13*2))/E13,"")</f>
        <v>0.81578947368421051</v>
      </c>
      <c r="V13" s="22">
        <v>57</v>
      </c>
      <c r="W13" s="22" t="s">
        <v>68</v>
      </c>
      <c r="X13" s="22" t="s">
        <v>69</v>
      </c>
      <c r="Y13" s="62">
        <v>1009</v>
      </c>
      <c r="Z13" s="39"/>
      <c r="AA13" s="1" t="s">
        <v>160</v>
      </c>
      <c r="AB13" s="27" t="s">
        <v>100</v>
      </c>
    </row>
    <row r="14" spans="1:28" x14ac:dyDescent="0.3">
      <c r="A14" s="1" t="s">
        <v>89</v>
      </c>
      <c r="B14" s="1" t="s">
        <v>46</v>
      </c>
      <c r="C14" s="1" t="s">
        <v>48</v>
      </c>
      <c r="D14" s="36">
        <v>13</v>
      </c>
      <c r="E14" s="26">
        <v>13</v>
      </c>
      <c r="F14" s="26">
        <v>2</v>
      </c>
      <c r="G14" s="26">
        <v>5</v>
      </c>
      <c r="H14" s="26"/>
      <c r="I14" s="26"/>
      <c r="J14" s="26">
        <v>0</v>
      </c>
      <c r="K14" s="26">
        <v>0</v>
      </c>
      <c r="L14" s="26"/>
      <c r="M14" s="26">
        <v>1</v>
      </c>
      <c r="N14" s="26">
        <f t="shared" ref="N14:N23" si="0">SUM(L14:M14)</f>
        <v>1</v>
      </c>
      <c r="O14" s="26">
        <v>1</v>
      </c>
      <c r="P14" s="37">
        <v>1</v>
      </c>
      <c r="Q14" s="26">
        <v>0</v>
      </c>
      <c r="R14" s="26"/>
      <c r="S14" s="26"/>
      <c r="T14" s="26">
        <f t="shared" ref="T14:T23" si="1">+(F14*2)+J14</f>
        <v>4</v>
      </c>
      <c r="U14" s="38">
        <f t="shared" ref="U14:U24" si="2">IFERROR(((T14+Q14+N14-R14)+(O14*2))/E14,"")</f>
        <v>0.53846153846153844</v>
      </c>
      <c r="V14" s="22">
        <v>57</v>
      </c>
      <c r="W14" s="22" t="s">
        <v>68</v>
      </c>
      <c r="X14" s="22" t="s">
        <v>69</v>
      </c>
      <c r="Y14" s="62">
        <v>1009</v>
      </c>
      <c r="Z14" s="39"/>
      <c r="AA14" s="1" t="s">
        <v>160</v>
      </c>
      <c r="AB14" s="27" t="s">
        <v>100</v>
      </c>
    </row>
    <row r="15" spans="1:28" x14ac:dyDescent="0.3">
      <c r="A15" s="1" t="s">
        <v>89</v>
      </c>
      <c r="B15" s="1" t="s">
        <v>46</v>
      </c>
      <c r="C15" s="1" t="s">
        <v>234</v>
      </c>
      <c r="D15" s="36">
        <v>44</v>
      </c>
      <c r="E15" s="26" t="s">
        <v>395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/>
      <c r="V15" s="22">
        <v>57</v>
      </c>
      <c r="W15" s="22" t="s">
        <v>68</v>
      </c>
      <c r="X15" s="22" t="s">
        <v>69</v>
      </c>
      <c r="Y15" s="62">
        <v>1009</v>
      </c>
      <c r="Z15" s="39"/>
      <c r="AA15" s="1" t="s">
        <v>160</v>
      </c>
      <c r="AB15" s="27" t="s">
        <v>100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10</v>
      </c>
      <c r="E16" s="26">
        <v>35</v>
      </c>
      <c r="F16" s="26">
        <v>9</v>
      </c>
      <c r="G16" s="26">
        <v>16</v>
      </c>
      <c r="H16" s="26"/>
      <c r="I16" s="26"/>
      <c r="J16" s="26">
        <v>3</v>
      </c>
      <c r="K16" s="26">
        <v>4</v>
      </c>
      <c r="L16" s="26"/>
      <c r="M16" s="26">
        <v>2</v>
      </c>
      <c r="N16" s="26">
        <f t="shared" si="0"/>
        <v>2</v>
      </c>
      <c r="O16" s="26">
        <v>5</v>
      </c>
      <c r="P16" s="52">
        <v>6</v>
      </c>
      <c r="Q16" s="26">
        <v>2</v>
      </c>
      <c r="R16" s="26"/>
      <c r="S16" s="26"/>
      <c r="T16" s="26">
        <f t="shared" si="1"/>
        <v>21</v>
      </c>
      <c r="U16" s="38">
        <f t="shared" si="2"/>
        <v>1</v>
      </c>
      <c r="V16" s="22">
        <v>57</v>
      </c>
      <c r="W16" s="22" t="s">
        <v>68</v>
      </c>
      <c r="X16" s="22" t="s">
        <v>69</v>
      </c>
      <c r="Y16" s="62">
        <v>1009</v>
      </c>
      <c r="Z16" s="39"/>
      <c r="AA16" s="1" t="s">
        <v>160</v>
      </c>
      <c r="AB16" s="27" t="s">
        <v>100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25</v>
      </c>
      <c r="E17" s="26">
        <v>14</v>
      </c>
      <c r="F17" s="26">
        <v>3</v>
      </c>
      <c r="G17" s="26">
        <v>6</v>
      </c>
      <c r="H17" s="26"/>
      <c r="I17" s="26"/>
      <c r="J17" s="26">
        <v>0</v>
      </c>
      <c r="K17" s="26">
        <v>1</v>
      </c>
      <c r="L17" s="26"/>
      <c r="M17" s="26">
        <v>2</v>
      </c>
      <c r="N17" s="26">
        <f t="shared" si="0"/>
        <v>2</v>
      </c>
      <c r="O17" s="26">
        <v>1</v>
      </c>
      <c r="P17" s="37">
        <v>3</v>
      </c>
      <c r="Q17" s="26">
        <v>0</v>
      </c>
      <c r="R17" s="26"/>
      <c r="S17" s="26"/>
      <c r="T17" s="26">
        <f t="shared" si="1"/>
        <v>6</v>
      </c>
      <c r="U17" s="38">
        <f t="shared" si="2"/>
        <v>0.7142857142857143</v>
      </c>
      <c r="V17" s="22">
        <v>57</v>
      </c>
      <c r="W17" s="22" t="s">
        <v>68</v>
      </c>
      <c r="X17" s="22" t="s">
        <v>69</v>
      </c>
      <c r="Y17" s="62">
        <v>1009</v>
      </c>
      <c r="Z17" s="39"/>
      <c r="AA17" s="1" t="s">
        <v>160</v>
      </c>
      <c r="AB17" s="27" t="s">
        <v>100</v>
      </c>
    </row>
    <row r="18" spans="1:28" x14ac:dyDescent="0.3">
      <c r="A18" s="1" t="s">
        <v>89</v>
      </c>
      <c r="B18" s="1" t="s">
        <v>46</v>
      </c>
      <c r="C18" s="26" t="s">
        <v>250</v>
      </c>
      <c r="D18" s="36">
        <v>28</v>
      </c>
      <c r="E18" s="26" t="s">
        <v>395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7"/>
      <c r="Q18" s="26"/>
      <c r="R18" s="26"/>
      <c r="S18" s="26"/>
      <c r="T18" s="26"/>
      <c r="U18" s="38" t="str">
        <f t="shared" si="2"/>
        <v/>
      </c>
      <c r="V18" s="22">
        <v>57</v>
      </c>
      <c r="W18" s="22" t="s">
        <v>68</v>
      </c>
      <c r="X18" s="22" t="s">
        <v>69</v>
      </c>
      <c r="Y18" s="62">
        <v>1009</v>
      </c>
      <c r="Z18" s="39"/>
      <c r="AA18" s="1" t="s">
        <v>160</v>
      </c>
      <c r="AB18" s="27" t="s">
        <v>100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33</v>
      </c>
      <c r="E19" s="26">
        <v>32</v>
      </c>
      <c r="F19" s="26">
        <v>5</v>
      </c>
      <c r="G19" s="26">
        <v>9</v>
      </c>
      <c r="H19" s="26"/>
      <c r="I19" s="26"/>
      <c r="J19" s="26">
        <v>0</v>
      </c>
      <c r="K19" s="26">
        <v>0</v>
      </c>
      <c r="L19" s="26"/>
      <c r="M19" s="26">
        <v>3</v>
      </c>
      <c r="N19" s="26">
        <f t="shared" si="0"/>
        <v>3</v>
      </c>
      <c r="O19" s="26">
        <v>0</v>
      </c>
      <c r="P19" s="37">
        <v>4</v>
      </c>
      <c r="Q19" s="26">
        <v>2</v>
      </c>
      <c r="R19" s="26"/>
      <c r="S19" s="26"/>
      <c r="T19" s="26">
        <f t="shared" si="1"/>
        <v>10</v>
      </c>
      <c r="U19" s="38">
        <f t="shared" si="2"/>
        <v>0.46875</v>
      </c>
      <c r="V19" s="22">
        <v>57</v>
      </c>
      <c r="W19" s="22" t="s">
        <v>68</v>
      </c>
      <c r="X19" s="22" t="s">
        <v>69</v>
      </c>
      <c r="Y19" s="62">
        <v>1009</v>
      </c>
      <c r="Z19" s="39"/>
      <c r="AA19" s="1" t="s">
        <v>160</v>
      </c>
      <c r="AB19" s="27" t="s">
        <v>100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6</v>
      </c>
      <c r="E20" s="26">
        <v>1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26"/>
      <c r="M20" s="26">
        <v>0</v>
      </c>
      <c r="N20" s="26">
        <f t="shared" si="0"/>
        <v>0</v>
      </c>
      <c r="O20" s="26">
        <v>0</v>
      </c>
      <c r="P20" s="37">
        <v>0</v>
      </c>
      <c r="Q20" s="26">
        <v>0</v>
      </c>
      <c r="R20" s="26"/>
      <c r="S20" s="26"/>
      <c r="T20" s="26">
        <f t="shared" si="1"/>
        <v>0</v>
      </c>
      <c r="U20" s="38">
        <f t="shared" si="2"/>
        <v>0</v>
      </c>
      <c r="V20" s="22">
        <v>57</v>
      </c>
      <c r="W20" s="22" t="s">
        <v>68</v>
      </c>
      <c r="X20" s="22" t="s">
        <v>69</v>
      </c>
      <c r="Y20" s="62">
        <v>1009</v>
      </c>
      <c r="Z20" s="39"/>
      <c r="AA20" s="1" t="s">
        <v>160</v>
      </c>
      <c r="AB20" s="27" t="s">
        <v>100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31</v>
      </c>
      <c r="E21" s="26">
        <v>27</v>
      </c>
      <c r="F21" s="26">
        <v>4</v>
      </c>
      <c r="G21" s="26">
        <v>10</v>
      </c>
      <c r="H21" s="26"/>
      <c r="I21" s="26"/>
      <c r="J21" s="26">
        <v>2</v>
      </c>
      <c r="K21" s="26">
        <v>2</v>
      </c>
      <c r="L21" s="26"/>
      <c r="M21" s="26">
        <v>4</v>
      </c>
      <c r="N21" s="26">
        <f t="shared" si="0"/>
        <v>4</v>
      </c>
      <c r="O21" s="26">
        <v>0</v>
      </c>
      <c r="P21" s="37">
        <v>3</v>
      </c>
      <c r="Q21" s="26">
        <v>2</v>
      </c>
      <c r="R21" s="26"/>
      <c r="S21" s="26"/>
      <c r="T21" s="26">
        <f t="shared" si="1"/>
        <v>10</v>
      </c>
      <c r="U21" s="38">
        <f t="shared" si="2"/>
        <v>0.59259259259259256</v>
      </c>
      <c r="V21" s="22">
        <v>57</v>
      </c>
      <c r="W21" s="22" t="s">
        <v>68</v>
      </c>
      <c r="X21" s="22" t="s">
        <v>69</v>
      </c>
      <c r="Y21" s="62">
        <v>1009</v>
      </c>
      <c r="Z21" s="39"/>
      <c r="AA21" s="1" t="s">
        <v>160</v>
      </c>
      <c r="AB21" s="27" t="s">
        <v>100</v>
      </c>
    </row>
    <row r="22" spans="1:28" x14ac:dyDescent="0.3">
      <c r="A22" s="1" t="s">
        <v>89</v>
      </c>
      <c r="B22" s="1" t="s">
        <v>46</v>
      </c>
      <c r="C22" s="26" t="s">
        <v>236</v>
      </c>
      <c r="D22" s="36">
        <v>32</v>
      </c>
      <c r="E22" s="26">
        <v>44</v>
      </c>
      <c r="F22" s="26">
        <v>7</v>
      </c>
      <c r="G22" s="26">
        <v>20</v>
      </c>
      <c r="H22" s="26"/>
      <c r="I22" s="26"/>
      <c r="J22" s="26">
        <v>1</v>
      </c>
      <c r="K22" s="26">
        <v>3</v>
      </c>
      <c r="L22" s="26"/>
      <c r="M22" s="26">
        <v>6</v>
      </c>
      <c r="N22" s="26">
        <f t="shared" si="0"/>
        <v>6</v>
      </c>
      <c r="O22" s="26">
        <v>6</v>
      </c>
      <c r="P22" s="52">
        <v>6</v>
      </c>
      <c r="Q22" s="26">
        <v>2</v>
      </c>
      <c r="R22" s="26"/>
      <c r="S22" s="26"/>
      <c r="T22" s="26">
        <f t="shared" si="1"/>
        <v>15</v>
      </c>
      <c r="U22" s="38">
        <f t="shared" si="2"/>
        <v>0.79545454545454541</v>
      </c>
      <c r="V22" s="22">
        <v>57</v>
      </c>
      <c r="W22" s="22" t="s">
        <v>68</v>
      </c>
      <c r="X22" s="22" t="s">
        <v>69</v>
      </c>
      <c r="Y22" s="62">
        <v>1009</v>
      </c>
      <c r="Z22" s="39"/>
      <c r="AA22" s="1" t="s">
        <v>160</v>
      </c>
      <c r="AB22" s="27" t="s">
        <v>100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</v>
      </c>
      <c r="E23" s="26">
        <v>36</v>
      </c>
      <c r="F23" s="26">
        <v>5</v>
      </c>
      <c r="G23" s="26">
        <v>13</v>
      </c>
      <c r="H23" s="26"/>
      <c r="I23" s="26"/>
      <c r="J23" s="26">
        <v>6</v>
      </c>
      <c r="K23" s="26">
        <v>9</v>
      </c>
      <c r="L23" s="26"/>
      <c r="M23" s="26">
        <v>4</v>
      </c>
      <c r="N23" s="26">
        <f t="shared" si="0"/>
        <v>4</v>
      </c>
      <c r="O23" s="26">
        <v>5</v>
      </c>
      <c r="P23" s="37">
        <v>5</v>
      </c>
      <c r="Q23" s="26">
        <v>1</v>
      </c>
      <c r="R23" s="26"/>
      <c r="S23" s="26"/>
      <c r="T23" s="26">
        <f t="shared" si="1"/>
        <v>16</v>
      </c>
      <c r="U23" s="38">
        <f t="shared" si="2"/>
        <v>0.86111111111111116</v>
      </c>
      <c r="V23" s="22">
        <v>57</v>
      </c>
      <c r="W23" s="22" t="s">
        <v>68</v>
      </c>
      <c r="X23" s="22" t="s">
        <v>69</v>
      </c>
      <c r="Y23" s="62">
        <v>1009</v>
      </c>
      <c r="Z23" s="39"/>
      <c r="AA23" s="1" t="s">
        <v>160</v>
      </c>
      <c r="AB23" s="27" t="s">
        <v>100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15</v>
      </c>
      <c r="E24" s="26" t="s">
        <v>395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7"/>
      <c r="Q24" s="26"/>
      <c r="R24" s="26"/>
      <c r="S24" s="26"/>
      <c r="T24" s="26"/>
      <c r="U24" s="38" t="str">
        <f t="shared" si="2"/>
        <v/>
      </c>
      <c r="V24" s="22">
        <v>57</v>
      </c>
      <c r="W24" s="22" t="s">
        <v>68</v>
      </c>
      <c r="X24" s="22" t="s">
        <v>69</v>
      </c>
      <c r="Y24" s="62">
        <v>1009</v>
      </c>
      <c r="Z24" s="39"/>
      <c r="AA24" s="1" t="s">
        <v>160</v>
      </c>
      <c r="AB24" s="27" t="s">
        <v>100</v>
      </c>
    </row>
    <row r="25" spans="1:28" x14ac:dyDescent="0.3">
      <c r="A25" s="1" t="s">
        <v>89</v>
      </c>
      <c r="B25" s="1" t="s">
        <v>46</v>
      </c>
      <c r="C25" s="52" t="s">
        <v>39</v>
      </c>
      <c r="D25" s="1"/>
      <c r="E25" s="52"/>
      <c r="F25" s="41"/>
      <c r="G25" s="41"/>
      <c r="H25" s="41"/>
      <c r="I25" s="41"/>
      <c r="J25" s="41"/>
      <c r="K25" s="41"/>
      <c r="L25" s="52">
        <v>8</v>
      </c>
      <c r="M25" s="52">
        <v>-8</v>
      </c>
      <c r="N25" s="26"/>
      <c r="O25" s="41"/>
      <c r="P25" s="41"/>
      <c r="Q25" s="41"/>
      <c r="R25" s="52">
        <v>24</v>
      </c>
      <c r="S25" s="41"/>
      <c r="T25" s="26"/>
      <c r="U25" s="38" t="str">
        <f t="shared" ref="U25" si="3">_xlfn.IFNA("",((T25+Q25+N25-R25)+(O25*2))/E25)</f>
        <v/>
      </c>
      <c r="V25" s="22">
        <v>57</v>
      </c>
      <c r="W25" s="22" t="s">
        <v>68</v>
      </c>
      <c r="X25" s="22" t="s">
        <v>69</v>
      </c>
      <c r="Y25" s="62">
        <v>1009</v>
      </c>
      <c r="Z25" s="39"/>
      <c r="AA25" s="1" t="s">
        <v>160</v>
      </c>
      <c r="AB25" s="27" t="s">
        <v>100</v>
      </c>
    </row>
    <row r="26" spans="1:28" x14ac:dyDescent="0.3">
      <c r="A26" s="46" t="s">
        <v>89</v>
      </c>
      <c r="B26" s="46" t="s">
        <v>46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41</v>
      </c>
      <c r="G26" s="42">
        <f t="shared" si="4"/>
        <v>90</v>
      </c>
      <c r="H26" s="42">
        <f t="shared" si="4"/>
        <v>0</v>
      </c>
      <c r="I26" s="42">
        <f t="shared" si="4"/>
        <v>0</v>
      </c>
      <c r="J26" s="42">
        <f t="shared" si="4"/>
        <v>13</v>
      </c>
      <c r="K26" s="42">
        <f t="shared" si="4"/>
        <v>21</v>
      </c>
      <c r="L26" s="42">
        <f t="shared" si="4"/>
        <v>8</v>
      </c>
      <c r="M26" s="42">
        <f t="shared" si="4"/>
        <v>27</v>
      </c>
      <c r="N26" s="42">
        <f t="shared" si="4"/>
        <v>35</v>
      </c>
      <c r="O26" s="42">
        <f t="shared" si="4"/>
        <v>19</v>
      </c>
      <c r="P26" s="42">
        <f t="shared" si="4"/>
        <v>31</v>
      </c>
      <c r="Q26" s="42">
        <f t="shared" si="4"/>
        <v>12</v>
      </c>
      <c r="R26" s="42">
        <f t="shared" si="4"/>
        <v>24</v>
      </c>
      <c r="S26" s="42">
        <f t="shared" si="4"/>
        <v>0</v>
      </c>
      <c r="T26" s="42">
        <f t="shared" si="4"/>
        <v>95</v>
      </c>
      <c r="U26" s="43">
        <f>((T26+Q26+N26-R26)+(O26*2))/E26</f>
        <v>0.65</v>
      </c>
      <c r="V26" s="44">
        <v>57</v>
      </c>
      <c r="W26" s="44" t="s">
        <v>68</v>
      </c>
      <c r="X26" s="44" t="s">
        <v>69</v>
      </c>
      <c r="Y26" s="81">
        <v>1009</v>
      </c>
      <c r="Z26" s="45"/>
      <c r="AA26" s="46" t="s">
        <v>160</v>
      </c>
      <c r="AB26" s="74" t="s">
        <v>100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0.45555555555555555</v>
      </c>
      <c r="H27" s="47"/>
      <c r="I27" s="27"/>
      <c r="J27" s="47" t="s">
        <v>42</v>
      </c>
      <c r="K27" s="61">
        <f>J26/K26</f>
        <v>0.61904761904761907</v>
      </c>
      <c r="L27" s="1"/>
      <c r="M27" s="37" t="s">
        <v>43</v>
      </c>
      <c r="N27" s="49">
        <v>15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13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272</v>
      </c>
      <c r="D35" s="36">
        <v>40</v>
      </c>
      <c r="E35" s="26">
        <v>24</v>
      </c>
      <c r="F35" s="26">
        <v>1</v>
      </c>
      <c r="G35" s="26">
        <v>4</v>
      </c>
      <c r="H35" s="26"/>
      <c r="I35" s="26"/>
      <c r="J35" s="26">
        <v>0</v>
      </c>
      <c r="K35" s="26">
        <v>0</v>
      </c>
      <c r="L35" s="89"/>
      <c r="M35" s="26">
        <v>4</v>
      </c>
      <c r="N35" s="26">
        <f>SUM(L35:M35)</f>
        <v>4</v>
      </c>
      <c r="O35" s="26">
        <v>0</v>
      </c>
      <c r="P35" s="52">
        <v>6</v>
      </c>
      <c r="Q35" s="26">
        <v>0</v>
      </c>
      <c r="R35" s="89"/>
      <c r="S35" s="26"/>
      <c r="T35" s="26">
        <f>(H35*3)+((F35-H35)*2)+J35</f>
        <v>2</v>
      </c>
      <c r="U35" s="38">
        <f>IFERROR(((T35+Q35+N35-R35)+(O35*2))/E35,"")</f>
        <v>0.25</v>
      </c>
      <c r="V35" s="22">
        <v>57</v>
      </c>
      <c r="W35" s="22" t="s">
        <v>58</v>
      </c>
      <c r="X35" s="22" t="s">
        <v>59</v>
      </c>
      <c r="Y35" s="62">
        <v>1009</v>
      </c>
      <c r="Z35" s="39"/>
      <c r="AA35" s="1" t="s">
        <v>165</v>
      </c>
      <c r="AB35" s="27" t="s">
        <v>166</v>
      </c>
    </row>
    <row r="36" spans="1:28" x14ac:dyDescent="0.3">
      <c r="A36" s="1" t="s">
        <v>46</v>
      </c>
      <c r="B36" s="1" t="s">
        <v>89</v>
      </c>
      <c r="C36" s="26" t="s">
        <v>273</v>
      </c>
      <c r="D36" s="36">
        <v>10</v>
      </c>
      <c r="E36" s="26">
        <v>44</v>
      </c>
      <c r="F36" s="26">
        <v>8</v>
      </c>
      <c r="G36" s="26">
        <v>17</v>
      </c>
      <c r="H36" s="26"/>
      <c r="I36" s="26"/>
      <c r="J36" s="26">
        <v>6</v>
      </c>
      <c r="K36" s="26">
        <v>8</v>
      </c>
      <c r="L36" s="89"/>
      <c r="M36" s="26">
        <v>16</v>
      </c>
      <c r="N36" s="26">
        <f t="shared" ref="N36:N41" si="5">SUM(L36:M36)</f>
        <v>16</v>
      </c>
      <c r="O36" s="37">
        <v>1</v>
      </c>
      <c r="P36" s="37">
        <v>3</v>
      </c>
      <c r="Q36" s="37">
        <v>1</v>
      </c>
      <c r="R36" s="90"/>
      <c r="S36" s="37"/>
      <c r="T36" s="37">
        <f t="shared" ref="T36:T41" si="6">(H36*3)+((F36-H36)*2)+J36</f>
        <v>22</v>
      </c>
      <c r="U36" s="38">
        <f t="shared" ref="U36:U44" si="7">IFERROR(((T36+Q36+N36-R36)+(O36*2))/E36,"")</f>
        <v>0.93181818181818177</v>
      </c>
      <c r="V36" s="22">
        <v>57</v>
      </c>
      <c r="W36" s="22" t="s">
        <v>58</v>
      </c>
      <c r="X36" s="22" t="s">
        <v>59</v>
      </c>
      <c r="Y36" s="62">
        <v>1009</v>
      </c>
      <c r="Z36" s="39"/>
      <c r="AA36" s="1" t="s">
        <v>165</v>
      </c>
      <c r="AB36" s="27" t="s">
        <v>166</v>
      </c>
    </row>
    <row r="37" spans="1:28" x14ac:dyDescent="0.3">
      <c r="A37" s="1" t="s">
        <v>46</v>
      </c>
      <c r="B37" s="1" t="s">
        <v>89</v>
      </c>
      <c r="C37" s="26" t="s">
        <v>281</v>
      </c>
      <c r="D37" s="36">
        <v>25</v>
      </c>
      <c r="E37" s="26" t="s">
        <v>395</v>
      </c>
      <c r="F37" s="26"/>
      <c r="G37" s="26"/>
      <c r="H37" s="26"/>
      <c r="I37" s="26"/>
      <c r="J37" s="26"/>
      <c r="K37" s="26"/>
      <c r="L37" s="89"/>
      <c r="M37" s="26"/>
      <c r="N37" s="26"/>
      <c r="O37" s="37"/>
      <c r="P37" s="37"/>
      <c r="Q37" s="37"/>
      <c r="R37" s="90"/>
      <c r="S37" s="37"/>
      <c r="T37" s="37"/>
      <c r="U37" s="38" t="str">
        <f t="shared" si="7"/>
        <v/>
      </c>
      <c r="V37" s="22">
        <v>57</v>
      </c>
      <c r="W37" s="22" t="s">
        <v>58</v>
      </c>
      <c r="X37" s="22" t="s">
        <v>59</v>
      </c>
      <c r="Y37" s="62">
        <v>1009</v>
      </c>
      <c r="Z37" s="39"/>
      <c r="AA37" s="1" t="s">
        <v>165</v>
      </c>
      <c r="AB37" s="27" t="s">
        <v>166</v>
      </c>
    </row>
    <row r="38" spans="1:28" x14ac:dyDescent="0.3">
      <c r="A38" s="1" t="s">
        <v>46</v>
      </c>
      <c r="B38" s="1" t="s">
        <v>89</v>
      </c>
      <c r="C38" s="26" t="s">
        <v>274</v>
      </c>
      <c r="D38" s="36">
        <v>24</v>
      </c>
      <c r="E38" s="26">
        <v>48</v>
      </c>
      <c r="F38" s="26">
        <v>7</v>
      </c>
      <c r="G38" s="26">
        <v>25</v>
      </c>
      <c r="H38" s="26"/>
      <c r="I38" s="26"/>
      <c r="J38" s="26">
        <v>8</v>
      </c>
      <c r="K38" s="26">
        <v>12</v>
      </c>
      <c r="L38" s="89"/>
      <c r="M38" s="26">
        <v>5</v>
      </c>
      <c r="N38" s="26">
        <f t="shared" si="5"/>
        <v>5</v>
      </c>
      <c r="O38" s="37">
        <v>7</v>
      </c>
      <c r="P38" s="37">
        <v>3</v>
      </c>
      <c r="Q38" s="37">
        <v>0</v>
      </c>
      <c r="R38" s="90"/>
      <c r="S38" s="37"/>
      <c r="T38" s="37">
        <f t="shared" si="6"/>
        <v>22</v>
      </c>
      <c r="U38" s="38">
        <f t="shared" si="7"/>
        <v>0.85416666666666663</v>
      </c>
      <c r="V38" s="22">
        <v>57</v>
      </c>
      <c r="W38" s="22" t="s">
        <v>58</v>
      </c>
      <c r="X38" s="22" t="s">
        <v>59</v>
      </c>
      <c r="Y38" s="62">
        <v>1009</v>
      </c>
      <c r="Z38" s="39"/>
      <c r="AA38" s="1" t="s">
        <v>165</v>
      </c>
      <c r="AB38" s="27" t="s">
        <v>166</v>
      </c>
    </row>
    <row r="39" spans="1:28" x14ac:dyDescent="0.3">
      <c r="A39" s="1" t="s">
        <v>46</v>
      </c>
      <c r="B39" s="1" t="s">
        <v>89</v>
      </c>
      <c r="C39" s="26" t="s">
        <v>275</v>
      </c>
      <c r="D39" s="36">
        <v>3</v>
      </c>
      <c r="E39" s="26" t="s">
        <v>395</v>
      </c>
      <c r="F39" s="26"/>
      <c r="G39" s="26"/>
      <c r="H39" s="26"/>
      <c r="I39" s="26"/>
      <c r="J39" s="26"/>
      <c r="K39" s="26"/>
      <c r="L39" s="89"/>
      <c r="M39" s="26"/>
      <c r="N39" s="26"/>
      <c r="O39" s="37"/>
      <c r="P39" s="37"/>
      <c r="Q39" s="37"/>
      <c r="R39" s="90"/>
      <c r="S39" s="37"/>
      <c r="T39" s="37"/>
      <c r="U39" s="38" t="str">
        <f t="shared" si="7"/>
        <v/>
      </c>
      <c r="V39" s="22">
        <v>57</v>
      </c>
      <c r="W39" s="22" t="s">
        <v>58</v>
      </c>
      <c r="X39" s="22" t="s">
        <v>59</v>
      </c>
      <c r="Y39" s="62">
        <v>1009</v>
      </c>
      <c r="Z39" s="39"/>
      <c r="AA39" s="1" t="s">
        <v>165</v>
      </c>
      <c r="AB39" s="27" t="s">
        <v>166</v>
      </c>
    </row>
    <row r="40" spans="1:28" x14ac:dyDescent="0.3">
      <c r="A40" s="1" t="s">
        <v>46</v>
      </c>
      <c r="B40" s="1" t="s">
        <v>89</v>
      </c>
      <c r="C40" s="26" t="s">
        <v>276</v>
      </c>
      <c r="D40" s="36">
        <v>20</v>
      </c>
      <c r="E40" s="26">
        <v>22</v>
      </c>
      <c r="F40" s="26">
        <v>0</v>
      </c>
      <c r="G40" s="26">
        <v>3</v>
      </c>
      <c r="H40" s="26"/>
      <c r="I40" s="26"/>
      <c r="J40" s="26">
        <v>1</v>
      </c>
      <c r="K40" s="26">
        <v>2</v>
      </c>
      <c r="L40" s="89"/>
      <c r="M40" s="26">
        <v>3</v>
      </c>
      <c r="N40" s="26">
        <f t="shared" si="5"/>
        <v>3</v>
      </c>
      <c r="O40" s="37">
        <v>1</v>
      </c>
      <c r="P40" s="37">
        <v>5</v>
      </c>
      <c r="Q40" s="37">
        <v>1</v>
      </c>
      <c r="R40" s="90"/>
      <c r="S40" s="37"/>
      <c r="T40" s="37">
        <f t="shared" si="6"/>
        <v>1</v>
      </c>
      <c r="U40" s="38">
        <f t="shared" si="7"/>
        <v>0.31818181818181818</v>
      </c>
      <c r="V40" s="22">
        <v>57</v>
      </c>
      <c r="W40" s="22" t="s">
        <v>58</v>
      </c>
      <c r="X40" s="22" t="s">
        <v>59</v>
      </c>
      <c r="Y40" s="62">
        <v>1009</v>
      </c>
      <c r="Z40" s="39"/>
      <c r="AA40" s="1" t="s">
        <v>165</v>
      </c>
      <c r="AB40" s="27" t="s">
        <v>166</v>
      </c>
    </row>
    <row r="41" spans="1:28" x14ac:dyDescent="0.3">
      <c r="A41" s="1" t="s">
        <v>46</v>
      </c>
      <c r="B41" s="1" t="s">
        <v>89</v>
      </c>
      <c r="C41" s="26" t="s">
        <v>278</v>
      </c>
      <c r="D41" s="36">
        <v>21</v>
      </c>
      <c r="E41" s="26">
        <v>6</v>
      </c>
      <c r="F41" s="26">
        <v>1</v>
      </c>
      <c r="G41" s="26">
        <v>1</v>
      </c>
      <c r="H41" s="26"/>
      <c r="I41" s="26"/>
      <c r="J41" s="26">
        <v>0</v>
      </c>
      <c r="K41" s="26">
        <v>0</v>
      </c>
      <c r="L41" s="89"/>
      <c r="M41" s="26">
        <v>0</v>
      </c>
      <c r="N41" s="26">
        <f t="shared" si="5"/>
        <v>0</v>
      </c>
      <c r="O41" s="37">
        <v>1</v>
      </c>
      <c r="P41" s="37">
        <v>2</v>
      </c>
      <c r="Q41" s="37">
        <v>0</v>
      </c>
      <c r="R41" s="90"/>
      <c r="S41" s="37"/>
      <c r="T41" s="37">
        <f t="shared" si="6"/>
        <v>2</v>
      </c>
      <c r="U41" s="38">
        <f t="shared" si="7"/>
        <v>0.66666666666666663</v>
      </c>
      <c r="V41" s="22">
        <v>57</v>
      </c>
      <c r="W41" s="22" t="s">
        <v>58</v>
      </c>
      <c r="X41" s="22" t="s">
        <v>59</v>
      </c>
      <c r="Y41" s="62">
        <v>1009</v>
      </c>
      <c r="Z41" s="39"/>
      <c r="AA41" s="1" t="s">
        <v>165</v>
      </c>
      <c r="AB41" s="27" t="s">
        <v>166</v>
      </c>
    </row>
    <row r="42" spans="1:28" x14ac:dyDescent="0.3">
      <c r="A42" s="1" t="s">
        <v>46</v>
      </c>
      <c r="B42" s="1" t="s">
        <v>89</v>
      </c>
      <c r="C42" s="26" t="s">
        <v>282</v>
      </c>
      <c r="D42" s="36">
        <v>14</v>
      </c>
      <c r="E42" s="26" t="s">
        <v>395</v>
      </c>
      <c r="F42" s="26"/>
      <c r="G42" s="26"/>
      <c r="H42" s="26"/>
      <c r="I42" s="26"/>
      <c r="J42" s="26"/>
      <c r="K42" s="26"/>
      <c r="L42" s="89"/>
      <c r="M42" s="26"/>
      <c r="N42" s="26"/>
      <c r="O42" s="37"/>
      <c r="P42" s="37"/>
      <c r="Q42" s="37"/>
      <c r="R42" s="90"/>
      <c r="S42" s="37"/>
      <c r="T42" s="37"/>
      <c r="U42" s="38" t="str">
        <f t="shared" si="7"/>
        <v/>
      </c>
      <c r="V42" s="22">
        <v>57</v>
      </c>
      <c r="W42" s="22" t="s">
        <v>58</v>
      </c>
      <c r="X42" s="22" t="s">
        <v>59</v>
      </c>
      <c r="Y42" s="62">
        <v>1009</v>
      </c>
      <c r="Z42" s="39"/>
      <c r="AA42" s="1" t="s">
        <v>165</v>
      </c>
      <c r="AB42" s="27" t="s">
        <v>166</v>
      </c>
    </row>
    <row r="43" spans="1:28" x14ac:dyDescent="0.3">
      <c r="A43" s="1" t="s">
        <v>46</v>
      </c>
      <c r="B43" s="1" t="s">
        <v>89</v>
      </c>
      <c r="C43" s="26" t="s">
        <v>279</v>
      </c>
      <c r="D43" s="36">
        <v>23</v>
      </c>
      <c r="E43" s="26">
        <v>48</v>
      </c>
      <c r="F43" s="26">
        <v>4</v>
      </c>
      <c r="G43" s="26">
        <v>12</v>
      </c>
      <c r="H43" s="26"/>
      <c r="I43" s="26"/>
      <c r="J43" s="26">
        <v>5</v>
      </c>
      <c r="K43" s="26">
        <v>7</v>
      </c>
      <c r="L43" s="89"/>
      <c r="M43" s="26">
        <v>12</v>
      </c>
      <c r="N43" s="26">
        <f>SUM(L43:M43)</f>
        <v>12</v>
      </c>
      <c r="O43" s="37">
        <v>0</v>
      </c>
      <c r="P43" s="37">
        <v>1</v>
      </c>
      <c r="Q43" s="37">
        <v>2</v>
      </c>
      <c r="R43" s="90"/>
      <c r="S43" s="37">
        <v>3</v>
      </c>
      <c r="T43" s="37">
        <f>(H43*3)+((F43-H43)*2)+J43</f>
        <v>13</v>
      </c>
      <c r="U43" s="38">
        <f t="shared" si="7"/>
        <v>0.5625</v>
      </c>
      <c r="V43" s="22">
        <v>57</v>
      </c>
      <c r="W43" s="22" t="s">
        <v>58</v>
      </c>
      <c r="X43" s="22" t="s">
        <v>59</v>
      </c>
      <c r="Y43" s="62">
        <v>1009</v>
      </c>
      <c r="Z43" s="39"/>
      <c r="AA43" s="1" t="s">
        <v>165</v>
      </c>
      <c r="AB43" s="27" t="s">
        <v>166</v>
      </c>
    </row>
    <row r="44" spans="1:28" x14ac:dyDescent="0.3">
      <c r="A44" s="1" t="s">
        <v>46</v>
      </c>
      <c r="B44" s="1" t="s">
        <v>89</v>
      </c>
      <c r="C44" s="26" t="s">
        <v>280</v>
      </c>
      <c r="D44" s="36">
        <v>5</v>
      </c>
      <c r="E44" s="26">
        <v>48</v>
      </c>
      <c r="F44" s="26">
        <v>10</v>
      </c>
      <c r="G44" s="26">
        <v>16</v>
      </c>
      <c r="H44" s="26"/>
      <c r="I44" s="26"/>
      <c r="J44" s="26">
        <v>10</v>
      </c>
      <c r="K44" s="26">
        <v>15</v>
      </c>
      <c r="L44" s="89"/>
      <c r="M44" s="26">
        <v>1</v>
      </c>
      <c r="N44" s="26">
        <f>SUM(L44:M44)</f>
        <v>1</v>
      </c>
      <c r="O44" s="37">
        <v>1</v>
      </c>
      <c r="P44" s="37">
        <v>3</v>
      </c>
      <c r="Q44" s="37">
        <v>2</v>
      </c>
      <c r="R44" s="90"/>
      <c r="S44" s="37"/>
      <c r="T44" s="37">
        <f>(H44*3)+((F44-H44)*2)+J44</f>
        <v>30</v>
      </c>
      <c r="U44" s="38">
        <f t="shared" si="7"/>
        <v>0.72916666666666663</v>
      </c>
      <c r="V44" s="22">
        <v>57</v>
      </c>
      <c r="W44" s="22" t="s">
        <v>58</v>
      </c>
      <c r="X44" s="22" t="s">
        <v>59</v>
      </c>
      <c r="Y44" s="62">
        <v>1009</v>
      </c>
      <c r="Z44" s="39"/>
      <c r="AA44" s="1" t="s">
        <v>165</v>
      </c>
      <c r="AB44" s="27" t="s">
        <v>166</v>
      </c>
    </row>
    <row r="45" spans="1:28" x14ac:dyDescent="0.3">
      <c r="A45" s="1" t="s">
        <v>46</v>
      </c>
      <c r="B45" s="1" t="s">
        <v>89</v>
      </c>
      <c r="C45" s="52" t="s">
        <v>39</v>
      </c>
      <c r="D45" s="1"/>
      <c r="E45" s="52"/>
      <c r="F45" s="41"/>
      <c r="G45" s="41"/>
      <c r="H45" s="41"/>
      <c r="I45" s="41"/>
      <c r="J45" s="41"/>
      <c r="K45" s="41"/>
      <c r="L45" s="52">
        <v>10</v>
      </c>
      <c r="M45" s="52">
        <v>-10</v>
      </c>
      <c r="N45" s="41"/>
      <c r="O45" s="41"/>
      <c r="P45" s="41"/>
      <c r="Q45" s="41"/>
      <c r="R45" s="52">
        <v>22</v>
      </c>
      <c r="S45" s="41"/>
      <c r="T45" s="41"/>
      <c r="U45" s="38" t="str">
        <f t="shared" ref="U45" si="8">_xlfn.IFNA("",((T45+Q45+N45-R45)+(O45*2))/E45)</f>
        <v/>
      </c>
      <c r="V45" s="22">
        <v>57</v>
      </c>
      <c r="W45" s="22" t="s">
        <v>58</v>
      </c>
      <c r="X45" s="22" t="s">
        <v>59</v>
      </c>
      <c r="Y45" s="62">
        <v>1009</v>
      </c>
      <c r="Z45" s="39"/>
      <c r="AA45" s="1" t="s">
        <v>165</v>
      </c>
      <c r="AB45" s="27" t="s">
        <v>166</v>
      </c>
    </row>
    <row r="46" spans="1:28" x14ac:dyDescent="0.3">
      <c r="A46" s="46" t="s">
        <v>46</v>
      </c>
      <c r="B46" s="46" t="s">
        <v>89</v>
      </c>
      <c r="C46" s="42" t="s">
        <v>40</v>
      </c>
      <c r="D46" s="46"/>
      <c r="E46" s="42">
        <f t="shared" ref="E46:T46" si="9">SUM(E35:E45)</f>
        <v>240</v>
      </c>
      <c r="F46" s="42">
        <f t="shared" si="9"/>
        <v>31</v>
      </c>
      <c r="G46" s="42">
        <f t="shared" si="9"/>
        <v>78</v>
      </c>
      <c r="H46" s="42">
        <f t="shared" si="9"/>
        <v>0</v>
      </c>
      <c r="I46" s="42">
        <f t="shared" si="9"/>
        <v>0</v>
      </c>
      <c r="J46" s="42">
        <f t="shared" si="9"/>
        <v>30</v>
      </c>
      <c r="K46" s="42">
        <f t="shared" si="9"/>
        <v>44</v>
      </c>
      <c r="L46" s="42">
        <f t="shared" si="9"/>
        <v>10</v>
      </c>
      <c r="M46" s="42">
        <f t="shared" si="9"/>
        <v>31</v>
      </c>
      <c r="N46" s="42">
        <f t="shared" si="9"/>
        <v>41</v>
      </c>
      <c r="O46" s="42">
        <f t="shared" si="9"/>
        <v>11</v>
      </c>
      <c r="P46" s="42">
        <f t="shared" si="9"/>
        <v>23</v>
      </c>
      <c r="Q46" s="42">
        <f t="shared" si="9"/>
        <v>6</v>
      </c>
      <c r="R46" s="42">
        <f t="shared" si="9"/>
        <v>22</v>
      </c>
      <c r="S46" s="42">
        <f t="shared" si="9"/>
        <v>3</v>
      </c>
      <c r="T46" s="42">
        <f t="shared" si="9"/>
        <v>92</v>
      </c>
      <c r="U46" s="43">
        <f>((T46+Q46+N46-R46)+(O46*2))/E46</f>
        <v>0.57916666666666672</v>
      </c>
      <c r="V46" s="44">
        <v>57</v>
      </c>
      <c r="W46" s="44" t="s">
        <v>58</v>
      </c>
      <c r="X46" s="44" t="s">
        <v>59</v>
      </c>
      <c r="Y46" s="63">
        <v>1009</v>
      </c>
      <c r="Z46" s="45"/>
      <c r="AA46" s="46" t="s">
        <v>165</v>
      </c>
      <c r="AB46" s="74" t="s">
        <v>166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0.39743589743589741</v>
      </c>
      <c r="H47" s="47"/>
      <c r="I47" s="27"/>
      <c r="J47" s="47" t="s">
        <v>42</v>
      </c>
      <c r="K47" s="61">
        <f>J46/K46</f>
        <v>0.68181818181818177</v>
      </c>
      <c r="L47" s="1"/>
      <c r="M47" s="37" t="s">
        <v>43</v>
      </c>
      <c r="N47" s="49">
        <v>16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2B7E-A766-4C3F-980E-E25450890EB8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423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28891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167</v>
      </c>
      <c r="D4" s="7" t="s">
        <v>5</v>
      </c>
      <c r="E4" s="8"/>
      <c r="F4" s="5"/>
      <c r="G4" s="1"/>
      <c r="J4" s="15" t="s">
        <v>168</v>
      </c>
      <c r="K4" s="16" t="s">
        <v>45</v>
      </c>
      <c r="L4" s="17"/>
      <c r="M4" s="18"/>
      <c r="N4" s="19">
        <v>15</v>
      </c>
      <c r="O4" s="19">
        <v>13</v>
      </c>
      <c r="P4" s="19">
        <v>22</v>
      </c>
      <c r="Q4" s="19">
        <v>33</v>
      </c>
      <c r="R4" s="20"/>
      <c r="S4" s="21">
        <f>SUM(N4:R4)</f>
        <v>83</v>
      </c>
      <c r="T4" s="22">
        <v>58</v>
      </c>
    </row>
    <row r="5" spans="1:28" x14ac:dyDescent="0.3">
      <c r="B5" s="1"/>
      <c r="C5" s="6" t="s">
        <v>103</v>
      </c>
      <c r="D5" s="7" t="s">
        <v>6</v>
      </c>
      <c r="E5" s="1"/>
      <c r="F5" s="1"/>
      <c r="G5" s="1"/>
      <c r="J5" s="15" t="s">
        <v>169</v>
      </c>
      <c r="K5" s="16" t="s">
        <v>105</v>
      </c>
      <c r="L5" s="17"/>
      <c r="M5" s="18"/>
      <c r="N5" s="19">
        <v>32</v>
      </c>
      <c r="O5" s="19">
        <v>24</v>
      </c>
      <c r="P5" s="19">
        <v>31</v>
      </c>
      <c r="Q5" s="19">
        <v>12</v>
      </c>
      <c r="R5" s="20"/>
      <c r="S5" s="21">
        <f>SUM(N5:R5)</f>
        <v>99</v>
      </c>
      <c r="T5" s="22">
        <v>58</v>
      </c>
      <c r="U5" s="1"/>
      <c r="V5" s="1"/>
      <c r="W5" s="1"/>
    </row>
    <row r="6" spans="1:28" x14ac:dyDescent="0.3">
      <c r="C6" s="23">
        <v>846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424</v>
      </c>
      <c r="D7" s="7" t="s">
        <v>8</v>
      </c>
      <c r="G7" s="1"/>
      <c r="S7" s="1"/>
      <c r="T7" s="25" t="s">
        <v>9</v>
      </c>
      <c r="U7" s="1"/>
      <c r="V7" s="55">
        <v>58</v>
      </c>
      <c r="W7" s="1"/>
    </row>
    <row r="8" spans="1:28" x14ac:dyDescent="0.3">
      <c r="B8" s="1"/>
      <c r="C8" s="24" t="s">
        <v>425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16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104</v>
      </c>
      <c r="B13" s="1" t="s">
        <v>46</v>
      </c>
      <c r="C13" s="26" t="s">
        <v>47</v>
      </c>
      <c r="D13" s="36">
        <v>24</v>
      </c>
      <c r="E13" s="26">
        <v>32</v>
      </c>
      <c r="F13" s="26">
        <v>3</v>
      </c>
      <c r="G13" s="26">
        <v>13</v>
      </c>
      <c r="H13" s="26"/>
      <c r="I13" s="26"/>
      <c r="J13" s="26">
        <v>6</v>
      </c>
      <c r="K13" s="26">
        <v>11</v>
      </c>
      <c r="L13" s="89"/>
      <c r="M13" s="26">
        <v>12</v>
      </c>
      <c r="N13" s="26">
        <f>SUM(L13:M13)</f>
        <v>12</v>
      </c>
      <c r="O13" s="26">
        <v>0</v>
      </c>
      <c r="P13" s="37">
        <v>5</v>
      </c>
      <c r="Q13" s="89"/>
      <c r="R13" s="89"/>
      <c r="S13" s="89"/>
      <c r="T13" s="26">
        <f>+(F13*2)+J13</f>
        <v>12</v>
      </c>
      <c r="U13" s="38">
        <f>IFERROR(((T13+Q13+N13-R13)+(O13*2))/E13,"")</f>
        <v>0.75</v>
      </c>
      <c r="V13" s="22">
        <v>58</v>
      </c>
      <c r="W13" s="22" t="s">
        <v>68</v>
      </c>
      <c r="X13" s="22" t="s">
        <v>59</v>
      </c>
      <c r="Y13" s="62">
        <v>846</v>
      </c>
      <c r="Z13" s="39"/>
      <c r="AA13" s="1" t="s">
        <v>160</v>
      </c>
      <c r="AB13" s="27" t="s">
        <v>101</v>
      </c>
    </row>
    <row r="14" spans="1:28" x14ac:dyDescent="0.3">
      <c r="A14" s="1" t="s">
        <v>104</v>
      </c>
      <c r="B14" s="1" t="s">
        <v>46</v>
      </c>
      <c r="C14" s="26" t="s">
        <v>334</v>
      </c>
      <c r="D14" s="36">
        <v>13</v>
      </c>
      <c r="E14" s="26">
        <v>21</v>
      </c>
      <c r="F14" s="26">
        <v>4</v>
      </c>
      <c r="G14" s="26">
        <v>10</v>
      </c>
      <c r="H14" s="26"/>
      <c r="I14" s="26"/>
      <c r="J14" s="26">
        <v>5</v>
      </c>
      <c r="K14" s="26">
        <v>6</v>
      </c>
      <c r="L14" s="89"/>
      <c r="M14" s="26">
        <v>8</v>
      </c>
      <c r="N14" s="26">
        <f t="shared" ref="N14:N20" si="0">SUM(L14:M14)</f>
        <v>8</v>
      </c>
      <c r="O14" s="37">
        <v>0</v>
      </c>
      <c r="P14" s="37">
        <v>4</v>
      </c>
      <c r="Q14" s="90"/>
      <c r="R14" s="90"/>
      <c r="S14" s="90"/>
      <c r="T14" s="26">
        <f t="shared" ref="T14:T24" si="1">+(F14*2)+J14</f>
        <v>13</v>
      </c>
      <c r="U14" s="38">
        <f t="shared" ref="U14:U23" si="2">IFERROR(((T14+Q14+N14-R14)+(O14*2))/E14,"")</f>
        <v>1</v>
      </c>
      <c r="V14" s="22">
        <v>58</v>
      </c>
      <c r="W14" s="22" t="s">
        <v>68</v>
      </c>
      <c r="X14" s="22" t="s">
        <v>59</v>
      </c>
      <c r="Y14" s="62">
        <v>846</v>
      </c>
      <c r="Z14" s="39"/>
      <c r="AA14" s="1" t="s">
        <v>160</v>
      </c>
      <c r="AB14" s="27" t="s">
        <v>101</v>
      </c>
    </row>
    <row r="15" spans="1:28" x14ac:dyDescent="0.3">
      <c r="A15" s="1" t="s">
        <v>104</v>
      </c>
      <c r="B15" s="1" t="s">
        <v>46</v>
      </c>
      <c r="C15" s="26" t="s">
        <v>234</v>
      </c>
      <c r="D15" s="36">
        <v>44</v>
      </c>
      <c r="E15" s="26">
        <v>4</v>
      </c>
      <c r="F15" s="26">
        <v>0</v>
      </c>
      <c r="G15" s="26">
        <v>1</v>
      </c>
      <c r="H15" s="26"/>
      <c r="I15" s="26"/>
      <c r="J15" s="26">
        <v>0</v>
      </c>
      <c r="K15" s="26">
        <v>0</v>
      </c>
      <c r="L15" s="89"/>
      <c r="M15" s="26">
        <v>0</v>
      </c>
      <c r="N15" s="26">
        <f t="shared" ref="N15" si="3">SUM(L15:M15)</f>
        <v>0</v>
      </c>
      <c r="O15" s="37">
        <v>0</v>
      </c>
      <c r="P15" s="37">
        <v>0</v>
      </c>
      <c r="Q15" s="90"/>
      <c r="R15" s="90"/>
      <c r="S15" s="90"/>
      <c r="T15" s="26">
        <f t="shared" si="1"/>
        <v>0</v>
      </c>
      <c r="U15" s="38">
        <f t="shared" si="2"/>
        <v>0</v>
      </c>
      <c r="V15" s="22">
        <v>58</v>
      </c>
      <c r="W15" s="22" t="s">
        <v>68</v>
      </c>
      <c r="X15" s="22" t="s">
        <v>59</v>
      </c>
      <c r="Y15" s="62">
        <v>846</v>
      </c>
      <c r="Z15" s="39"/>
      <c r="AA15" s="1" t="s">
        <v>160</v>
      </c>
      <c r="AB15" s="27" t="s">
        <v>101</v>
      </c>
    </row>
    <row r="16" spans="1:28" x14ac:dyDescent="0.3">
      <c r="A16" s="1" t="s">
        <v>104</v>
      </c>
      <c r="B16" s="1" t="s">
        <v>46</v>
      </c>
      <c r="C16" s="26" t="s">
        <v>49</v>
      </c>
      <c r="D16" s="36">
        <v>10</v>
      </c>
      <c r="E16" s="26">
        <v>36</v>
      </c>
      <c r="F16" s="26">
        <v>6</v>
      </c>
      <c r="G16" s="26">
        <v>15</v>
      </c>
      <c r="H16" s="26"/>
      <c r="I16" s="26"/>
      <c r="J16" s="26">
        <v>1</v>
      </c>
      <c r="K16" s="26">
        <v>3</v>
      </c>
      <c r="L16" s="89"/>
      <c r="M16" s="26">
        <v>1</v>
      </c>
      <c r="N16" s="26">
        <f t="shared" si="0"/>
        <v>1</v>
      </c>
      <c r="O16" s="37">
        <v>2</v>
      </c>
      <c r="P16" s="26">
        <v>1</v>
      </c>
      <c r="Q16" s="90"/>
      <c r="R16" s="90"/>
      <c r="S16" s="90"/>
      <c r="T16" s="26">
        <f t="shared" si="1"/>
        <v>13</v>
      </c>
      <c r="U16" s="38">
        <f t="shared" si="2"/>
        <v>0.5</v>
      </c>
      <c r="V16" s="22">
        <v>58</v>
      </c>
      <c r="W16" s="22" t="s">
        <v>68</v>
      </c>
      <c r="X16" s="22" t="s">
        <v>59</v>
      </c>
      <c r="Y16" s="62">
        <v>846</v>
      </c>
      <c r="Z16" s="39"/>
      <c r="AA16" s="1" t="s">
        <v>160</v>
      </c>
      <c r="AB16" s="27" t="s">
        <v>101</v>
      </c>
    </row>
    <row r="17" spans="1:28" x14ac:dyDescent="0.3">
      <c r="A17" s="1" t="s">
        <v>104</v>
      </c>
      <c r="B17" s="1" t="s">
        <v>46</v>
      </c>
      <c r="C17" s="26" t="s">
        <v>50</v>
      </c>
      <c r="D17" s="36">
        <v>25</v>
      </c>
      <c r="E17" s="26">
        <v>12</v>
      </c>
      <c r="F17" s="26">
        <v>0</v>
      </c>
      <c r="G17" s="26">
        <v>2</v>
      </c>
      <c r="H17" s="26"/>
      <c r="I17" s="26"/>
      <c r="J17" s="26">
        <v>1</v>
      </c>
      <c r="K17" s="26">
        <v>2</v>
      </c>
      <c r="L17" s="89"/>
      <c r="M17" s="26">
        <v>2</v>
      </c>
      <c r="N17" s="26">
        <f t="shared" si="0"/>
        <v>2</v>
      </c>
      <c r="O17" s="37">
        <v>1</v>
      </c>
      <c r="P17" s="26">
        <v>1</v>
      </c>
      <c r="Q17" s="90"/>
      <c r="R17" s="90"/>
      <c r="S17" s="90"/>
      <c r="T17" s="26">
        <f t="shared" si="1"/>
        <v>1</v>
      </c>
      <c r="U17" s="38">
        <f t="shared" si="2"/>
        <v>0.41666666666666669</v>
      </c>
      <c r="V17" s="22">
        <v>58</v>
      </c>
      <c r="W17" s="22" t="s">
        <v>68</v>
      </c>
      <c r="X17" s="22" t="s">
        <v>59</v>
      </c>
      <c r="Y17" s="62">
        <v>846</v>
      </c>
      <c r="Z17" s="39"/>
      <c r="AA17" s="1" t="s">
        <v>160</v>
      </c>
      <c r="AB17" s="27" t="s">
        <v>101</v>
      </c>
    </row>
    <row r="18" spans="1:28" x14ac:dyDescent="0.3">
      <c r="A18" s="1" t="s">
        <v>104</v>
      </c>
      <c r="B18" s="1" t="s">
        <v>46</v>
      </c>
      <c r="C18" s="26" t="s">
        <v>250</v>
      </c>
      <c r="D18" s="36">
        <v>28</v>
      </c>
      <c r="E18" s="26" t="s">
        <v>395</v>
      </c>
      <c r="F18" s="26"/>
      <c r="G18" s="26"/>
      <c r="H18" s="26"/>
      <c r="I18" s="26"/>
      <c r="J18" s="26"/>
      <c r="K18" s="26"/>
      <c r="L18" s="89"/>
      <c r="M18" s="26"/>
      <c r="N18" s="26"/>
      <c r="O18" s="37"/>
      <c r="P18" s="26"/>
      <c r="Q18" s="90"/>
      <c r="R18" s="90"/>
      <c r="S18" s="90"/>
      <c r="T18" s="26"/>
      <c r="U18" s="38" t="str">
        <f t="shared" si="2"/>
        <v/>
      </c>
      <c r="V18" s="22">
        <v>58</v>
      </c>
      <c r="W18" s="22" t="s">
        <v>68</v>
      </c>
      <c r="X18" s="22" t="s">
        <v>59</v>
      </c>
      <c r="Y18" s="62">
        <v>846</v>
      </c>
      <c r="Z18" s="39"/>
      <c r="AA18" s="1" t="s">
        <v>160</v>
      </c>
      <c r="AB18" s="27" t="s">
        <v>101</v>
      </c>
    </row>
    <row r="19" spans="1:28" x14ac:dyDescent="0.3">
      <c r="A19" s="1" t="s">
        <v>104</v>
      </c>
      <c r="B19" s="1" t="s">
        <v>46</v>
      </c>
      <c r="C19" s="26" t="s">
        <v>335</v>
      </c>
      <c r="D19" s="36">
        <v>33</v>
      </c>
      <c r="E19" s="26">
        <v>33</v>
      </c>
      <c r="F19" s="26">
        <v>5</v>
      </c>
      <c r="G19" s="26">
        <v>14</v>
      </c>
      <c r="H19" s="26"/>
      <c r="I19" s="26"/>
      <c r="J19" s="26">
        <v>0</v>
      </c>
      <c r="K19" s="26">
        <v>1</v>
      </c>
      <c r="L19" s="89"/>
      <c r="M19" s="26">
        <v>7</v>
      </c>
      <c r="N19" s="26">
        <f t="shared" si="0"/>
        <v>7</v>
      </c>
      <c r="O19" s="37">
        <v>1</v>
      </c>
      <c r="P19" s="26">
        <v>4</v>
      </c>
      <c r="Q19" s="90"/>
      <c r="R19" s="90"/>
      <c r="S19" s="90"/>
      <c r="T19" s="26">
        <f t="shared" si="1"/>
        <v>10</v>
      </c>
      <c r="U19" s="38">
        <f t="shared" si="2"/>
        <v>0.5757575757575758</v>
      </c>
      <c r="V19" s="22">
        <v>58</v>
      </c>
      <c r="W19" s="22" t="s">
        <v>68</v>
      </c>
      <c r="X19" s="22" t="s">
        <v>59</v>
      </c>
      <c r="Y19" s="62">
        <v>846</v>
      </c>
      <c r="Z19" s="39"/>
      <c r="AA19" s="1" t="s">
        <v>160</v>
      </c>
      <c r="AB19" s="27" t="s">
        <v>101</v>
      </c>
    </row>
    <row r="20" spans="1:28" x14ac:dyDescent="0.3">
      <c r="A20" s="1" t="s">
        <v>104</v>
      </c>
      <c r="B20" s="1" t="s">
        <v>46</v>
      </c>
      <c r="C20" s="26" t="s">
        <v>52</v>
      </c>
      <c r="D20" s="36">
        <v>6</v>
      </c>
      <c r="E20" s="26">
        <v>8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89"/>
      <c r="M20" s="26">
        <v>0</v>
      </c>
      <c r="N20" s="26">
        <f t="shared" si="0"/>
        <v>0</v>
      </c>
      <c r="O20" s="37">
        <v>0</v>
      </c>
      <c r="P20" s="37">
        <v>1</v>
      </c>
      <c r="Q20" s="90"/>
      <c r="R20" s="90"/>
      <c r="S20" s="90"/>
      <c r="T20" s="26">
        <f t="shared" si="1"/>
        <v>0</v>
      </c>
      <c r="U20" s="38">
        <f t="shared" si="2"/>
        <v>0</v>
      </c>
      <c r="V20" s="22">
        <v>58</v>
      </c>
      <c r="W20" s="22" t="s">
        <v>68</v>
      </c>
      <c r="X20" s="22" t="s">
        <v>59</v>
      </c>
      <c r="Y20" s="62">
        <v>846</v>
      </c>
      <c r="Z20" s="39"/>
      <c r="AA20" s="1" t="s">
        <v>160</v>
      </c>
      <c r="AB20" s="27" t="s">
        <v>101</v>
      </c>
    </row>
    <row r="21" spans="1:28" x14ac:dyDescent="0.3">
      <c r="A21" s="1" t="s">
        <v>104</v>
      </c>
      <c r="B21" s="1" t="s">
        <v>46</v>
      </c>
      <c r="C21" s="26" t="s">
        <v>53</v>
      </c>
      <c r="D21" s="36">
        <v>31</v>
      </c>
      <c r="E21" s="26">
        <v>28</v>
      </c>
      <c r="F21" s="26">
        <v>1</v>
      </c>
      <c r="G21" s="26">
        <v>8</v>
      </c>
      <c r="H21" s="26"/>
      <c r="I21" s="26"/>
      <c r="J21" s="26">
        <v>3</v>
      </c>
      <c r="K21" s="26">
        <v>7</v>
      </c>
      <c r="L21" s="89"/>
      <c r="M21" s="26">
        <v>11</v>
      </c>
      <c r="N21" s="26">
        <f>SUM(L21:M21)</f>
        <v>11</v>
      </c>
      <c r="O21" s="37">
        <v>1</v>
      </c>
      <c r="P21" s="26">
        <v>2</v>
      </c>
      <c r="Q21" s="90"/>
      <c r="R21" s="90"/>
      <c r="S21" s="90"/>
      <c r="T21" s="26">
        <f t="shared" si="1"/>
        <v>5</v>
      </c>
      <c r="U21" s="38">
        <f t="shared" si="2"/>
        <v>0.6428571428571429</v>
      </c>
      <c r="V21" s="22">
        <v>58</v>
      </c>
      <c r="W21" s="22" t="s">
        <v>68</v>
      </c>
      <c r="X21" s="22" t="s">
        <v>59</v>
      </c>
      <c r="Y21" s="62">
        <v>846</v>
      </c>
      <c r="Z21" s="39"/>
      <c r="AA21" s="1" t="s">
        <v>160</v>
      </c>
      <c r="AB21" s="27" t="s">
        <v>101</v>
      </c>
    </row>
    <row r="22" spans="1:28" x14ac:dyDescent="0.3">
      <c r="A22" s="1" t="s">
        <v>104</v>
      </c>
      <c r="B22" s="1" t="s">
        <v>46</v>
      </c>
      <c r="C22" s="26" t="s">
        <v>236</v>
      </c>
      <c r="D22" s="36">
        <v>32</v>
      </c>
      <c r="E22" s="26">
        <v>30</v>
      </c>
      <c r="F22" s="26">
        <v>4</v>
      </c>
      <c r="G22" s="26">
        <v>14</v>
      </c>
      <c r="H22" s="26"/>
      <c r="I22" s="26"/>
      <c r="J22" s="26">
        <v>0</v>
      </c>
      <c r="K22" s="26">
        <v>0</v>
      </c>
      <c r="L22" s="89"/>
      <c r="M22" s="26">
        <v>4</v>
      </c>
      <c r="N22" s="26">
        <f>SUM(L22:M22)</f>
        <v>4</v>
      </c>
      <c r="O22" s="37">
        <v>1</v>
      </c>
      <c r="P22" s="26">
        <v>2</v>
      </c>
      <c r="Q22" s="90"/>
      <c r="R22" s="90"/>
      <c r="S22" s="90"/>
      <c r="T22" s="26">
        <f t="shared" si="1"/>
        <v>8</v>
      </c>
      <c r="U22" s="38">
        <f t="shared" si="2"/>
        <v>0.46666666666666667</v>
      </c>
      <c r="V22" s="22">
        <v>58</v>
      </c>
      <c r="W22" s="22" t="s">
        <v>68</v>
      </c>
      <c r="X22" s="22" t="s">
        <v>59</v>
      </c>
      <c r="Y22" s="62">
        <v>846</v>
      </c>
      <c r="Z22" s="39"/>
      <c r="AA22" s="1" t="s">
        <v>160</v>
      </c>
      <c r="AB22" s="27" t="s">
        <v>101</v>
      </c>
    </row>
    <row r="23" spans="1:28" x14ac:dyDescent="0.3">
      <c r="A23" s="1" t="s">
        <v>104</v>
      </c>
      <c r="B23" s="1" t="s">
        <v>46</v>
      </c>
      <c r="C23" s="26" t="s">
        <v>55</v>
      </c>
      <c r="D23" s="36">
        <v>1</v>
      </c>
      <c r="E23" s="26">
        <v>30</v>
      </c>
      <c r="F23" s="26">
        <v>6</v>
      </c>
      <c r="G23" s="26">
        <v>18</v>
      </c>
      <c r="H23" s="26"/>
      <c r="I23" s="26"/>
      <c r="J23" s="26">
        <v>7</v>
      </c>
      <c r="K23" s="26">
        <v>8</v>
      </c>
      <c r="L23" s="89"/>
      <c r="M23" s="26">
        <v>9</v>
      </c>
      <c r="N23" s="26">
        <f>SUM(L23:M23)</f>
        <v>9</v>
      </c>
      <c r="O23" s="37">
        <v>1</v>
      </c>
      <c r="P23" s="52">
        <v>6</v>
      </c>
      <c r="Q23" s="90"/>
      <c r="R23" s="90"/>
      <c r="S23" s="90"/>
      <c r="T23" s="26">
        <f t="shared" si="1"/>
        <v>19</v>
      </c>
      <c r="U23" s="38">
        <f t="shared" si="2"/>
        <v>1</v>
      </c>
      <c r="V23" s="22">
        <v>58</v>
      </c>
      <c r="W23" s="22" t="s">
        <v>68</v>
      </c>
      <c r="X23" s="22" t="s">
        <v>59</v>
      </c>
      <c r="Y23" s="62">
        <v>846</v>
      </c>
      <c r="Z23" s="39"/>
      <c r="AA23" s="1" t="s">
        <v>160</v>
      </c>
      <c r="AB23" s="27" t="s">
        <v>101</v>
      </c>
    </row>
    <row r="24" spans="1:28" x14ac:dyDescent="0.3">
      <c r="A24" s="1" t="s">
        <v>104</v>
      </c>
      <c r="B24" s="1" t="s">
        <v>46</v>
      </c>
      <c r="C24" s="26" t="s">
        <v>426</v>
      </c>
      <c r="D24" s="36">
        <v>15</v>
      </c>
      <c r="E24" s="26">
        <v>6</v>
      </c>
      <c r="F24" s="26">
        <v>0</v>
      </c>
      <c r="G24" s="26">
        <v>1</v>
      </c>
      <c r="H24" s="26"/>
      <c r="I24" s="26"/>
      <c r="J24" s="26">
        <v>2</v>
      </c>
      <c r="K24" s="26">
        <v>3</v>
      </c>
      <c r="L24" s="89"/>
      <c r="M24" s="26">
        <v>0</v>
      </c>
      <c r="N24" s="26">
        <f>SUM(L24:M24)</f>
        <v>0</v>
      </c>
      <c r="O24" s="37">
        <v>0</v>
      </c>
      <c r="P24" s="37">
        <v>2</v>
      </c>
      <c r="Q24" s="90"/>
      <c r="R24" s="90"/>
      <c r="S24" s="90"/>
      <c r="T24" s="26">
        <f t="shared" si="1"/>
        <v>2</v>
      </c>
      <c r="U24" s="38">
        <f>IFERROR(((T24+Q24+N24-R24)+(O24*2))/E24,"")</f>
        <v>0.33333333333333331</v>
      </c>
      <c r="V24" s="22">
        <v>58</v>
      </c>
      <c r="W24" s="22" t="s">
        <v>68</v>
      </c>
      <c r="X24" s="22" t="s">
        <v>59</v>
      </c>
      <c r="Y24" s="62">
        <v>846</v>
      </c>
      <c r="Z24" s="39"/>
      <c r="AA24" s="1" t="s">
        <v>160</v>
      </c>
      <c r="AB24" s="27" t="s">
        <v>101</v>
      </c>
    </row>
    <row r="25" spans="1:28" x14ac:dyDescent="0.3">
      <c r="A25" s="1" t="s">
        <v>104</v>
      </c>
      <c r="B25" s="1" t="s">
        <v>46</v>
      </c>
      <c r="C25" s="52" t="s">
        <v>39</v>
      </c>
      <c r="D25" s="1"/>
      <c r="E25" s="52"/>
      <c r="F25" s="41"/>
      <c r="G25" s="52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8" t="str">
        <f>_xlfn.IFNA("",((T25+Q25+N25-R25)+(O25*2))/E25)</f>
        <v/>
      </c>
      <c r="V25" s="22">
        <v>58</v>
      </c>
      <c r="W25" s="22" t="s">
        <v>68</v>
      </c>
      <c r="X25" s="22" t="s">
        <v>59</v>
      </c>
      <c r="Y25" s="62">
        <v>846</v>
      </c>
      <c r="Z25" s="39"/>
      <c r="AA25" s="1" t="s">
        <v>160</v>
      </c>
      <c r="AB25" s="27" t="s">
        <v>101</v>
      </c>
    </row>
    <row r="26" spans="1:28" x14ac:dyDescent="0.3">
      <c r="A26" s="46" t="s">
        <v>104</v>
      </c>
      <c r="B26" s="46" t="s">
        <v>46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29</v>
      </c>
      <c r="G26" s="42">
        <f t="shared" si="4"/>
        <v>96</v>
      </c>
      <c r="H26" s="42">
        <f t="shared" si="4"/>
        <v>0</v>
      </c>
      <c r="I26" s="42">
        <f t="shared" si="4"/>
        <v>0</v>
      </c>
      <c r="J26" s="42">
        <f t="shared" si="4"/>
        <v>25</v>
      </c>
      <c r="K26" s="42">
        <f t="shared" si="4"/>
        <v>41</v>
      </c>
      <c r="L26" s="42">
        <f t="shared" si="4"/>
        <v>0</v>
      </c>
      <c r="M26" s="42">
        <f t="shared" si="4"/>
        <v>54</v>
      </c>
      <c r="N26" s="42">
        <f t="shared" si="4"/>
        <v>54</v>
      </c>
      <c r="O26" s="42">
        <f t="shared" si="4"/>
        <v>7</v>
      </c>
      <c r="P26" s="42">
        <f t="shared" si="4"/>
        <v>28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>
        <f t="shared" si="4"/>
        <v>83</v>
      </c>
      <c r="U26" s="43">
        <f>((T26+Q26+N26-R26)+(O26*2))/E26</f>
        <v>0.62916666666666665</v>
      </c>
      <c r="V26" s="44">
        <v>58</v>
      </c>
      <c r="W26" s="44" t="s">
        <v>68</v>
      </c>
      <c r="X26" s="44" t="s">
        <v>59</v>
      </c>
      <c r="Y26" s="63">
        <v>846</v>
      </c>
      <c r="Z26" s="80" t="s">
        <v>427</v>
      </c>
      <c r="AA26" s="46" t="s">
        <v>160</v>
      </c>
      <c r="AB26" s="74" t="s">
        <v>101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0.30208333333333331</v>
      </c>
      <c r="H27" s="47"/>
      <c r="I27" s="27"/>
      <c r="J27" s="47" t="s">
        <v>42</v>
      </c>
      <c r="K27" s="61">
        <f>J26/K26</f>
        <v>0.6097560975609756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B29" s="1"/>
      <c r="C29" s="1" t="s">
        <v>428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6">
        <v>14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104</v>
      </c>
      <c r="C35" s="26" t="s">
        <v>339</v>
      </c>
      <c r="D35" s="36">
        <v>11</v>
      </c>
      <c r="E35" s="26">
        <v>18</v>
      </c>
      <c r="F35" s="26">
        <v>3</v>
      </c>
      <c r="G35" s="26">
        <v>7</v>
      </c>
      <c r="H35" s="26"/>
      <c r="I35" s="26"/>
      <c r="J35" s="26">
        <v>1</v>
      </c>
      <c r="K35" s="26">
        <v>2</v>
      </c>
      <c r="L35" s="89"/>
      <c r="M35" s="26">
        <v>0</v>
      </c>
      <c r="N35" s="26">
        <f>SUM(L35:M35)</f>
        <v>0</v>
      </c>
      <c r="O35" s="37">
        <v>3</v>
      </c>
      <c r="P35" s="37">
        <v>3</v>
      </c>
      <c r="Q35" s="90"/>
      <c r="R35" s="90"/>
      <c r="S35" s="90"/>
      <c r="T35" s="26">
        <f t="shared" ref="T35:T45" si="5">+(F35*2)+J35</f>
        <v>7</v>
      </c>
      <c r="U35" s="38">
        <f>IFERROR(((T35+Q35+N35-R35)+(O35*2))/E35,"")</f>
        <v>0.72222222222222221</v>
      </c>
      <c r="V35" s="22">
        <v>58</v>
      </c>
      <c r="W35" s="22" t="s">
        <v>58</v>
      </c>
      <c r="X35" s="22" t="s">
        <v>69</v>
      </c>
      <c r="Y35" s="62">
        <v>846</v>
      </c>
      <c r="Z35" s="39"/>
      <c r="AA35" s="1" t="s">
        <v>110</v>
      </c>
      <c r="AB35" s="27" t="s">
        <v>170</v>
      </c>
    </row>
    <row r="36" spans="1:28" x14ac:dyDescent="0.3">
      <c r="A36" s="1" t="s">
        <v>46</v>
      </c>
      <c r="B36" s="1" t="s">
        <v>104</v>
      </c>
      <c r="C36" s="26" t="s">
        <v>340</v>
      </c>
      <c r="D36" s="36">
        <v>33</v>
      </c>
      <c r="E36" s="26">
        <v>23</v>
      </c>
      <c r="F36" s="26">
        <v>1</v>
      </c>
      <c r="G36" s="26">
        <v>3</v>
      </c>
      <c r="H36" s="26"/>
      <c r="I36" s="26"/>
      <c r="J36" s="26">
        <v>0</v>
      </c>
      <c r="K36" s="26">
        <v>0</v>
      </c>
      <c r="L36" s="89"/>
      <c r="M36" s="26">
        <v>3</v>
      </c>
      <c r="N36" s="26">
        <f t="shared" ref="N36:N41" si="6">SUM(L36:M36)</f>
        <v>3</v>
      </c>
      <c r="O36" s="37">
        <v>3</v>
      </c>
      <c r="P36" s="26">
        <v>3</v>
      </c>
      <c r="Q36" s="90"/>
      <c r="R36" s="90"/>
      <c r="S36" s="90"/>
      <c r="T36" s="26">
        <f t="shared" si="5"/>
        <v>2</v>
      </c>
      <c r="U36" s="38">
        <f t="shared" ref="U36:U45" si="7">IFERROR(((T36+Q36+N36-R36)+(O36*2))/E36,"")</f>
        <v>0.47826086956521741</v>
      </c>
      <c r="V36" s="22">
        <v>58</v>
      </c>
      <c r="W36" s="22" t="s">
        <v>58</v>
      </c>
      <c r="X36" s="22" t="s">
        <v>69</v>
      </c>
      <c r="Y36" s="62">
        <v>846</v>
      </c>
      <c r="Z36" s="39"/>
      <c r="AA36" s="1" t="s">
        <v>110</v>
      </c>
      <c r="AB36" s="27" t="s">
        <v>170</v>
      </c>
    </row>
    <row r="37" spans="1:28" x14ac:dyDescent="0.3">
      <c r="A37" s="1" t="s">
        <v>46</v>
      </c>
      <c r="B37" s="1" t="s">
        <v>104</v>
      </c>
      <c r="C37" s="26" t="s">
        <v>341</v>
      </c>
      <c r="D37" s="36">
        <v>24</v>
      </c>
      <c r="E37" s="26">
        <v>20</v>
      </c>
      <c r="F37" s="26">
        <v>3</v>
      </c>
      <c r="G37" s="26">
        <v>4</v>
      </c>
      <c r="H37" s="26"/>
      <c r="I37" s="26"/>
      <c r="J37" s="26">
        <v>4</v>
      </c>
      <c r="K37" s="26">
        <v>5</v>
      </c>
      <c r="L37" s="89"/>
      <c r="M37" s="26">
        <v>8</v>
      </c>
      <c r="N37" s="26">
        <f t="shared" si="6"/>
        <v>8</v>
      </c>
      <c r="O37" s="37">
        <v>1</v>
      </c>
      <c r="P37" s="26">
        <v>3</v>
      </c>
      <c r="Q37" s="90"/>
      <c r="R37" s="90"/>
      <c r="S37" s="90"/>
      <c r="T37" s="26">
        <f t="shared" si="5"/>
        <v>10</v>
      </c>
      <c r="U37" s="38">
        <f t="shared" si="7"/>
        <v>1</v>
      </c>
      <c r="V37" s="22">
        <v>58</v>
      </c>
      <c r="W37" s="22" t="s">
        <v>58</v>
      </c>
      <c r="X37" s="22" t="s">
        <v>69</v>
      </c>
      <c r="Y37" s="62">
        <v>846</v>
      </c>
      <c r="Z37" s="39"/>
      <c r="AA37" s="1" t="s">
        <v>110</v>
      </c>
      <c r="AB37" s="27" t="s">
        <v>170</v>
      </c>
    </row>
    <row r="38" spans="1:28" x14ac:dyDescent="0.3">
      <c r="A38" s="1" t="s">
        <v>46</v>
      </c>
      <c r="B38" s="1" t="s">
        <v>104</v>
      </c>
      <c r="C38" s="26" t="s">
        <v>342</v>
      </c>
      <c r="D38" s="36">
        <v>22</v>
      </c>
      <c r="E38" s="26">
        <v>16</v>
      </c>
      <c r="F38" s="26">
        <v>7</v>
      </c>
      <c r="G38" s="26">
        <v>11</v>
      </c>
      <c r="H38" s="26"/>
      <c r="I38" s="26"/>
      <c r="J38" s="26">
        <v>3</v>
      </c>
      <c r="K38" s="26">
        <v>4</v>
      </c>
      <c r="L38" s="89"/>
      <c r="M38" s="26">
        <v>6</v>
      </c>
      <c r="N38" s="26">
        <f t="shared" si="6"/>
        <v>6</v>
      </c>
      <c r="O38" s="37">
        <v>2</v>
      </c>
      <c r="P38" s="26">
        <v>1</v>
      </c>
      <c r="Q38" s="90"/>
      <c r="R38" s="90"/>
      <c r="S38" s="90"/>
      <c r="T38" s="26">
        <f t="shared" si="5"/>
        <v>17</v>
      </c>
      <c r="U38" s="38">
        <f t="shared" si="7"/>
        <v>1.6875</v>
      </c>
      <c r="V38" s="22">
        <v>58</v>
      </c>
      <c r="W38" s="22" t="s">
        <v>58</v>
      </c>
      <c r="X38" s="22" t="s">
        <v>69</v>
      </c>
      <c r="Y38" s="62">
        <v>846</v>
      </c>
      <c r="Z38" s="39"/>
      <c r="AA38" s="1" t="s">
        <v>110</v>
      </c>
      <c r="AB38" s="27" t="s">
        <v>170</v>
      </c>
    </row>
    <row r="39" spans="1:28" x14ac:dyDescent="0.3">
      <c r="A39" s="1" t="s">
        <v>46</v>
      </c>
      <c r="B39" s="1" t="s">
        <v>104</v>
      </c>
      <c r="C39" s="26" t="s">
        <v>343</v>
      </c>
      <c r="D39" s="36">
        <v>25</v>
      </c>
      <c r="E39" s="26">
        <v>12</v>
      </c>
      <c r="F39" s="26">
        <v>0</v>
      </c>
      <c r="G39" s="26">
        <v>2</v>
      </c>
      <c r="H39" s="26"/>
      <c r="I39" s="26"/>
      <c r="J39" s="26">
        <v>2</v>
      </c>
      <c r="K39" s="26">
        <v>4</v>
      </c>
      <c r="L39" s="89"/>
      <c r="M39" s="26">
        <v>3</v>
      </c>
      <c r="N39" s="26">
        <f t="shared" si="6"/>
        <v>3</v>
      </c>
      <c r="O39" s="37">
        <v>0</v>
      </c>
      <c r="P39" s="26">
        <v>1</v>
      </c>
      <c r="Q39" s="90"/>
      <c r="R39" s="90"/>
      <c r="S39" s="90"/>
      <c r="T39" s="26">
        <f t="shared" si="5"/>
        <v>2</v>
      </c>
      <c r="U39" s="38">
        <f t="shared" si="7"/>
        <v>0.41666666666666669</v>
      </c>
      <c r="V39" s="22">
        <v>58</v>
      </c>
      <c r="W39" s="22" t="s">
        <v>58</v>
      </c>
      <c r="X39" s="22" t="s">
        <v>69</v>
      </c>
      <c r="Y39" s="62">
        <v>846</v>
      </c>
      <c r="Z39" s="39"/>
      <c r="AA39" s="1" t="s">
        <v>110</v>
      </c>
      <c r="AB39" s="27" t="s">
        <v>170</v>
      </c>
    </row>
    <row r="40" spans="1:28" x14ac:dyDescent="0.3">
      <c r="A40" s="1" t="s">
        <v>46</v>
      </c>
      <c r="B40" s="1" t="s">
        <v>104</v>
      </c>
      <c r="C40" s="26" t="s">
        <v>344</v>
      </c>
      <c r="D40" s="36">
        <v>20</v>
      </c>
      <c r="E40" s="26">
        <v>25</v>
      </c>
      <c r="F40" s="26">
        <v>1</v>
      </c>
      <c r="G40" s="26">
        <v>4</v>
      </c>
      <c r="H40" s="26"/>
      <c r="I40" s="26"/>
      <c r="J40" s="26">
        <v>2</v>
      </c>
      <c r="K40" s="26">
        <v>3</v>
      </c>
      <c r="L40" s="89"/>
      <c r="M40" s="26">
        <v>4</v>
      </c>
      <c r="N40" s="26">
        <f t="shared" si="6"/>
        <v>4</v>
      </c>
      <c r="O40" s="37">
        <v>0</v>
      </c>
      <c r="P40" s="26">
        <v>2</v>
      </c>
      <c r="Q40" s="90"/>
      <c r="R40" s="90"/>
      <c r="S40" s="90"/>
      <c r="T40" s="26">
        <f t="shared" si="5"/>
        <v>4</v>
      </c>
      <c r="U40" s="38">
        <f t="shared" si="7"/>
        <v>0.32</v>
      </c>
      <c r="V40" s="22">
        <v>58</v>
      </c>
      <c r="W40" s="22" t="s">
        <v>58</v>
      </c>
      <c r="X40" s="22" t="s">
        <v>69</v>
      </c>
      <c r="Y40" s="62">
        <v>846</v>
      </c>
      <c r="Z40" s="39"/>
      <c r="AA40" s="1" t="s">
        <v>110</v>
      </c>
      <c r="AB40" s="27" t="s">
        <v>170</v>
      </c>
    </row>
    <row r="41" spans="1:28" x14ac:dyDescent="0.3">
      <c r="A41" s="1" t="s">
        <v>46</v>
      </c>
      <c r="B41" s="1" t="s">
        <v>104</v>
      </c>
      <c r="C41" s="26" t="s">
        <v>345</v>
      </c>
      <c r="D41" s="36">
        <v>45</v>
      </c>
      <c r="E41" s="26">
        <v>21</v>
      </c>
      <c r="F41" s="26">
        <v>6</v>
      </c>
      <c r="G41" s="26">
        <v>10</v>
      </c>
      <c r="H41" s="26"/>
      <c r="I41" s="26"/>
      <c r="J41" s="26">
        <v>5</v>
      </c>
      <c r="K41" s="26">
        <v>8</v>
      </c>
      <c r="L41" s="89"/>
      <c r="M41" s="26">
        <v>5</v>
      </c>
      <c r="N41" s="26">
        <f t="shared" si="6"/>
        <v>5</v>
      </c>
      <c r="O41" s="37">
        <v>0</v>
      </c>
      <c r="P41" s="26">
        <v>5</v>
      </c>
      <c r="Q41" s="90"/>
      <c r="R41" s="90"/>
      <c r="S41" s="90"/>
      <c r="T41" s="26">
        <f t="shared" si="5"/>
        <v>17</v>
      </c>
      <c r="U41" s="38">
        <f t="shared" si="7"/>
        <v>1.0476190476190477</v>
      </c>
      <c r="V41" s="22">
        <v>58</v>
      </c>
      <c r="W41" s="22" t="s">
        <v>58</v>
      </c>
      <c r="X41" s="22" t="s">
        <v>69</v>
      </c>
      <c r="Y41" s="62">
        <v>846</v>
      </c>
      <c r="Z41" s="39"/>
      <c r="AA41" s="1" t="s">
        <v>110</v>
      </c>
      <c r="AB41" s="27" t="s">
        <v>170</v>
      </c>
    </row>
    <row r="42" spans="1:28" x14ac:dyDescent="0.3">
      <c r="A42" s="1" t="s">
        <v>46</v>
      </c>
      <c r="B42" s="1" t="s">
        <v>104</v>
      </c>
      <c r="C42" s="26" t="s">
        <v>346</v>
      </c>
      <c r="D42" s="36">
        <v>23</v>
      </c>
      <c r="E42" s="26">
        <v>21</v>
      </c>
      <c r="F42" s="26">
        <v>3</v>
      </c>
      <c r="G42" s="26">
        <v>8</v>
      </c>
      <c r="H42" s="26"/>
      <c r="I42" s="26"/>
      <c r="J42" s="26">
        <v>2</v>
      </c>
      <c r="K42" s="26">
        <v>2</v>
      </c>
      <c r="L42" s="89"/>
      <c r="M42" s="26">
        <v>5</v>
      </c>
      <c r="N42" s="26">
        <f>SUM(L42:M42)</f>
        <v>5</v>
      </c>
      <c r="O42" s="37">
        <v>5</v>
      </c>
      <c r="P42" s="26">
        <v>0</v>
      </c>
      <c r="Q42" s="90"/>
      <c r="R42" s="90"/>
      <c r="S42" s="90"/>
      <c r="T42" s="26">
        <f t="shared" si="5"/>
        <v>8</v>
      </c>
      <c r="U42" s="38">
        <f t="shared" si="7"/>
        <v>1.0952380952380953</v>
      </c>
      <c r="V42" s="22">
        <v>58</v>
      </c>
      <c r="W42" s="22" t="s">
        <v>58</v>
      </c>
      <c r="X42" s="22" t="s">
        <v>69</v>
      </c>
      <c r="Y42" s="62">
        <v>846</v>
      </c>
      <c r="Z42" s="39"/>
      <c r="AA42" s="1" t="s">
        <v>110</v>
      </c>
      <c r="AB42" s="27" t="s">
        <v>170</v>
      </c>
    </row>
    <row r="43" spans="1:28" x14ac:dyDescent="0.3">
      <c r="A43" s="1" t="s">
        <v>46</v>
      </c>
      <c r="B43" s="1" t="s">
        <v>104</v>
      </c>
      <c r="C43" s="26" t="s">
        <v>347</v>
      </c>
      <c r="D43" s="36">
        <v>40</v>
      </c>
      <c r="E43" s="26">
        <v>28</v>
      </c>
      <c r="F43" s="26">
        <v>2</v>
      </c>
      <c r="G43" s="26">
        <v>5</v>
      </c>
      <c r="H43" s="26"/>
      <c r="I43" s="26"/>
      <c r="J43" s="26">
        <v>2</v>
      </c>
      <c r="K43" s="26">
        <v>2</v>
      </c>
      <c r="L43" s="89"/>
      <c r="M43" s="26">
        <v>12</v>
      </c>
      <c r="N43" s="26">
        <f>SUM(L43:M43)</f>
        <v>12</v>
      </c>
      <c r="O43" s="37">
        <v>1</v>
      </c>
      <c r="P43" s="26">
        <v>5</v>
      </c>
      <c r="Q43" s="90"/>
      <c r="R43" s="90"/>
      <c r="S43" s="90"/>
      <c r="T43" s="26">
        <f t="shared" si="5"/>
        <v>6</v>
      </c>
      <c r="U43" s="38">
        <f t="shared" si="7"/>
        <v>0.7142857142857143</v>
      </c>
      <c r="V43" s="22">
        <v>58</v>
      </c>
      <c r="W43" s="22" t="s">
        <v>58</v>
      </c>
      <c r="X43" s="22" t="s">
        <v>69</v>
      </c>
      <c r="Y43" s="62">
        <v>846</v>
      </c>
      <c r="Z43" s="39"/>
      <c r="AA43" s="1" t="s">
        <v>110</v>
      </c>
      <c r="AB43" s="27" t="s">
        <v>170</v>
      </c>
    </row>
    <row r="44" spans="1:28" x14ac:dyDescent="0.3">
      <c r="A44" s="1" t="s">
        <v>46</v>
      </c>
      <c r="B44" s="1" t="s">
        <v>104</v>
      </c>
      <c r="C44" s="26" t="s">
        <v>348</v>
      </c>
      <c r="D44" s="36">
        <v>10</v>
      </c>
      <c r="E44" s="26">
        <v>22</v>
      </c>
      <c r="F44" s="26">
        <v>4</v>
      </c>
      <c r="G44" s="26">
        <v>10</v>
      </c>
      <c r="H44" s="26"/>
      <c r="I44" s="26"/>
      <c r="J44" s="26">
        <v>0</v>
      </c>
      <c r="K44" s="26">
        <v>0</v>
      </c>
      <c r="L44" s="89"/>
      <c r="M44" s="26">
        <v>8</v>
      </c>
      <c r="N44" s="26">
        <f>SUM(L44:M44)</f>
        <v>8</v>
      </c>
      <c r="O44" s="37">
        <v>2</v>
      </c>
      <c r="P44" s="37">
        <v>3</v>
      </c>
      <c r="Q44" s="90"/>
      <c r="R44" s="90"/>
      <c r="S44" s="90"/>
      <c r="T44" s="26">
        <f t="shared" si="5"/>
        <v>8</v>
      </c>
      <c r="U44" s="38">
        <f t="shared" si="7"/>
        <v>0.90909090909090906</v>
      </c>
      <c r="V44" s="22">
        <v>58</v>
      </c>
      <c r="W44" s="22" t="s">
        <v>58</v>
      </c>
      <c r="X44" s="22" t="s">
        <v>69</v>
      </c>
      <c r="Y44" s="62">
        <v>846</v>
      </c>
      <c r="Z44" s="39"/>
      <c r="AA44" s="1" t="s">
        <v>110</v>
      </c>
      <c r="AB44" s="27" t="s">
        <v>170</v>
      </c>
    </row>
    <row r="45" spans="1:28" x14ac:dyDescent="0.3">
      <c r="A45" s="1" t="s">
        <v>46</v>
      </c>
      <c r="B45" s="1" t="s">
        <v>104</v>
      </c>
      <c r="C45" s="26" t="s">
        <v>349</v>
      </c>
      <c r="D45" s="36">
        <v>14</v>
      </c>
      <c r="E45" s="26">
        <v>12</v>
      </c>
      <c r="F45" s="26">
        <v>0</v>
      </c>
      <c r="G45" s="26">
        <v>3</v>
      </c>
      <c r="H45" s="26"/>
      <c r="I45" s="26"/>
      <c r="J45" s="26">
        <v>3</v>
      </c>
      <c r="K45" s="26">
        <v>5</v>
      </c>
      <c r="L45" s="89"/>
      <c r="M45" s="26">
        <v>1</v>
      </c>
      <c r="N45" s="26">
        <f>SUM(L45:M45)</f>
        <v>1</v>
      </c>
      <c r="O45" s="37">
        <v>0</v>
      </c>
      <c r="P45" s="26">
        <v>2</v>
      </c>
      <c r="Q45" s="90"/>
      <c r="R45" s="90"/>
      <c r="S45" s="90"/>
      <c r="T45" s="26">
        <f t="shared" si="5"/>
        <v>3</v>
      </c>
      <c r="U45" s="38">
        <f t="shared" si="7"/>
        <v>0.33333333333333331</v>
      </c>
      <c r="V45" s="22">
        <v>58</v>
      </c>
      <c r="W45" s="22" t="s">
        <v>58</v>
      </c>
      <c r="X45" s="22" t="s">
        <v>69</v>
      </c>
      <c r="Y45" s="62">
        <v>846</v>
      </c>
      <c r="Z45" s="39"/>
      <c r="AA45" s="1" t="s">
        <v>110</v>
      </c>
      <c r="AB45" s="27" t="s">
        <v>170</v>
      </c>
    </row>
    <row r="46" spans="1:28" x14ac:dyDescent="0.3">
      <c r="A46" s="1" t="s">
        <v>46</v>
      </c>
      <c r="B46" s="1" t="s">
        <v>104</v>
      </c>
      <c r="C46" s="26" t="s">
        <v>350</v>
      </c>
      <c r="D46" s="36">
        <v>15</v>
      </c>
      <c r="E46" s="26">
        <v>22</v>
      </c>
      <c r="F46" s="26">
        <v>6</v>
      </c>
      <c r="G46" s="26">
        <v>9</v>
      </c>
      <c r="H46" s="26"/>
      <c r="I46" s="26"/>
      <c r="J46" s="26">
        <v>3</v>
      </c>
      <c r="K46" s="26">
        <v>6</v>
      </c>
      <c r="L46" s="89"/>
      <c r="M46" s="26">
        <v>4</v>
      </c>
      <c r="N46" s="26">
        <f>SUM(L46:M46)</f>
        <v>4</v>
      </c>
      <c r="O46" s="37">
        <v>0</v>
      </c>
      <c r="P46" s="26">
        <v>3</v>
      </c>
      <c r="Q46" s="90"/>
      <c r="R46" s="90"/>
      <c r="S46" s="90"/>
      <c r="T46" s="37">
        <f>(H46*3)+((F46-H46)*2)+J46</f>
        <v>15</v>
      </c>
      <c r="U46" s="38">
        <f>IFERROR(((T46+Q46+N46-R46)+(O46*2))/E46,"")</f>
        <v>0.86363636363636365</v>
      </c>
      <c r="V46" s="22">
        <v>58</v>
      </c>
      <c r="W46" s="22" t="s">
        <v>58</v>
      </c>
      <c r="X46" s="22" t="s">
        <v>69</v>
      </c>
      <c r="Y46" s="62">
        <v>846</v>
      </c>
      <c r="Z46" s="39"/>
      <c r="AA46" s="1" t="s">
        <v>110</v>
      </c>
      <c r="AB46" s="27" t="s">
        <v>170</v>
      </c>
    </row>
    <row r="47" spans="1:28" x14ac:dyDescent="0.3">
      <c r="A47" s="46" t="s">
        <v>46</v>
      </c>
      <c r="B47" s="46" t="s">
        <v>104</v>
      </c>
      <c r="C47" s="42" t="s">
        <v>40</v>
      </c>
      <c r="D47" s="46"/>
      <c r="E47" s="42">
        <f t="shared" ref="E47:T47" si="8">SUM(E35:E46)</f>
        <v>240</v>
      </c>
      <c r="F47" s="42">
        <f t="shared" si="8"/>
        <v>36</v>
      </c>
      <c r="G47" s="42">
        <f t="shared" si="8"/>
        <v>76</v>
      </c>
      <c r="H47" s="42">
        <f t="shared" si="8"/>
        <v>0</v>
      </c>
      <c r="I47" s="42">
        <f t="shared" si="8"/>
        <v>0</v>
      </c>
      <c r="J47" s="42">
        <f t="shared" si="8"/>
        <v>27</v>
      </c>
      <c r="K47" s="42">
        <f t="shared" si="8"/>
        <v>41</v>
      </c>
      <c r="L47" s="42">
        <f t="shared" si="8"/>
        <v>0</v>
      </c>
      <c r="M47" s="42">
        <f t="shared" si="8"/>
        <v>59</v>
      </c>
      <c r="N47" s="42">
        <f t="shared" si="8"/>
        <v>59</v>
      </c>
      <c r="O47" s="42">
        <f t="shared" si="8"/>
        <v>17</v>
      </c>
      <c r="P47" s="42">
        <f t="shared" si="8"/>
        <v>31</v>
      </c>
      <c r="Q47" s="42">
        <f t="shared" si="8"/>
        <v>0</v>
      </c>
      <c r="R47" s="42">
        <f t="shared" si="8"/>
        <v>0</v>
      </c>
      <c r="S47" s="42">
        <f t="shared" si="8"/>
        <v>0</v>
      </c>
      <c r="T47" s="42">
        <f t="shared" si="8"/>
        <v>99</v>
      </c>
      <c r="U47" s="43">
        <f>((T47+Q47+N47-R47)+(O47*2))/E47</f>
        <v>0.8</v>
      </c>
      <c r="V47" s="44">
        <v>58</v>
      </c>
      <c r="W47" s="44" t="s">
        <v>58</v>
      </c>
      <c r="X47" s="44" t="s">
        <v>69</v>
      </c>
      <c r="Y47" s="63">
        <v>846</v>
      </c>
      <c r="Z47" s="45"/>
      <c r="AA47" s="46" t="s">
        <v>110</v>
      </c>
      <c r="AB47" s="74" t="s">
        <v>170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0.47368421052631576</v>
      </c>
      <c r="H48" s="47"/>
      <c r="I48" s="27"/>
      <c r="J48" s="47" t="s">
        <v>42</v>
      </c>
      <c r="K48" s="61">
        <f>J47/K47</f>
        <v>0.65853658536585369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D1419-892A-4184-AA25-522C98E5FD96}">
  <sheetPr>
    <tabColor rgb="FFFF0000"/>
    <pageSetUpPr fitToPage="1"/>
  </sheetPr>
  <dimension ref="A1:AB52"/>
  <sheetViews>
    <sheetView workbookViewId="0">
      <selection activeCell="Z26" sqref="Z2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429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459</v>
      </c>
    </row>
    <row r="3" spans="1:28" x14ac:dyDescent="0.3">
      <c r="B3" s="1"/>
      <c r="C3" s="6">
        <v>28896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62</v>
      </c>
      <c r="D4" s="7" t="s">
        <v>5</v>
      </c>
      <c r="E4" s="8"/>
      <c r="F4" s="5"/>
      <c r="G4" s="1"/>
      <c r="J4" s="15" t="s">
        <v>171</v>
      </c>
      <c r="K4" s="16" t="s">
        <v>45</v>
      </c>
      <c r="L4" s="17"/>
      <c r="M4" s="18"/>
      <c r="N4" s="19">
        <v>16</v>
      </c>
      <c r="O4" s="19">
        <v>26</v>
      </c>
      <c r="P4" s="19">
        <v>21</v>
      </c>
      <c r="Q4" s="19">
        <v>30</v>
      </c>
      <c r="R4" s="20"/>
      <c r="S4" s="21">
        <f>SUM(N4:R4)</f>
        <v>93</v>
      </c>
      <c r="T4" s="22">
        <v>63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172</v>
      </c>
      <c r="K5" s="16" t="s">
        <v>82</v>
      </c>
      <c r="L5" s="17"/>
      <c r="M5" s="18"/>
      <c r="N5" s="19">
        <v>33</v>
      </c>
      <c r="O5" s="19">
        <v>19</v>
      </c>
      <c r="P5" s="19">
        <v>22</v>
      </c>
      <c r="Q5" s="19">
        <v>26</v>
      </c>
      <c r="R5" s="20"/>
      <c r="S5" s="21">
        <f>SUM(N5:R5)</f>
        <v>100</v>
      </c>
      <c r="T5" s="22">
        <v>63</v>
      </c>
      <c r="U5" s="1"/>
      <c r="V5" s="1"/>
      <c r="W5" s="1"/>
    </row>
    <row r="6" spans="1:28" x14ac:dyDescent="0.3">
      <c r="C6" s="66">
        <v>2659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63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151</v>
      </c>
      <c r="B13" s="1" t="s">
        <v>46</v>
      </c>
      <c r="C13" s="26" t="s">
        <v>47</v>
      </c>
      <c r="D13" s="36">
        <v>24</v>
      </c>
      <c r="E13" s="89"/>
      <c r="F13" s="26">
        <v>3</v>
      </c>
      <c r="G13" s="89"/>
      <c r="H13" s="89"/>
      <c r="I13" s="89"/>
      <c r="J13" s="26">
        <v>3</v>
      </c>
      <c r="K13" s="26">
        <v>7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9</v>
      </c>
      <c r="U13" s="38" t="str">
        <f>IFERROR(((T13+Q13+N13-R13)+(O13*2))/E13,"")</f>
        <v/>
      </c>
      <c r="V13" s="22">
        <v>63</v>
      </c>
      <c r="W13" s="22" t="s">
        <v>58</v>
      </c>
      <c r="X13" s="22" t="s">
        <v>59</v>
      </c>
      <c r="Y13" s="62">
        <v>2659</v>
      </c>
      <c r="Z13" s="39"/>
      <c r="AA13" s="1" t="s">
        <v>85</v>
      </c>
      <c r="AB13" s="27" t="s">
        <v>61</v>
      </c>
    </row>
    <row r="14" spans="1:28" x14ac:dyDescent="0.3">
      <c r="A14" s="1" t="s">
        <v>151</v>
      </c>
      <c r="B14" s="1" t="s">
        <v>46</v>
      </c>
      <c r="C14" s="26" t="s">
        <v>48</v>
      </c>
      <c r="D14" s="36">
        <v>13</v>
      </c>
      <c r="E14" s="89"/>
      <c r="F14" s="26">
        <v>6</v>
      </c>
      <c r="G14" s="89"/>
      <c r="H14" s="89"/>
      <c r="I14" s="89"/>
      <c r="J14" s="26">
        <v>0</v>
      </c>
      <c r="K14" s="26">
        <v>0</v>
      </c>
      <c r="L14" s="89"/>
      <c r="M14" s="89"/>
      <c r="N14" s="26">
        <f>SUM(L14:M14)</f>
        <v>0</v>
      </c>
      <c r="O14" s="89"/>
      <c r="P14" s="90"/>
      <c r="Q14" s="89"/>
      <c r="R14" s="89"/>
      <c r="S14" s="89"/>
      <c r="T14" s="26">
        <f>+(F14*2)+J14</f>
        <v>12</v>
      </c>
      <c r="U14" s="38" t="str">
        <f>IFERROR(((T14+Q14+N14-R14)+(O14*2))/E14,"")</f>
        <v/>
      </c>
      <c r="V14" s="22">
        <v>63</v>
      </c>
      <c r="W14" s="22" t="s">
        <v>58</v>
      </c>
      <c r="X14" s="22" t="s">
        <v>59</v>
      </c>
      <c r="Y14" s="62">
        <v>2659</v>
      </c>
      <c r="Z14" s="39"/>
      <c r="AA14" s="1" t="s">
        <v>85</v>
      </c>
      <c r="AB14" s="27" t="s">
        <v>61</v>
      </c>
    </row>
    <row r="15" spans="1:28" x14ac:dyDescent="0.3">
      <c r="A15" s="1" t="s">
        <v>151</v>
      </c>
      <c r="B15" s="1" t="s">
        <v>46</v>
      </c>
      <c r="C15" s="1" t="s">
        <v>234</v>
      </c>
      <c r="D15" s="36">
        <v>44</v>
      </c>
      <c r="E15" s="89" t="s">
        <v>395</v>
      </c>
      <c r="F15" s="26"/>
      <c r="G15" s="89"/>
      <c r="H15" s="89"/>
      <c r="I15" s="89"/>
      <c r="J15" s="26"/>
      <c r="K15" s="26"/>
      <c r="L15" s="89"/>
      <c r="M15" s="89"/>
      <c r="N15" s="26">
        <f t="shared" ref="N15:N20" si="0">SUM(L15:M15)</f>
        <v>0</v>
      </c>
      <c r="O15" s="90"/>
      <c r="P15" s="90"/>
      <c r="Q15" s="90"/>
      <c r="R15" s="90"/>
      <c r="S15" s="90"/>
      <c r="T15" s="26">
        <f t="shared" ref="T15:T24" si="1">+(F15*2)+J15</f>
        <v>0</v>
      </c>
      <c r="U15" s="38" t="str">
        <f t="shared" ref="U15:U24" si="2">IFERROR(((T15+Q15+N15-R15)+(O15*2))/E15,"")</f>
        <v/>
      </c>
      <c r="V15" s="22">
        <v>63</v>
      </c>
      <c r="W15" s="22" t="s">
        <v>58</v>
      </c>
      <c r="X15" s="22" t="s">
        <v>59</v>
      </c>
      <c r="Y15" s="62">
        <v>2659</v>
      </c>
      <c r="Z15" s="39"/>
      <c r="AA15" s="1" t="s">
        <v>85</v>
      </c>
      <c r="AB15" s="27" t="s">
        <v>61</v>
      </c>
    </row>
    <row r="16" spans="1:28" x14ac:dyDescent="0.3">
      <c r="A16" s="1" t="s">
        <v>151</v>
      </c>
      <c r="B16" s="1" t="s">
        <v>46</v>
      </c>
      <c r="C16" s="26" t="s">
        <v>49</v>
      </c>
      <c r="D16" s="36">
        <v>10</v>
      </c>
      <c r="E16" s="89"/>
      <c r="F16" s="26">
        <v>3</v>
      </c>
      <c r="G16" s="89"/>
      <c r="H16" s="89"/>
      <c r="I16" s="89"/>
      <c r="J16" s="26">
        <v>0</v>
      </c>
      <c r="K16" s="26">
        <v>0</v>
      </c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26">
        <f t="shared" si="1"/>
        <v>6</v>
      </c>
      <c r="U16" s="38" t="str">
        <f t="shared" si="2"/>
        <v/>
      </c>
      <c r="V16" s="22">
        <v>63</v>
      </c>
      <c r="W16" s="22" t="s">
        <v>58</v>
      </c>
      <c r="X16" s="22" t="s">
        <v>59</v>
      </c>
      <c r="Y16" s="62">
        <v>2659</v>
      </c>
      <c r="Z16" s="39"/>
      <c r="AA16" s="1" t="s">
        <v>85</v>
      </c>
      <c r="AB16" s="27" t="s">
        <v>61</v>
      </c>
    </row>
    <row r="17" spans="1:28" x14ac:dyDescent="0.3">
      <c r="A17" s="1" t="s">
        <v>151</v>
      </c>
      <c r="B17" s="1" t="s">
        <v>46</v>
      </c>
      <c r="C17" s="26" t="s">
        <v>50</v>
      </c>
      <c r="D17" s="36">
        <v>25</v>
      </c>
      <c r="E17" s="89"/>
      <c r="F17" s="26">
        <v>5</v>
      </c>
      <c r="G17" s="89"/>
      <c r="H17" s="89"/>
      <c r="I17" s="89"/>
      <c r="J17" s="26">
        <v>5</v>
      </c>
      <c r="K17" s="26">
        <v>6</v>
      </c>
      <c r="L17" s="89"/>
      <c r="M17" s="89"/>
      <c r="N17" s="26">
        <f t="shared" si="0"/>
        <v>0</v>
      </c>
      <c r="O17" s="90"/>
      <c r="P17" s="90"/>
      <c r="Q17" s="90"/>
      <c r="R17" s="90"/>
      <c r="S17" s="90"/>
      <c r="T17" s="26">
        <f t="shared" si="1"/>
        <v>15</v>
      </c>
      <c r="U17" s="38" t="str">
        <f t="shared" si="2"/>
        <v/>
      </c>
      <c r="V17" s="22">
        <v>63</v>
      </c>
      <c r="W17" s="22" t="s">
        <v>58</v>
      </c>
      <c r="X17" s="22" t="s">
        <v>59</v>
      </c>
      <c r="Y17" s="62">
        <v>2659</v>
      </c>
      <c r="Z17" s="39"/>
      <c r="AA17" s="1" t="s">
        <v>85</v>
      </c>
      <c r="AB17" s="27" t="s">
        <v>61</v>
      </c>
    </row>
    <row r="18" spans="1:28" x14ac:dyDescent="0.3">
      <c r="A18" s="1" t="s">
        <v>151</v>
      </c>
      <c r="B18" s="1" t="s">
        <v>46</v>
      </c>
      <c r="C18" s="26" t="s">
        <v>250</v>
      </c>
      <c r="D18" s="36">
        <v>28</v>
      </c>
      <c r="E18" s="89"/>
      <c r="F18" s="26">
        <v>2</v>
      </c>
      <c r="G18" s="89"/>
      <c r="H18" s="89"/>
      <c r="I18" s="89"/>
      <c r="J18" s="26">
        <v>4</v>
      </c>
      <c r="K18" s="26">
        <v>7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8</v>
      </c>
      <c r="U18" s="38" t="str">
        <f t="shared" si="2"/>
        <v/>
      </c>
      <c r="V18" s="22">
        <v>63</v>
      </c>
      <c r="W18" s="22" t="s">
        <v>58</v>
      </c>
      <c r="X18" s="22" t="s">
        <v>59</v>
      </c>
      <c r="Y18" s="62">
        <v>2659</v>
      </c>
      <c r="Z18" s="39"/>
      <c r="AA18" s="1" t="s">
        <v>85</v>
      </c>
      <c r="AB18" s="27" t="s">
        <v>61</v>
      </c>
    </row>
    <row r="19" spans="1:28" x14ac:dyDescent="0.3">
      <c r="A19" s="1" t="s">
        <v>151</v>
      </c>
      <c r="B19" s="1" t="s">
        <v>46</v>
      </c>
      <c r="C19" s="26" t="s">
        <v>51</v>
      </c>
      <c r="D19" s="36">
        <v>33</v>
      </c>
      <c r="E19" s="89"/>
      <c r="F19" s="26">
        <v>0</v>
      </c>
      <c r="G19" s="89"/>
      <c r="H19" s="89"/>
      <c r="I19" s="89"/>
      <c r="J19" s="26">
        <v>2</v>
      </c>
      <c r="K19" s="26">
        <v>4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2</v>
      </c>
      <c r="U19" s="38" t="str">
        <f t="shared" si="2"/>
        <v/>
      </c>
      <c r="V19" s="22">
        <v>63</v>
      </c>
      <c r="W19" s="22" t="s">
        <v>58</v>
      </c>
      <c r="X19" s="22" t="s">
        <v>59</v>
      </c>
      <c r="Y19" s="62">
        <v>2659</v>
      </c>
      <c r="Z19" s="39"/>
      <c r="AA19" s="1" t="s">
        <v>85</v>
      </c>
      <c r="AB19" s="27" t="s">
        <v>61</v>
      </c>
    </row>
    <row r="20" spans="1:28" x14ac:dyDescent="0.3">
      <c r="A20" s="1" t="s">
        <v>151</v>
      </c>
      <c r="B20" s="1" t="s">
        <v>46</v>
      </c>
      <c r="C20" s="26" t="s">
        <v>52</v>
      </c>
      <c r="D20" s="36">
        <v>6</v>
      </c>
      <c r="E20" s="89"/>
      <c r="F20" s="26">
        <v>1</v>
      </c>
      <c r="G20" s="89"/>
      <c r="H20" s="89"/>
      <c r="I20" s="89"/>
      <c r="J20" s="26">
        <v>4</v>
      </c>
      <c r="K20" s="26">
        <v>5</v>
      </c>
      <c r="L20" s="89"/>
      <c r="M20" s="89"/>
      <c r="N20" s="26">
        <f t="shared" si="0"/>
        <v>0</v>
      </c>
      <c r="O20" s="90"/>
      <c r="P20" s="90"/>
      <c r="Q20" s="90"/>
      <c r="R20" s="90"/>
      <c r="S20" s="90"/>
      <c r="T20" s="26">
        <f t="shared" si="1"/>
        <v>6</v>
      </c>
      <c r="U20" s="38" t="str">
        <f t="shared" si="2"/>
        <v/>
      </c>
      <c r="V20" s="22">
        <v>63</v>
      </c>
      <c r="W20" s="22" t="s">
        <v>58</v>
      </c>
      <c r="X20" s="22" t="s">
        <v>59</v>
      </c>
      <c r="Y20" s="62">
        <v>2659</v>
      </c>
      <c r="Z20" s="39"/>
      <c r="AA20" s="1" t="s">
        <v>85</v>
      </c>
      <c r="AB20" s="27" t="s">
        <v>61</v>
      </c>
    </row>
    <row r="21" spans="1:28" x14ac:dyDescent="0.3">
      <c r="A21" s="1" t="s">
        <v>151</v>
      </c>
      <c r="B21" s="1" t="s">
        <v>46</v>
      </c>
      <c r="C21" s="26" t="s">
        <v>53</v>
      </c>
      <c r="D21" s="36">
        <v>31</v>
      </c>
      <c r="E21" s="89"/>
      <c r="F21" s="26">
        <v>3</v>
      </c>
      <c r="G21" s="89"/>
      <c r="H21" s="89"/>
      <c r="I21" s="89"/>
      <c r="J21" s="26">
        <v>8</v>
      </c>
      <c r="K21" s="26">
        <v>10</v>
      </c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26">
        <f t="shared" si="1"/>
        <v>14</v>
      </c>
      <c r="U21" s="38" t="str">
        <f t="shared" si="2"/>
        <v/>
      </c>
      <c r="V21" s="22">
        <v>63</v>
      </c>
      <c r="W21" s="22" t="s">
        <v>58</v>
      </c>
      <c r="X21" s="22" t="s">
        <v>59</v>
      </c>
      <c r="Y21" s="62">
        <v>2659</v>
      </c>
      <c r="Z21" s="39"/>
      <c r="AA21" s="1" t="s">
        <v>85</v>
      </c>
      <c r="AB21" s="27" t="s">
        <v>61</v>
      </c>
    </row>
    <row r="22" spans="1:28" x14ac:dyDescent="0.3">
      <c r="A22" s="1" t="s">
        <v>151</v>
      </c>
      <c r="B22" s="1" t="s">
        <v>46</v>
      </c>
      <c r="C22" s="26" t="s">
        <v>236</v>
      </c>
      <c r="D22" s="36">
        <v>32</v>
      </c>
      <c r="E22" s="89"/>
      <c r="F22" s="26">
        <v>4</v>
      </c>
      <c r="G22" s="89"/>
      <c r="H22" s="89"/>
      <c r="I22" s="89"/>
      <c r="J22" s="26">
        <v>0</v>
      </c>
      <c r="K22" s="26">
        <v>0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8</v>
      </c>
      <c r="U22" s="38" t="str">
        <f t="shared" si="2"/>
        <v/>
      </c>
      <c r="V22" s="22">
        <v>63</v>
      </c>
      <c r="W22" s="22" t="s">
        <v>58</v>
      </c>
      <c r="X22" s="22" t="s">
        <v>59</v>
      </c>
      <c r="Y22" s="62">
        <v>2659</v>
      </c>
      <c r="Z22" s="39"/>
      <c r="AA22" s="1" t="s">
        <v>85</v>
      </c>
      <c r="AB22" s="27" t="s">
        <v>61</v>
      </c>
    </row>
    <row r="23" spans="1:28" x14ac:dyDescent="0.3">
      <c r="A23" s="1" t="s">
        <v>151</v>
      </c>
      <c r="B23" s="1" t="s">
        <v>46</v>
      </c>
      <c r="C23" s="26" t="s">
        <v>55</v>
      </c>
      <c r="D23" s="36">
        <v>1</v>
      </c>
      <c r="E23" s="89"/>
      <c r="F23" s="26">
        <v>5</v>
      </c>
      <c r="G23" s="89"/>
      <c r="H23" s="89"/>
      <c r="I23" s="89"/>
      <c r="J23" s="26">
        <v>2</v>
      </c>
      <c r="K23" s="26">
        <v>2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12</v>
      </c>
      <c r="U23" s="38" t="str">
        <f t="shared" si="2"/>
        <v/>
      </c>
      <c r="V23" s="22">
        <v>63</v>
      </c>
      <c r="W23" s="22" t="s">
        <v>58</v>
      </c>
      <c r="X23" s="22" t="s">
        <v>59</v>
      </c>
      <c r="Y23" s="62">
        <v>2659</v>
      </c>
      <c r="Z23" s="39"/>
      <c r="AA23" s="1" t="s">
        <v>85</v>
      </c>
      <c r="AB23" s="27" t="s">
        <v>61</v>
      </c>
    </row>
    <row r="24" spans="1:28" x14ac:dyDescent="0.3">
      <c r="A24" s="1" t="s">
        <v>151</v>
      </c>
      <c r="B24" s="1" t="s">
        <v>46</v>
      </c>
      <c r="C24" s="26" t="s">
        <v>56</v>
      </c>
      <c r="D24" s="36">
        <v>15</v>
      </c>
      <c r="E24" s="89"/>
      <c r="F24" s="26">
        <v>0</v>
      </c>
      <c r="G24" s="89"/>
      <c r="H24" s="89"/>
      <c r="I24" s="89"/>
      <c r="J24" s="26">
        <v>1</v>
      </c>
      <c r="K24" s="26">
        <v>2</v>
      </c>
      <c r="L24" s="89"/>
      <c r="M24" s="89"/>
      <c r="N24" s="26">
        <f>SUM(L24:M24)</f>
        <v>0</v>
      </c>
      <c r="O24" s="90"/>
      <c r="P24" s="90"/>
      <c r="Q24" s="90"/>
      <c r="R24" s="90"/>
      <c r="S24" s="90"/>
      <c r="T24" s="26">
        <f t="shared" si="1"/>
        <v>1</v>
      </c>
      <c r="U24" s="38" t="str">
        <f t="shared" si="2"/>
        <v/>
      </c>
      <c r="V24" s="22">
        <v>63</v>
      </c>
      <c r="W24" s="22" t="s">
        <v>58</v>
      </c>
      <c r="X24" s="22" t="s">
        <v>59</v>
      </c>
      <c r="Y24" s="62">
        <v>2659</v>
      </c>
      <c r="Z24" s="39"/>
      <c r="AA24" s="1" t="s">
        <v>85</v>
      </c>
      <c r="AB24" s="27" t="s">
        <v>61</v>
      </c>
    </row>
    <row r="25" spans="1:28" x14ac:dyDescent="0.3">
      <c r="A25" s="1" t="s">
        <v>151</v>
      </c>
      <c r="B25" s="1" t="s">
        <v>46</v>
      </c>
      <c r="C25" s="52" t="s">
        <v>39</v>
      </c>
      <c r="D25" s="1"/>
      <c r="E25" s="52">
        <v>240</v>
      </c>
      <c r="F25" s="41"/>
      <c r="G25" s="41"/>
      <c r="H25" s="41"/>
      <c r="I25" s="41"/>
      <c r="J25" s="41"/>
      <c r="K25" s="41"/>
      <c r="L25" s="41"/>
      <c r="M25" s="41"/>
      <c r="N25" s="26"/>
      <c r="O25" s="41"/>
      <c r="P25" s="52">
        <v>28</v>
      </c>
      <c r="Q25" s="41"/>
      <c r="R25" s="41"/>
      <c r="S25" s="41"/>
      <c r="T25" s="52"/>
      <c r="U25" s="38" t="str">
        <f>_xlfn.IFNA("",((T25+Q25+N25-R25)+(O25*2))/E25)</f>
        <v/>
      </c>
      <c r="V25" s="22">
        <v>63</v>
      </c>
      <c r="W25" s="22" t="s">
        <v>58</v>
      </c>
      <c r="X25" s="22" t="s">
        <v>59</v>
      </c>
      <c r="Y25" s="62">
        <v>2659</v>
      </c>
      <c r="Z25" s="39"/>
      <c r="AA25" s="1" t="s">
        <v>85</v>
      </c>
      <c r="AB25" s="27" t="s">
        <v>61</v>
      </c>
    </row>
    <row r="26" spans="1:28" x14ac:dyDescent="0.3">
      <c r="A26" s="46" t="s">
        <v>151</v>
      </c>
      <c r="B26" s="46" t="s">
        <v>46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32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29</v>
      </c>
      <c r="K26" s="42">
        <f t="shared" si="3"/>
        <v>43</v>
      </c>
      <c r="L26" s="42">
        <f t="shared" si="3"/>
        <v>0</v>
      </c>
      <c r="M26" s="42">
        <f t="shared" si="3"/>
        <v>0</v>
      </c>
      <c r="N26" s="42">
        <f t="shared" si="3"/>
        <v>0</v>
      </c>
      <c r="O26" s="42">
        <f t="shared" si="3"/>
        <v>0</v>
      </c>
      <c r="P26" s="42">
        <f t="shared" si="3"/>
        <v>28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93</v>
      </c>
      <c r="U26" s="43">
        <f>((T26+Q26+N26-R26)+(O26*2))/E26</f>
        <v>0.38750000000000001</v>
      </c>
      <c r="V26" s="44">
        <v>63</v>
      </c>
      <c r="W26" s="44" t="s">
        <v>58</v>
      </c>
      <c r="X26" s="44" t="s">
        <v>59</v>
      </c>
      <c r="Y26" s="63">
        <v>2659</v>
      </c>
      <c r="Z26" s="45"/>
      <c r="AA26" s="46" t="s">
        <v>85</v>
      </c>
      <c r="AB26" s="74" t="s">
        <v>61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>
        <f>J26/K26</f>
        <v>0.67441860465116277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B29" s="1"/>
      <c r="C29" s="1" t="s">
        <v>431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16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151</v>
      </c>
      <c r="C35" s="26" t="s">
        <v>352</v>
      </c>
      <c r="D35" s="36">
        <v>23</v>
      </c>
      <c r="E35" s="89"/>
      <c r="F35" s="26">
        <v>0</v>
      </c>
      <c r="G35" s="89"/>
      <c r="H35" s="89"/>
      <c r="I35" s="89"/>
      <c r="J35" s="26">
        <v>0</v>
      </c>
      <c r="K35" s="26">
        <v>0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>(H35*3)+((F35-H35)*2)+J35</f>
        <v>0</v>
      </c>
      <c r="U35" s="38" t="str">
        <f>IFERROR(((T35+Q35+N35-R35)+(O35*2))/E35,"")</f>
        <v/>
      </c>
      <c r="V35" s="22">
        <v>63</v>
      </c>
      <c r="W35" s="22" t="s">
        <v>68</v>
      </c>
      <c r="X35" s="22" t="s">
        <v>69</v>
      </c>
      <c r="Y35" s="62">
        <v>2659</v>
      </c>
      <c r="Z35" s="39"/>
      <c r="AA35" s="1" t="s">
        <v>87</v>
      </c>
      <c r="AB35" s="27" t="s">
        <v>111</v>
      </c>
    </row>
    <row r="36" spans="1:28" x14ac:dyDescent="0.3">
      <c r="A36" s="1" t="s">
        <v>46</v>
      </c>
      <c r="B36" s="1" t="s">
        <v>151</v>
      </c>
      <c r="C36" s="26" t="s">
        <v>353</v>
      </c>
      <c r="D36" s="36">
        <v>11</v>
      </c>
      <c r="E36" s="89" t="s">
        <v>473</v>
      </c>
      <c r="F36" s="26"/>
      <c r="G36" s="89"/>
      <c r="H36" s="89"/>
      <c r="I36" s="89"/>
      <c r="J36" s="26"/>
      <c r="K36" s="26"/>
      <c r="L36" s="89"/>
      <c r="M36" s="89"/>
      <c r="N36" s="26">
        <f t="shared" ref="N36:N43" si="4">SUM(L36:M36)</f>
        <v>0</v>
      </c>
      <c r="O36" s="90"/>
      <c r="P36" s="90"/>
      <c r="Q36" s="90"/>
      <c r="R36" s="90"/>
      <c r="S36" s="90"/>
      <c r="T36" s="37">
        <f t="shared" ref="T36:T43" si="5">(H36*3)+((F36-H36)*2)+J36</f>
        <v>0</v>
      </c>
      <c r="U36" s="38" t="str">
        <f t="shared" ref="U36:U46" si="6">IFERROR(((T36+Q36+N36-R36)+(O36*2))/E36,"")</f>
        <v/>
      </c>
      <c r="V36" s="22">
        <v>63</v>
      </c>
      <c r="W36" s="22" t="s">
        <v>68</v>
      </c>
      <c r="X36" s="22" t="s">
        <v>69</v>
      </c>
      <c r="Y36" s="62">
        <v>2659</v>
      </c>
      <c r="Z36" s="39"/>
      <c r="AA36" s="1" t="s">
        <v>87</v>
      </c>
      <c r="AB36" s="27" t="s">
        <v>111</v>
      </c>
    </row>
    <row r="37" spans="1:28" x14ac:dyDescent="0.3">
      <c r="A37" s="1" t="s">
        <v>46</v>
      </c>
      <c r="B37" s="1" t="s">
        <v>151</v>
      </c>
      <c r="C37" s="26" t="s">
        <v>354</v>
      </c>
      <c r="D37" s="36">
        <v>30</v>
      </c>
      <c r="E37" s="89"/>
      <c r="F37" s="26">
        <v>1</v>
      </c>
      <c r="G37" s="89"/>
      <c r="H37" s="89"/>
      <c r="I37" s="89"/>
      <c r="J37" s="26">
        <v>2</v>
      </c>
      <c r="K37" s="26">
        <v>3</v>
      </c>
      <c r="L37" s="89"/>
      <c r="M37" s="89"/>
      <c r="N37" s="26">
        <f t="shared" si="4"/>
        <v>0</v>
      </c>
      <c r="O37" s="90"/>
      <c r="P37" s="90"/>
      <c r="Q37" s="90"/>
      <c r="R37" s="90"/>
      <c r="S37" s="90"/>
      <c r="T37" s="37">
        <f t="shared" si="5"/>
        <v>4</v>
      </c>
      <c r="U37" s="38" t="str">
        <f t="shared" si="6"/>
        <v/>
      </c>
      <c r="V37" s="22">
        <v>63</v>
      </c>
      <c r="W37" s="22" t="s">
        <v>68</v>
      </c>
      <c r="X37" s="22" t="s">
        <v>69</v>
      </c>
      <c r="Y37" s="62">
        <v>2659</v>
      </c>
      <c r="Z37" s="39"/>
      <c r="AA37" s="1" t="s">
        <v>87</v>
      </c>
      <c r="AB37" s="27" t="s">
        <v>111</v>
      </c>
    </row>
    <row r="38" spans="1:28" x14ac:dyDescent="0.3">
      <c r="A38" s="1" t="s">
        <v>46</v>
      </c>
      <c r="B38" s="1" t="s">
        <v>151</v>
      </c>
      <c r="C38" s="26" t="s">
        <v>355</v>
      </c>
      <c r="D38" s="36">
        <v>21</v>
      </c>
      <c r="E38" s="89"/>
      <c r="F38" s="26">
        <v>5</v>
      </c>
      <c r="G38" s="89"/>
      <c r="H38" s="89"/>
      <c r="I38" s="89"/>
      <c r="J38" s="26">
        <v>3</v>
      </c>
      <c r="K38" s="26">
        <v>5</v>
      </c>
      <c r="L38" s="89"/>
      <c r="M38" s="89"/>
      <c r="N38" s="26">
        <f t="shared" si="4"/>
        <v>0</v>
      </c>
      <c r="O38" s="90"/>
      <c r="P38" s="90"/>
      <c r="Q38" s="90"/>
      <c r="R38" s="90"/>
      <c r="S38" s="90"/>
      <c r="T38" s="37">
        <v>13</v>
      </c>
      <c r="U38" s="38" t="str">
        <f t="shared" si="6"/>
        <v/>
      </c>
      <c r="V38" s="22">
        <v>63</v>
      </c>
      <c r="W38" s="22" t="s">
        <v>68</v>
      </c>
      <c r="X38" s="22" t="s">
        <v>69</v>
      </c>
      <c r="Y38" s="62">
        <v>2659</v>
      </c>
      <c r="Z38" s="39"/>
      <c r="AA38" s="1" t="s">
        <v>87</v>
      </c>
      <c r="AB38" s="27" t="s">
        <v>111</v>
      </c>
    </row>
    <row r="39" spans="1:28" x14ac:dyDescent="0.3">
      <c r="A39" s="1" t="s">
        <v>46</v>
      </c>
      <c r="B39" s="1" t="s">
        <v>151</v>
      </c>
      <c r="C39" s="26" t="s">
        <v>356</v>
      </c>
      <c r="D39" s="36">
        <v>12</v>
      </c>
      <c r="E39" s="89"/>
      <c r="F39" s="26">
        <v>3</v>
      </c>
      <c r="G39" s="89"/>
      <c r="H39" s="89"/>
      <c r="I39" s="89"/>
      <c r="J39" s="26">
        <v>1</v>
      </c>
      <c r="K39" s="26">
        <v>3</v>
      </c>
      <c r="L39" s="89"/>
      <c r="M39" s="89"/>
      <c r="N39" s="26">
        <f t="shared" si="4"/>
        <v>0</v>
      </c>
      <c r="O39" s="90"/>
      <c r="P39" s="90"/>
      <c r="Q39" s="90"/>
      <c r="R39" s="90"/>
      <c r="S39" s="90"/>
      <c r="T39" s="37">
        <f t="shared" si="5"/>
        <v>7</v>
      </c>
      <c r="U39" s="38" t="str">
        <f t="shared" si="6"/>
        <v/>
      </c>
      <c r="V39" s="22">
        <v>63</v>
      </c>
      <c r="W39" s="22" t="s">
        <v>68</v>
      </c>
      <c r="X39" s="22" t="s">
        <v>69</v>
      </c>
      <c r="Y39" s="62">
        <v>2659</v>
      </c>
      <c r="Z39" s="39"/>
      <c r="AA39" s="1" t="s">
        <v>87</v>
      </c>
      <c r="AB39" s="27" t="s">
        <v>111</v>
      </c>
    </row>
    <row r="40" spans="1:28" x14ac:dyDescent="0.3">
      <c r="A40" s="1" t="s">
        <v>46</v>
      </c>
      <c r="B40" s="1" t="s">
        <v>151</v>
      </c>
      <c r="C40" s="26" t="s">
        <v>357</v>
      </c>
      <c r="D40" s="36">
        <v>31</v>
      </c>
      <c r="E40" s="89"/>
      <c r="F40" s="26">
        <v>9</v>
      </c>
      <c r="G40" s="89"/>
      <c r="H40" s="89"/>
      <c r="I40" s="89"/>
      <c r="J40" s="26">
        <v>9</v>
      </c>
      <c r="K40" s="26">
        <v>12</v>
      </c>
      <c r="L40" s="89"/>
      <c r="M40" s="37">
        <v>20</v>
      </c>
      <c r="N40" s="26">
        <f t="shared" si="4"/>
        <v>20</v>
      </c>
      <c r="O40" s="90"/>
      <c r="P40" s="90"/>
      <c r="Q40" s="90"/>
      <c r="R40" s="90"/>
      <c r="S40" s="90"/>
      <c r="T40" s="37">
        <v>27</v>
      </c>
      <c r="U40" s="38" t="str">
        <f t="shared" si="6"/>
        <v/>
      </c>
      <c r="V40" s="22">
        <v>63</v>
      </c>
      <c r="W40" s="22" t="s">
        <v>68</v>
      </c>
      <c r="X40" s="22" t="s">
        <v>69</v>
      </c>
      <c r="Y40" s="62">
        <v>2659</v>
      </c>
      <c r="Z40" s="39"/>
      <c r="AA40" s="1" t="s">
        <v>87</v>
      </c>
      <c r="AB40" s="27" t="s">
        <v>111</v>
      </c>
    </row>
    <row r="41" spans="1:28" x14ac:dyDescent="0.3">
      <c r="A41" s="1" t="s">
        <v>46</v>
      </c>
      <c r="B41" s="1" t="s">
        <v>151</v>
      </c>
      <c r="C41" s="26" t="s">
        <v>358</v>
      </c>
      <c r="D41" s="36">
        <v>24</v>
      </c>
      <c r="E41" s="89"/>
      <c r="F41" s="26">
        <v>0</v>
      </c>
      <c r="G41" s="89"/>
      <c r="H41" s="89"/>
      <c r="I41" s="89"/>
      <c r="J41" s="26">
        <v>2</v>
      </c>
      <c r="K41" s="26">
        <v>6</v>
      </c>
      <c r="L41" s="89"/>
      <c r="M41" s="89"/>
      <c r="N41" s="26">
        <f t="shared" si="4"/>
        <v>0</v>
      </c>
      <c r="O41" s="90"/>
      <c r="P41" s="90"/>
      <c r="Q41" s="90"/>
      <c r="R41" s="90"/>
      <c r="S41" s="90"/>
      <c r="T41" s="37">
        <f t="shared" si="5"/>
        <v>2</v>
      </c>
      <c r="U41" s="38" t="str">
        <f t="shared" si="6"/>
        <v/>
      </c>
      <c r="V41" s="22">
        <v>63</v>
      </c>
      <c r="W41" s="22" t="s">
        <v>68</v>
      </c>
      <c r="X41" s="22" t="s">
        <v>69</v>
      </c>
      <c r="Y41" s="62">
        <v>2659</v>
      </c>
      <c r="Z41" s="39"/>
      <c r="AA41" s="1" t="s">
        <v>87</v>
      </c>
      <c r="AB41" s="27" t="s">
        <v>111</v>
      </c>
    </row>
    <row r="42" spans="1:28" x14ac:dyDescent="0.3">
      <c r="A42" s="1" t="s">
        <v>46</v>
      </c>
      <c r="B42" s="1" t="s">
        <v>151</v>
      </c>
      <c r="C42" s="26" t="s">
        <v>359</v>
      </c>
      <c r="D42" s="36">
        <v>15</v>
      </c>
      <c r="E42" s="89"/>
      <c r="F42" s="26">
        <v>1</v>
      </c>
      <c r="G42" s="89"/>
      <c r="H42" s="89"/>
      <c r="I42" s="89"/>
      <c r="J42" s="26">
        <v>0</v>
      </c>
      <c r="K42" s="26">
        <v>0</v>
      </c>
      <c r="L42" s="89"/>
      <c r="M42" s="89"/>
      <c r="N42" s="26">
        <f t="shared" si="4"/>
        <v>0</v>
      </c>
      <c r="O42" s="90"/>
      <c r="P42" s="90"/>
      <c r="Q42" s="90"/>
      <c r="R42" s="90"/>
      <c r="S42" s="90"/>
      <c r="T42" s="37">
        <f t="shared" si="5"/>
        <v>2</v>
      </c>
      <c r="U42" s="38" t="str">
        <f t="shared" si="6"/>
        <v/>
      </c>
      <c r="V42" s="22">
        <v>63</v>
      </c>
      <c r="W42" s="22" t="s">
        <v>68</v>
      </c>
      <c r="X42" s="22" t="s">
        <v>69</v>
      </c>
      <c r="Y42" s="62">
        <v>2659</v>
      </c>
      <c r="Z42" s="39"/>
      <c r="AA42" s="1" t="s">
        <v>87</v>
      </c>
      <c r="AB42" s="27" t="s">
        <v>111</v>
      </c>
    </row>
    <row r="43" spans="1:28" x14ac:dyDescent="0.3">
      <c r="A43" s="1" t="s">
        <v>46</v>
      </c>
      <c r="B43" s="1" t="s">
        <v>151</v>
      </c>
      <c r="C43" s="26" t="s">
        <v>430</v>
      </c>
      <c r="D43" s="36">
        <v>25</v>
      </c>
      <c r="E43" s="89"/>
      <c r="F43" s="26">
        <v>3</v>
      </c>
      <c r="G43" s="89"/>
      <c r="H43" s="89"/>
      <c r="I43" s="89"/>
      <c r="J43" s="26">
        <v>2</v>
      </c>
      <c r="K43" s="26">
        <v>3</v>
      </c>
      <c r="L43" s="89"/>
      <c r="M43" s="89"/>
      <c r="N43" s="26">
        <f t="shared" si="4"/>
        <v>0</v>
      </c>
      <c r="O43" s="90"/>
      <c r="P43" s="90"/>
      <c r="Q43" s="90"/>
      <c r="R43" s="90"/>
      <c r="S43" s="90"/>
      <c r="T43" s="37">
        <f t="shared" si="5"/>
        <v>8</v>
      </c>
      <c r="U43" s="38" t="str">
        <f t="shared" si="6"/>
        <v/>
      </c>
      <c r="V43" s="22">
        <v>63</v>
      </c>
      <c r="W43" s="22" t="s">
        <v>68</v>
      </c>
      <c r="X43" s="22" t="s">
        <v>69</v>
      </c>
      <c r="Y43" s="62">
        <v>2659</v>
      </c>
      <c r="Z43" s="39"/>
      <c r="AA43" s="1" t="s">
        <v>87</v>
      </c>
      <c r="AB43" s="27" t="s">
        <v>111</v>
      </c>
    </row>
    <row r="44" spans="1:28" x14ac:dyDescent="0.3">
      <c r="A44" s="1" t="s">
        <v>46</v>
      </c>
      <c r="B44" s="1" t="s">
        <v>151</v>
      </c>
      <c r="C44" s="26" t="s">
        <v>360</v>
      </c>
      <c r="D44" s="36">
        <v>10</v>
      </c>
      <c r="E44" s="89"/>
      <c r="F44" s="26">
        <v>8</v>
      </c>
      <c r="G44" s="89"/>
      <c r="H44" s="89"/>
      <c r="I44" s="89"/>
      <c r="J44" s="26">
        <v>1</v>
      </c>
      <c r="K44" s="26">
        <v>1</v>
      </c>
      <c r="L44" s="89"/>
      <c r="M44" s="89"/>
      <c r="N44" s="26">
        <f>SUM(L44:M44)</f>
        <v>0</v>
      </c>
      <c r="O44" s="37">
        <v>15</v>
      </c>
      <c r="P44" s="90"/>
      <c r="Q44" s="90"/>
      <c r="R44" s="90"/>
      <c r="S44" s="90"/>
      <c r="T44" s="37">
        <v>17</v>
      </c>
      <c r="U44" s="38" t="str">
        <f t="shared" si="6"/>
        <v/>
      </c>
      <c r="V44" s="22">
        <v>63</v>
      </c>
      <c r="W44" s="22" t="s">
        <v>68</v>
      </c>
      <c r="X44" s="22" t="s">
        <v>69</v>
      </c>
      <c r="Y44" s="62">
        <v>2659</v>
      </c>
      <c r="Z44" s="39"/>
      <c r="AA44" s="1" t="s">
        <v>87</v>
      </c>
      <c r="AB44" s="27" t="s">
        <v>111</v>
      </c>
    </row>
    <row r="45" spans="1:28" x14ac:dyDescent="0.3">
      <c r="A45" s="1" t="s">
        <v>46</v>
      </c>
      <c r="B45" s="1" t="s">
        <v>151</v>
      </c>
      <c r="C45" s="26" t="s">
        <v>361</v>
      </c>
      <c r="D45" s="36">
        <v>22</v>
      </c>
      <c r="E45" s="89"/>
      <c r="F45" s="26">
        <v>2</v>
      </c>
      <c r="G45" s="89"/>
      <c r="H45" s="89"/>
      <c r="I45" s="89"/>
      <c r="J45" s="26">
        <v>4</v>
      </c>
      <c r="K45" s="26">
        <v>6</v>
      </c>
      <c r="L45" s="89"/>
      <c r="M45" s="89"/>
      <c r="N45" s="26">
        <f>SUM(L45:M45)</f>
        <v>0</v>
      </c>
      <c r="O45" s="90"/>
      <c r="P45" s="90"/>
      <c r="Q45" s="90"/>
      <c r="R45" s="90"/>
      <c r="S45" s="90"/>
      <c r="T45" s="37">
        <f>(H45*3)+((F45-H45)*2)+J45</f>
        <v>8</v>
      </c>
      <c r="U45" s="38" t="str">
        <f t="shared" si="6"/>
        <v/>
      </c>
      <c r="V45" s="22">
        <v>63</v>
      </c>
      <c r="W45" s="22" t="s">
        <v>68</v>
      </c>
      <c r="X45" s="22" t="s">
        <v>69</v>
      </c>
      <c r="Y45" s="62">
        <v>2659</v>
      </c>
      <c r="Z45" s="39"/>
      <c r="AA45" s="1" t="s">
        <v>87</v>
      </c>
      <c r="AB45" s="27" t="s">
        <v>111</v>
      </c>
    </row>
    <row r="46" spans="1:28" x14ac:dyDescent="0.3">
      <c r="A46" s="1" t="s">
        <v>46</v>
      </c>
      <c r="B46" s="1" t="s">
        <v>151</v>
      </c>
      <c r="C46" s="26" t="s">
        <v>362</v>
      </c>
      <c r="D46" s="36">
        <v>20</v>
      </c>
      <c r="E46" s="89"/>
      <c r="F46" s="26">
        <v>3</v>
      </c>
      <c r="G46" s="89"/>
      <c r="H46" s="89"/>
      <c r="I46" s="89"/>
      <c r="J46" s="26">
        <v>6</v>
      </c>
      <c r="K46" s="26">
        <v>9</v>
      </c>
      <c r="L46" s="89"/>
      <c r="M46" s="89"/>
      <c r="N46" s="26">
        <f>SUM(L46:M46)</f>
        <v>0</v>
      </c>
      <c r="O46" s="90"/>
      <c r="P46" s="90"/>
      <c r="Q46" s="90"/>
      <c r="R46" s="90"/>
      <c r="S46" s="90"/>
      <c r="T46" s="37">
        <v>12</v>
      </c>
      <c r="U46" s="38" t="str">
        <f t="shared" si="6"/>
        <v/>
      </c>
      <c r="V46" s="22">
        <v>63</v>
      </c>
      <c r="W46" s="22" t="s">
        <v>68</v>
      </c>
      <c r="X46" s="22" t="s">
        <v>69</v>
      </c>
      <c r="Y46" s="62">
        <v>2659</v>
      </c>
      <c r="Z46" s="39"/>
      <c r="AA46" s="1" t="s">
        <v>87</v>
      </c>
      <c r="AB46" s="27" t="s">
        <v>111</v>
      </c>
    </row>
    <row r="47" spans="1:28" x14ac:dyDescent="0.3">
      <c r="A47" s="1" t="s">
        <v>46</v>
      </c>
      <c r="B47" s="1" t="s">
        <v>151</v>
      </c>
      <c r="C47" s="52" t="s">
        <v>39</v>
      </c>
      <c r="D47" s="1"/>
      <c r="E47" s="52">
        <v>240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52">
        <v>28</v>
      </c>
      <c r="Q47" s="41"/>
      <c r="R47" s="41"/>
      <c r="S47" s="41"/>
      <c r="T47" s="52"/>
      <c r="U47" s="38" t="str">
        <f>_xlfn.IFNA("",((T47+Q47+N47-R47)+(O47*2))/E47)</f>
        <v/>
      </c>
      <c r="V47" s="22">
        <v>63</v>
      </c>
      <c r="W47" s="22" t="s">
        <v>68</v>
      </c>
      <c r="X47" s="22" t="s">
        <v>69</v>
      </c>
      <c r="Y47" s="62">
        <v>2659</v>
      </c>
      <c r="Z47" s="39"/>
      <c r="AA47" s="1" t="s">
        <v>87</v>
      </c>
      <c r="AB47" s="27" t="s">
        <v>111</v>
      </c>
    </row>
    <row r="48" spans="1:28" x14ac:dyDescent="0.3">
      <c r="A48" s="46" t="s">
        <v>46</v>
      </c>
      <c r="B48" s="46" t="s">
        <v>151</v>
      </c>
      <c r="C48" s="42" t="s">
        <v>40</v>
      </c>
      <c r="D48" s="46"/>
      <c r="E48" s="42">
        <f t="shared" ref="E48:T48" si="7">SUM(E35:E47)</f>
        <v>240</v>
      </c>
      <c r="F48" s="42">
        <f t="shared" si="7"/>
        <v>35</v>
      </c>
      <c r="G48" s="42">
        <f t="shared" si="7"/>
        <v>0</v>
      </c>
      <c r="H48" s="42">
        <f t="shared" si="7"/>
        <v>0</v>
      </c>
      <c r="I48" s="42">
        <f t="shared" si="7"/>
        <v>0</v>
      </c>
      <c r="J48" s="42">
        <f t="shared" si="7"/>
        <v>30</v>
      </c>
      <c r="K48" s="42">
        <f t="shared" si="7"/>
        <v>48</v>
      </c>
      <c r="L48" s="42">
        <f t="shared" si="7"/>
        <v>0</v>
      </c>
      <c r="M48" s="42">
        <f t="shared" si="7"/>
        <v>20</v>
      </c>
      <c r="N48" s="42">
        <f t="shared" si="7"/>
        <v>20</v>
      </c>
      <c r="O48" s="42">
        <f t="shared" si="7"/>
        <v>15</v>
      </c>
      <c r="P48" s="42">
        <f t="shared" si="7"/>
        <v>28</v>
      </c>
      <c r="Q48" s="42">
        <f t="shared" si="7"/>
        <v>0</v>
      </c>
      <c r="R48" s="42">
        <f t="shared" si="7"/>
        <v>0</v>
      </c>
      <c r="S48" s="42">
        <f t="shared" si="7"/>
        <v>0</v>
      </c>
      <c r="T48" s="42">
        <f t="shared" si="7"/>
        <v>100</v>
      </c>
      <c r="U48" s="43">
        <f>((T48+Q48+N48-R48)+(O48*2))/E48</f>
        <v>0.625</v>
      </c>
      <c r="V48" s="44">
        <v>63</v>
      </c>
      <c r="W48" s="44" t="s">
        <v>68</v>
      </c>
      <c r="X48" s="44" t="s">
        <v>69</v>
      </c>
      <c r="Y48" s="81">
        <v>2659</v>
      </c>
      <c r="Z48" s="45"/>
      <c r="AA48" s="46" t="s">
        <v>87</v>
      </c>
      <c r="AB48" s="74" t="s">
        <v>111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>
        <f>J48/K48</f>
        <v>0.625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sheetProtection sheet="1" objects="1" scenarios="1"/>
  <printOptions gridLines="1"/>
  <pageMargins left="0.25" right="0.25" top="0.75" bottom="0.75" header="0.3" footer="0.3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1D1C-7987-4798-81E7-4AC4A69F33DA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28897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174</v>
      </c>
      <c r="K4" s="16" t="s">
        <v>45</v>
      </c>
      <c r="L4" s="17"/>
      <c r="M4" s="18"/>
      <c r="N4" s="19">
        <v>24</v>
      </c>
      <c r="O4" s="19">
        <v>22</v>
      </c>
      <c r="P4" s="19">
        <v>25</v>
      </c>
      <c r="Q4" s="19">
        <v>13</v>
      </c>
      <c r="R4" s="20"/>
      <c r="S4" s="21">
        <f>SUM(N4:R4)</f>
        <v>84</v>
      </c>
      <c r="T4" s="22">
        <v>66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175</v>
      </c>
      <c r="K5" s="16" t="s">
        <v>173</v>
      </c>
      <c r="L5" s="17"/>
      <c r="M5" s="18"/>
      <c r="N5" s="19">
        <v>28</v>
      </c>
      <c r="O5" s="19">
        <v>12</v>
      </c>
      <c r="P5" s="19">
        <v>15</v>
      </c>
      <c r="Q5" s="19">
        <v>22</v>
      </c>
      <c r="R5" s="20"/>
      <c r="S5" s="21">
        <f>SUM(N5:R5)</f>
        <v>77</v>
      </c>
      <c r="T5" s="22">
        <v>66</v>
      </c>
      <c r="U5" s="1"/>
      <c r="V5" s="1"/>
      <c r="W5" s="1"/>
    </row>
    <row r="6" spans="1:28" x14ac:dyDescent="0.3">
      <c r="C6" s="23">
        <v>1511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469</v>
      </c>
      <c r="D7" s="7" t="s">
        <v>8</v>
      </c>
      <c r="G7" s="1"/>
      <c r="S7" s="1"/>
      <c r="T7" s="25" t="s">
        <v>9</v>
      </c>
      <c r="U7" s="1"/>
      <c r="V7" s="55">
        <v>66</v>
      </c>
      <c r="W7" s="1"/>
    </row>
    <row r="8" spans="1:28" x14ac:dyDescent="0.3">
      <c r="B8" s="1"/>
      <c r="C8" s="24" t="s">
        <v>248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18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97</v>
      </c>
      <c r="B13" s="1" t="s">
        <v>46</v>
      </c>
      <c r="C13" s="26" t="s">
        <v>47</v>
      </c>
      <c r="D13" s="36">
        <v>24</v>
      </c>
      <c r="E13" s="26">
        <v>32</v>
      </c>
      <c r="F13" s="26">
        <v>7</v>
      </c>
      <c r="G13" s="26">
        <v>16</v>
      </c>
      <c r="H13" s="26"/>
      <c r="I13" s="26"/>
      <c r="J13" s="26">
        <v>0</v>
      </c>
      <c r="K13" s="26">
        <v>2</v>
      </c>
      <c r="L13" s="89"/>
      <c r="M13" s="26">
        <v>12</v>
      </c>
      <c r="N13" s="26">
        <f>SUM(L13:M13)</f>
        <v>12</v>
      </c>
      <c r="O13" s="26">
        <v>1</v>
      </c>
      <c r="P13" s="37">
        <v>2</v>
      </c>
      <c r="Q13" s="26">
        <v>1</v>
      </c>
      <c r="R13" s="89"/>
      <c r="S13" s="26">
        <v>1</v>
      </c>
      <c r="T13" s="26">
        <v>14</v>
      </c>
      <c r="U13" s="38">
        <f>IFERROR(((T13+Q13+N13-R13)+(O13*2))/E13,"")</f>
        <v>0.90625</v>
      </c>
      <c r="V13" s="22">
        <v>66</v>
      </c>
      <c r="W13" s="22" t="s">
        <v>58</v>
      </c>
      <c r="X13" s="22" t="s">
        <v>69</v>
      </c>
      <c r="Y13" s="62">
        <v>1511</v>
      </c>
      <c r="Z13" s="39"/>
      <c r="AA13" s="1" t="s">
        <v>85</v>
      </c>
      <c r="AB13" s="27" t="s">
        <v>100</v>
      </c>
    </row>
    <row r="14" spans="1:28" x14ac:dyDescent="0.3">
      <c r="A14" s="1" t="s">
        <v>97</v>
      </c>
      <c r="B14" s="1" t="s">
        <v>46</v>
      </c>
      <c r="C14" s="1" t="s">
        <v>48</v>
      </c>
      <c r="D14" s="36">
        <v>13</v>
      </c>
      <c r="E14" s="26">
        <v>34</v>
      </c>
      <c r="F14" s="26">
        <v>3</v>
      </c>
      <c r="G14" s="26">
        <v>9</v>
      </c>
      <c r="H14" s="26"/>
      <c r="I14" s="26"/>
      <c r="J14" s="26">
        <v>3</v>
      </c>
      <c r="K14" s="26">
        <v>4</v>
      </c>
      <c r="L14" s="89"/>
      <c r="M14" s="26">
        <v>14</v>
      </c>
      <c r="N14" s="26">
        <f t="shared" ref="N14:N20" si="0">SUM(L14:M14)</f>
        <v>14</v>
      </c>
      <c r="O14" s="37">
        <v>6</v>
      </c>
      <c r="P14" s="37">
        <v>5</v>
      </c>
      <c r="Q14" s="37">
        <v>1</v>
      </c>
      <c r="R14" s="90"/>
      <c r="S14" s="37"/>
      <c r="T14" s="26">
        <v>9</v>
      </c>
      <c r="U14" s="38">
        <f t="shared" ref="U14:U24" si="1">IFERROR(((T14+Q14+N14-R14)+(O14*2))/E14,"")</f>
        <v>1.0588235294117647</v>
      </c>
      <c r="V14" s="22">
        <v>66</v>
      </c>
      <c r="W14" s="22" t="s">
        <v>58</v>
      </c>
      <c r="X14" s="22" t="s">
        <v>69</v>
      </c>
      <c r="Y14" s="62">
        <v>1511</v>
      </c>
      <c r="Z14" s="39"/>
      <c r="AA14" s="1" t="s">
        <v>85</v>
      </c>
      <c r="AB14" s="27" t="s">
        <v>100</v>
      </c>
    </row>
    <row r="15" spans="1:28" x14ac:dyDescent="0.3">
      <c r="A15" s="1" t="s">
        <v>97</v>
      </c>
      <c r="B15" s="1" t="s">
        <v>46</v>
      </c>
      <c r="C15" s="1" t="s">
        <v>234</v>
      </c>
      <c r="D15" s="36">
        <v>44</v>
      </c>
      <c r="E15" s="26">
        <v>31</v>
      </c>
      <c r="F15" s="26">
        <v>4</v>
      </c>
      <c r="G15" s="26">
        <v>11</v>
      </c>
      <c r="H15" s="26"/>
      <c r="I15" s="26"/>
      <c r="J15" s="26">
        <v>1</v>
      </c>
      <c r="K15" s="26">
        <v>1</v>
      </c>
      <c r="L15" s="89"/>
      <c r="M15" s="26">
        <v>5</v>
      </c>
      <c r="N15" s="26">
        <f t="shared" ref="N15" si="2">SUM(L15:M15)</f>
        <v>5</v>
      </c>
      <c r="O15" s="37">
        <v>3</v>
      </c>
      <c r="P15" s="37">
        <v>3</v>
      </c>
      <c r="Q15" s="37">
        <v>2</v>
      </c>
      <c r="R15" s="90"/>
      <c r="S15" s="37"/>
      <c r="T15" s="26">
        <v>9</v>
      </c>
      <c r="U15" s="38">
        <f t="shared" si="1"/>
        <v>0.70967741935483875</v>
      </c>
      <c r="V15" s="22">
        <v>66</v>
      </c>
      <c r="W15" s="22" t="s">
        <v>58</v>
      </c>
      <c r="X15" s="22" t="s">
        <v>69</v>
      </c>
      <c r="Y15" s="62">
        <v>1511</v>
      </c>
      <c r="Z15" s="39"/>
      <c r="AA15" s="1" t="s">
        <v>85</v>
      </c>
      <c r="AB15" s="27" t="s">
        <v>100</v>
      </c>
    </row>
    <row r="16" spans="1:28" x14ac:dyDescent="0.3">
      <c r="A16" s="1" t="s">
        <v>97</v>
      </c>
      <c r="B16" s="1" t="s">
        <v>46</v>
      </c>
      <c r="C16" s="26" t="s">
        <v>49</v>
      </c>
      <c r="D16" s="36">
        <v>10</v>
      </c>
      <c r="E16" s="26" t="s">
        <v>473</v>
      </c>
      <c r="F16" s="26"/>
      <c r="G16" s="26"/>
      <c r="H16" s="26"/>
      <c r="I16" s="26"/>
      <c r="J16" s="26"/>
      <c r="K16" s="26"/>
      <c r="L16" s="89"/>
      <c r="M16" s="26"/>
      <c r="N16" s="26"/>
      <c r="O16" s="37"/>
      <c r="P16" s="37"/>
      <c r="Q16" s="37"/>
      <c r="R16" s="90"/>
      <c r="S16" s="37"/>
      <c r="T16" s="26"/>
      <c r="U16" s="38"/>
      <c r="V16" s="22">
        <v>66</v>
      </c>
      <c r="W16" s="22" t="s">
        <v>58</v>
      </c>
      <c r="X16" s="22" t="s">
        <v>69</v>
      </c>
      <c r="Y16" s="62">
        <v>1511</v>
      </c>
      <c r="Z16" s="39"/>
      <c r="AA16" s="1" t="s">
        <v>85</v>
      </c>
      <c r="AB16" s="27" t="s">
        <v>100</v>
      </c>
    </row>
    <row r="17" spans="1:28" x14ac:dyDescent="0.3">
      <c r="A17" s="1" t="s">
        <v>97</v>
      </c>
      <c r="B17" s="1" t="s">
        <v>46</v>
      </c>
      <c r="C17" s="26" t="s">
        <v>50</v>
      </c>
      <c r="D17" s="36">
        <v>25</v>
      </c>
      <c r="E17" s="26">
        <v>18</v>
      </c>
      <c r="F17" s="26">
        <v>0</v>
      </c>
      <c r="G17" s="26">
        <v>2</v>
      </c>
      <c r="H17" s="26"/>
      <c r="I17" s="26"/>
      <c r="J17" s="26">
        <v>0</v>
      </c>
      <c r="K17" s="26">
        <v>0</v>
      </c>
      <c r="L17" s="89"/>
      <c r="M17" s="26">
        <v>2</v>
      </c>
      <c r="N17" s="26">
        <f t="shared" si="0"/>
        <v>2</v>
      </c>
      <c r="O17" s="37">
        <v>4</v>
      </c>
      <c r="P17" s="37">
        <v>1</v>
      </c>
      <c r="Q17" s="37">
        <v>1</v>
      </c>
      <c r="R17" s="90"/>
      <c r="S17" s="37">
        <v>1</v>
      </c>
      <c r="T17" s="26">
        <v>0</v>
      </c>
      <c r="U17" s="38">
        <f t="shared" si="1"/>
        <v>0.61111111111111116</v>
      </c>
      <c r="V17" s="22">
        <v>66</v>
      </c>
      <c r="W17" s="22" t="s">
        <v>58</v>
      </c>
      <c r="X17" s="22" t="s">
        <v>69</v>
      </c>
      <c r="Y17" s="62">
        <v>1511</v>
      </c>
      <c r="Z17" s="39"/>
      <c r="AA17" s="1" t="s">
        <v>85</v>
      </c>
      <c r="AB17" s="27" t="s">
        <v>100</v>
      </c>
    </row>
    <row r="18" spans="1:28" x14ac:dyDescent="0.3">
      <c r="A18" s="1" t="s">
        <v>97</v>
      </c>
      <c r="B18" s="1" t="s">
        <v>46</v>
      </c>
      <c r="C18" s="26" t="s">
        <v>250</v>
      </c>
      <c r="D18" s="36">
        <v>28</v>
      </c>
      <c r="E18" s="26">
        <v>23</v>
      </c>
      <c r="F18" s="26">
        <v>7</v>
      </c>
      <c r="G18" s="26">
        <v>16</v>
      </c>
      <c r="H18" s="26"/>
      <c r="I18" s="26"/>
      <c r="J18" s="26">
        <v>0</v>
      </c>
      <c r="K18" s="26">
        <v>2</v>
      </c>
      <c r="L18" s="89"/>
      <c r="M18" s="26">
        <v>3</v>
      </c>
      <c r="N18" s="26">
        <f t="shared" si="0"/>
        <v>3</v>
      </c>
      <c r="O18" s="37">
        <v>0</v>
      </c>
      <c r="P18" s="37">
        <v>3</v>
      </c>
      <c r="Q18" s="37">
        <v>1</v>
      </c>
      <c r="R18" s="90"/>
      <c r="S18" s="37"/>
      <c r="T18" s="26">
        <v>14</v>
      </c>
      <c r="U18" s="38">
        <f t="shared" si="1"/>
        <v>0.78260869565217395</v>
      </c>
      <c r="V18" s="22">
        <v>66</v>
      </c>
      <c r="W18" s="22" t="s">
        <v>58</v>
      </c>
      <c r="X18" s="22" t="s">
        <v>69</v>
      </c>
      <c r="Y18" s="62">
        <v>1511</v>
      </c>
      <c r="Z18" s="39"/>
      <c r="AA18" s="1" t="s">
        <v>85</v>
      </c>
      <c r="AB18" s="27" t="s">
        <v>100</v>
      </c>
    </row>
    <row r="19" spans="1:28" x14ac:dyDescent="0.3">
      <c r="A19" s="1" t="s">
        <v>97</v>
      </c>
      <c r="B19" s="1" t="s">
        <v>46</v>
      </c>
      <c r="C19" s="26" t="s">
        <v>51</v>
      </c>
      <c r="D19" s="36">
        <v>33</v>
      </c>
      <c r="E19" s="26">
        <v>12</v>
      </c>
      <c r="F19" s="26">
        <v>2</v>
      </c>
      <c r="G19" s="26">
        <v>7</v>
      </c>
      <c r="H19" s="26"/>
      <c r="I19" s="26"/>
      <c r="J19" s="26">
        <v>0</v>
      </c>
      <c r="K19" s="26">
        <v>2</v>
      </c>
      <c r="L19" s="89"/>
      <c r="M19" s="26">
        <v>0</v>
      </c>
      <c r="N19" s="26">
        <f t="shared" si="0"/>
        <v>0</v>
      </c>
      <c r="O19" s="37">
        <v>0</v>
      </c>
      <c r="P19" s="37">
        <v>0</v>
      </c>
      <c r="Q19" s="37">
        <v>1</v>
      </c>
      <c r="R19" s="90"/>
      <c r="S19" s="37"/>
      <c r="T19" s="26">
        <v>4</v>
      </c>
      <c r="U19" s="38">
        <f t="shared" si="1"/>
        <v>0.41666666666666669</v>
      </c>
      <c r="V19" s="22">
        <v>66</v>
      </c>
      <c r="W19" s="22" t="s">
        <v>58</v>
      </c>
      <c r="X19" s="22" t="s">
        <v>69</v>
      </c>
      <c r="Y19" s="62">
        <v>1511</v>
      </c>
      <c r="Z19" s="39"/>
      <c r="AA19" s="1" t="s">
        <v>85</v>
      </c>
      <c r="AB19" s="27" t="s">
        <v>100</v>
      </c>
    </row>
    <row r="20" spans="1:28" x14ac:dyDescent="0.3">
      <c r="A20" s="1" t="s">
        <v>97</v>
      </c>
      <c r="B20" s="1" t="s">
        <v>46</v>
      </c>
      <c r="C20" s="26" t="s">
        <v>52</v>
      </c>
      <c r="D20" s="36">
        <v>6</v>
      </c>
      <c r="E20" s="26" t="s">
        <v>473</v>
      </c>
      <c r="F20" s="26"/>
      <c r="G20" s="26"/>
      <c r="H20" s="26"/>
      <c r="I20" s="26"/>
      <c r="J20" s="26"/>
      <c r="K20" s="26"/>
      <c r="L20" s="89"/>
      <c r="M20" s="26"/>
      <c r="N20" s="26">
        <f t="shared" si="0"/>
        <v>0</v>
      </c>
      <c r="O20" s="37"/>
      <c r="P20" s="37"/>
      <c r="Q20" s="37"/>
      <c r="R20" s="90"/>
      <c r="S20" s="37"/>
      <c r="T20" s="26"/>
      <c r="U20" s="38" t="str">
        <f t="shared" si="1"/>
        <v/>
      </c>
      <c r="V20" s="22">
        <v>66</v>
      </c>
      <c r="W20" s="22" t="s">
        <v>58</v>
      </c>
      <c r="X20" s="22" t="s">
        <v>69</v>
      </c>
      <c r="Y20" s="62">
        <v>1511</v>
      </c>
      <c r="Z20" s="39"/>
      <c r="AA20" s="1" t="s">
        <v>85</v>
      </c>
      <c r="AB20" s="27" t="s">
        <v>100</v>
      </c>
    </row>
    <row r="21" spans="1:28" x14ac:dyDescent="0.3">
      <c r="A21" s="1" t="s">
        <v>97</v>
      </c>
      <c r="B21" s="1" t="s">
        <v>46</v>
      </c>
      <c r="C21" s="26" t="s">
        <v>53</v>
      </c>
      <c r="D21" s="36">
        <v>31</v>
      </c>
      <c r="E21" s="26">
        <v>29</v>
      </c>
      <c r="F21" s="26">
        <v>4</v>
      </c>
      <c r="G21" s="26">
        <v>10</v>
      </c>
      <c r="H21" s="26"/>
      <c r="I21" s="26"/>
      <c r="J21" s="26">
        <v>2</v>
      </c>
      <c r="K21" s="26">
        <v>2</v>
      </c>
      <c r="L21" s="89"/>
      <c r="M21" s="26">
        <v>2</v>
      </c>
      <c r="N21" s="26">
        <f>SUM(L21:M21)</f>
        <v>2</v>
      </c>
      <c r="O21" s="37">
        <v>0</v>
      </c>
      <c r="P21" s="37">
        <v>2</v>
      </c>
      <c r="Q21" s="37"/>
      <c r="R21" s="90"/>
      <c r="S21" s="37">
        <v>1</v>
      </c>
      <c r="T21" s="26">
        <v>10</v>
      </c>
      <c r="U21" s="38">
        <f t="shared" si="1"/>
        <v>0.41379310344827586</v>
      </c>
      <c r="V21" s="22">
        <v>66</v>
      </c>
      <c r="W21" s="22" t="s">
        <v>58</v>
      </c>
      <c r="X21" s="22" t="s">
        <v>69</v>
      </c>
      <c r="Y21" s="62">
        <v>1511</v>
      </c>
      <c r="Z21" s="39"/>
      <c r="AA21" s="1" t="s">
        <v>85</v>
      </c>
      <c r="AB21" s="27" t="s">
        <v>100</v>
      </c>
    </row>
    <row r="22" spans="1:28" x14ac:dyDescent="0.3">
      <c r="A22" s="1" t="s">
        <v>97</v>
      </c>
      <c r="B22" s="1" t="s">
        <v>46</v>
      </c>
      <c r="C22" s="26" t="s">
        <v>236</v>
      </c>
      <c r="D22" s="36">
        <v>32</v>
      </c>
      <c r="E22" s="26">
        <v>17</v>
      </c>
      <c r="F22" s="26">
        <v>1</v>
      </c>
      <c r="G22" s="26">
        <v>6</v>
      </c>
      <c r="H22" s="26"/>
      <c r="I22" s="26"/>
      <c r="J22" s="26">
        <v>0</v>
      </c>
      <c r="K22" s="26">
        <v>0</v>
      </c>
      <c r="L22" s="89"/>
      <c r="M22" s="26">
        <v>2</v>
      </c>
      <c r="N22" s="26">
        <f>SUM(L22:M22)</f>
        <v>2</v>
      </c>
      <c r="O22" s="37">
        <v>2</v>
      </c>
      <c r="P22" s="37">
        <v>2</v>
      </c>
      <c r="Q22" s="37">
        <v>4</v>
      </c>
      <c r="R22" s="90"/>
      <c r="S22" s="37"/>
      <c r="T22" s="26">
        <v>2</v>
      </c>
      <c r="U22" s="38">
        <f t="shared" si="1"/>
        <v>0.70588235294117652</v>
      </c>
      <c r="V22" s="22">
        <v>66</v>
      </c>
      <c r="W22" s="22" t="s">
        <v>58</v>
      </c>
      <c r="X22" s="22" t="s">
        <v>69</v>
      </c>
      <c r="Y22" s="62">
        <v>1511</v>
      </c>
      <c r="Z22" s="39"/>
      <c r="AA22" s="1" t="s">
        <v>85</v>
      </c>
      <c r="AB22" s="27" t="s">
        <v>100</v>
      </c>
    </row>
    <row r="23" spans="1:28" x14ac:dyDescent="0.3">
      <c r="A23" s="1" t="s">
        <v>97</v>
      </c>
      <c r="B23" s="1" t="s">
        <v>46</v>
      </c>
      <c r="C23" s="26" t="s">
        <v>55</v>
      </c>
      <c r="D23" s="36">
        <v>1</v>
      </c>
      <c r="E23" s="26">
        <v>44</v>
      </c>
      <c r="F23" s="26">
        <v>10</v>
      </c>
      <c r="G23" s="26">
        <v>21</v>
      </c>
      <c r="H23" s="26"/>
      <c r="I23" s="26"/>
      <c r="J23" s="26">
        <v>2</v>
      </c>
      <c r="K23" s="26">
        <v>6</v>
      </c>
      <c r="L23" s="89"/>
      <c r="M23" s="26">
        <v>10</v>
      </c>
      <c r="N23" s="26">
        <f>SUM(L23:M23)</f>
        <v>10</v>
      </c>
      <c r="O23" s="37">
        <v>6</v>
      </c>
      <c r="P23" s="37">
        <v>3</v>
      </c>
      <c r="Q23" s="37"/>
      <c r="R23" s="90"/>
      <c r="S23" s="37"/>
      <c r="T23" s="26">
        <v>22</v>
      </c>
      <c r="U23" s="38">
        <f t="shared" si="1"/>
        <v>1</v>
      </c>
      <c r="V23" s="22">
        <v>66</v>
      </c>
      <c r="W23" s="22" t="s">
        <v>58</v>
      </c>
      <c r="X23" s="22" t="s">
        <v>69</v>
      </c>
      <c r="Y23" s="62">
        <v>1511</v>
      </c>
      <c r="Z23" s="39"/>
      <c r="AA23" s="1" t="s">
        <v>85</v>
      </c>
      <c r="AB23" s="27" t="s">
        <v>100</v>
      </c>
    </row>
    <row r="24" spans="1:28" x14ac:dyDescent="0.3">
      <c r="A24" s="1" t="s">
        <v>97</v>
      </c>
      <c r="B24" s="1" t="s">
        <v>46</v>
      </c>
      <c r="C24" s="26" t="s">
        <v>56</v>
      </c>
      <c r="D24" s="36">
        <v>15</v>
      </c>
      <c r="E24" s="26" t="s">
        <v>473</v>
      </c>
      <c r="F24" s="26"/>
      <c r="G24" s="26"/>
      <c r="H24" s="26"/>
      <c r="I24" s="26"/>
      <c r="J24" s="26"/>
      <c r="K24" s="26"/>
      <c r="L24" s="89"/>
      <c r="M24" s="26"/>
      <c r="N24" s="26">
        <f>SUM(L24:M24)</f>
        <v>0</v>
      </c>
      <c r="O24" s="37"/>
      <c r="P24" s="37"/>
      <c r="Q24" s="37"/>
      <c r="R24" s="90"/>
      <c r="S24" s="37"/>
      <c r="T24" s="26">
        <v>0</v>
      </c>
      <c r="U24" s="38" t="str">
        <f t="shared" si="1"/>
        <v/>
      </c>
      <c r="V24" s="22">
        <v>66</v>
      </c>
      <c r="W24" s="22" t="s">
        <v>58</v>
      </c>
      <c r="X24" s="22" t="s">
        <v>69</v>
      </c>
      <c r="Y24" s="62">
        <v>1511</v>
      </c>
      <c r="Z24" s="39"/>
      <c r="AA24" s="1" t="s">
        <v>85</v>
      </c>
      <c r="AB24" s="27" t="s">
        <v>100</v>
      </c>
    </row>
    <row r="25" spans="1:28" x14ac:dyDescent="0.3">
      <c r="A25" s="1" t="s">
        <v>97</v>
      </c>
      <c r="B25" s="1" t="s">
        <v>46</v>
      </c>
      <c r="C25" s="52" t="s">
        <v>39</v>
      </c>
      <c r="D25" s="1"/>
      <c r="E25" s="52"/>
      <c r="F25" s="41"/>
      <c r="G25" s="41"/>
      <c r="H25" s="41"/>
      <c r="I25" s="41"/>
      <c r="J25" s="41"/>
      <c r="K25" s="41"/>
      <c r="L25" s="52">
        <v>15</v>
      </c>
      <c r="M25" s="52">
        <v>-15</v>
      </c>
      <c r="N25" s="26"/>
      <c r="O25" s="41"/>
      <c r="P25" s="52"/>
      <c r="Q25" s="41"/>
      <c r="R25" s="52">
        <v>14</v>
      </c>
      <c r="S25" s="41"/>
      <c r="T25" s="26"/>
      <c r="U25" s="38" t="str">
        <f>_xlfn.IFNA("",((T25+Q25+N25-R25)+(O25*2))/E25)</f>
        <v/>
      </c>
      <c r="V25" s="22">
        <v>66</v>
      </c>
      <c r="W25" s="22" t="s">
        <v>58</v>
      </c>
      <c r="X25" s="22" t="s">
        <v>69</v>
      </c>
      <c r="Y25" s="62">
        <v>1511</v>
      </c>
      <c r="Z25" s="39"/>
      <c r="AA25" s="1" t="s">
        <v>85</v>
      </c>
      <c r="AB25" s="27" t="s">
        <v>100</v>
      </c>
    </row>
    <row r="26" spans="1:28" x14ac:dyDescent="0.3">
      <c r="A26" s="46" t="s">
        <v>97</v>
      </c>
      <c r="B26" s="46" t="s">
        <v>46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38</v>
      </c>
      <c r="G26" s="42">
        <f t="shared" si="3"/>
        <v>98</v>
      </c>
      <c r="H26" s="42">
        <f t="shared" si="3"/>
        <v>0</v>
      </c>
      <c r="I26" s="42">
        <f t="shared" si="3"/>
        <v>0</v>
      </c>
      <c r="J26" s="42">
        <f t="shared" si="3"/>
        <v>8</v>
      </c>
      <c r="K26" s="42">
        <f t="shared" si="3"/>
        <v>19</v>
      </c>
      <c r="L26" s="42">
        <f t="shared" si="3"/>
        <v>15</v>
      </c>
      <c r="M26" s="42">
        <f t="shared" si="3"/>
        <v>35</v>
      </c>
      <c r="N26" s="42">
        <f t="shared" si="3"/>
        <v>50</v>
      </c>
      <c r="O26" s="42">
        <f t="shared" si="3"/>
        <v>22</v>
      </c>
      <c r="P26" s="42">
        <f t="shared" si="3"/>
        <v>21</v>
      </c>
      <c r="Q26" s="42">
        <f t="shared" si="3"/>
        <v>11</v>
      </c>
      <c r="R26" s="42">
        <f t="shared" si="3"/>
        <v>14</v>
      </c>
      <c r="S26" s="42">
        <f t="shared" si="3"/>
        <v>3</v>
      </c>
      <c r="T26" s="42">
        <f t="shared" si="3"/>
        <v>84</v>
      </c>
      <c r="U26" s="43">
        <f>((T26+Q26+N26-R26)+(O26*2))/E26</f>
        <v>0.72916666666666663</v>
      </c>
      <c r="V26" s="44">
        <v>66</v>
      </c>
      <c r="W26" s="44" t="s">
        <v>58</v>
      </c>
      <c r="X26" s="44" t="s">
        <v>69</v>
      </c>
      <c r="Y26" s="63">
        <v>1511</v>
      </c>
      <c r="Z26" s="45"/>
      <c r="AA26" s="46" t="s">
        <v>85</v>
      </c>
      <c r="AB26" s="74" t="s">
        <v>100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0.38775510204081631</v>
      </c>
      <c r="H27" s="47"/>
      <c r="I27" s="27"/>
      <c r="J27" s="47" t="s">
        <v>42</v>
      </c>
      <c r="K27" s="61">
        <f>J26/K26</f>
        <v>0.42105263157894735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17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97</v>
      </c>
      <c r="C35" s="26" t="s">
        <v>251</v>
      </c>
      <c r="D35" s="36">
        <v>15</v>
      </c>
      <c r="E35" s="26">
        <v>48</v>
      </c>
      <c r="F35" s="26">
        <v>15</v>
      </c>
      <c r="G35" s="26">
        <v>33</v>
      </c>
      <c r="H35" s="26"/>
      <c r="I35" s="26"/>
      <c r="J35" s="26">
        <v>4</v>
      </c>
      <c r="K35" s="26">
        <v>6</v>
      </c>
      <c r="L35" s="89"/>
      <c r="M35" s="26">
        <v>11</v>
      </c>
      <c r="N35" s="26">
        <f>SUM(L35:M35)</f>
        <v>11</v>
      </c>
      <c r="O35" s="26">
        <v>2</v>
      </c>
      <c r="P35" s="37">
        <v>5</v>
      </c>
      <c r="Q35" s="26">
        <v>2</v>
      </c>
      <c r="R35" s="89"/>
      <c r="S35" s="26">
        <v>1</v>
      </c>
      <c r="T35" s="26">
        <f>(H35*3)+((F35-H35)*2)+J35</f>
        <v>34</v>
      </c>
      <c r="U35" s="38">
        <f>IFERROR(((T35+Q35+N35-R35)+(O35*2))/E35,"")</f>
        <v>1.0625</v>
      </c>
      <c r="V35" s="22">
        <v>66</v>
      </c>
      <c r="W35" s="22" t="s">
        <v>68</v>
      </c>
      <c r="X35" s="22" t="s">
        <v>59</v>
      </c>
      <c r="Y35" s="62">
        <v>1511</v>
      </c>
      <c r="Z35" s="39"/>
      <c r="AA35" s="1" t="s">
        <v>176</v>
      </c>
      <c r="AB35" s="27" t="s">
        <v>61</v>
      </c>
    </row>
    <row r="36" spans="1:28" x14ac:dyDescent="0.3">
      <c r="A36" s="1" t="s">
        <v>46</v>
      </c>
      <c r="B36" s="1" t="s">
        <v>97</v>
      </c>
      <c r="C36" s="26" t="s">
        <v>252</v>
      </c>
      <c r="D36" s="36">
        <v>33</v>
      </c>
      <c r="E36" s="26">
        <v>6</v>
      </c>
      <c r="F36" s="26">
        <v>0</v>
      </c>
      <c r="G36" s="26">
        <v>3</v>
      </c>
      <c r="H36" s="26"/>
      <c r="I36" s="26"/>
      <c r="J36" s="26">
        <v>0</v>
      </c>
      <c r="K36" s="26">
        <v>0</v>
      </c>
      <c r="L36" s="89"/>
      <c r="M36" s="26">
        <v>1</v>
      </c>
      <c r="N36" s="26">
        <f t="shared" ref="N36:N41" si="4">SUM(L36:M36)</f>
        <v>1</v>
      </c>
      <c r="O36" s="37">
        <v>0</v>
      </c>
      <c r="P36" s="37">
        <v>0</v>
      </c>
      <c r="Q36" s="37">
        <v>0</v>
      </c>
      <c r="R36" s="90"/>
      <c r="S36" s="37"/>
      <c r="T36" s="26">
        <v>0</v>
      </c>
      <c r="U36" s="38">
        <f t="shared" ref="U36:U45" si="5">IFERROR(((T36+Q36+N36-R36)+(O36*2))/E36,"")</f>
        <v>0.16666666666666666</v>
      </c>
      <c r="V36" s="22">
        <v>66</v>
      </c>
      <c r="W36" s="22" t="s">
        <v>68</v>
      </c>
      <c r="X36" s="22" t="s">
        <v>59</v>
      </c>
      <c r="Y36" s="62">
        <v>1511</v>
      </c>
      <c r="Z36" s="39"/>
      <c r="AA36" s="1" t="s">
        <v>176</v>
      </c>
      <c r="AB36" s="27" t="s">
        <v>61</v>
      </c>
    </row>
    <row r="37" spans="1:28" x14ac:dyDescent="0.3">
      <c r="A37" s="1" t="s">
        <v>46</v>
      </c>
      <c r="B37" s="1" t="s">
        <v>97</v>
      </c>
      <c r="C37" s="26" t="s">
        <v>253</v>
      </c>
      <c r="D37" s="36">
        <v>32</v>
      </c>
      <c r="E37" s="26">
        <v>45</v>
      </c>
      <c r="F37" s="26">
        <v>3</v>
      </c>
      <c r="G37" s="26">
        <v>9</v>
      </c>
      <c r="H37" s="26"/>
      <c r="I37" s="26"/>
      <c r="J37" s="26">
        <v>3</v>
      </c>
      <c r="K37" s="26">
        <v>5</v>
      </c>
      <c r="L37" s="89"/>
      <c r="M37" s="26">
        <v>4</v>
      </c>
      <c r="N37" s="26">
        <f t="shared" si="4"/>
        <v>4</v>
      </c>
      <c r="O37" s="37">
        <v>13</v>
      </c>
      <c r="P37" s="37">
        <v>5</v>
      </c>
      <c r="Q37" s="37">
        <v>4</v>
      </c>
      <c r="R37" s="90"/>
      <c r="S37" s="37">
        <v>1</v>
      </c>
      <c r="T37" s="26">
        <v>9</v>
      </c>
      <c r="U37" s="38">
        <f t="shared" si="5"/>
        <v>0.9555555555555556</v>
      </c>
      <c r="V37" s="22">
        <v>66</v>
      </c>
      <c r="W37" s="22" t="s">
        <v>68</v>
      </c>
      <c r="X37" s="22" t="s">
        <v>59</v>
      </c>
      <c r="Y37" s="62">
        <v>1511</v>
      </c>
      <c r="Z37" s="39"/>
      <c r="AA37" s="1" t="s">
        <v>176</v>
      </c>
      <c r="AB37" s="27" t="s">
        <v>61</v>
      </c>
    </row>
    <row r="38" spans="1:28" x14ac:dyDescent="0.3">
      <c r="A38" s="1" t="s">
        <v>46</v>
      </c>
      <c r="B38" s="1" t="s">
        <v>97</v>
      </c>
      <c r="C38" s="26" t="s">
        <v>254</v>
      </c>
      <c r="D38" s="36">
        <v>24</v>
      </c>
      <c r="E38" s="26">
        <v>8</v>
      </c>
      <c r="F38" s="26">
        <v>0</v>
      </c>
      <c r="G38" s="26">
        <v>3</v>
      </c>
      <c r="H38" s="26"/>
      <c r="I38" s="26"/>
      <c r="J38" s="26">
        <v>0</v>
      </c>
      <c r="K38" s="26">
        <v>0</v>
      </c>
      <c r="L38" s="89"/>
      <c r="M38" s="26">
        <v>1</v>
      </c>
      <c r="N38" s="26">
        <f t="shared" si="4"/>
        <v>1</v>
      </c>
      <c r="O38" s="37">
        <v>0</v>
      </c>
      <c r="P38" s="37">
        <v>1</v>
      </c>
      <c r="Q38" s="37">
        <v>0</v>
      </c>
      <c r="R38" s="90"/>
      <c r="S38" s="37"/>
      <c r="T38" s="26">
        <v>0</v>
      </c>
      <c r="U38" s="38">
        <f t="shared" si="5"/>
        <v>0.125</v>
      </c>
      <c r="V38" s="22">
        <v>66</v>
      </c>
      <c r="W38" s="22" t="s">
        <v>68</v>
      </c>
      <c r="X38" s="22" t="s">
        <v>59</v>
      </c>
      <c r="Y38" s="62">
        <v>1511</v>
      </c>
      <c r="Z38" s="39"/>
      <c r="AA38" s="1" t="s">
        <v>176</v>
      </c>
      <c r="AB38" s="27" t="s">
        <v>61</v>
      </c>
    </row>
    <row r="39" spans="1:28" x14ac:dyDescent="0.3">
      <c r="A39" s="1" t="s">
        <v>46</v>
      </c>
      <c r="B39" s="1" t="s">
        <v>97</v>
      </c>
      <c r="C39" s="26" t="s">
        <v>255</v>
      </c>
      <c r="D39" s="36">
        <v>12</v>
      </c>
      <c r="E39" s="26">
        <v>7</v>
      </c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89"/>
      <c r="M39" s="26">
        <v>3</v>
      </c>
      <c r="N39" s="26">
        <f t="shared" si="4"/>
        <v>3</v>
      </c>
      <c r="O39" s="37">
        <v>0</v>
      </c>
      <c r="P39" s="37">
        <v>0</v>
      </c>
      <c r="Q39" s="37">
        <v>0</v>
      </c>
      <c r="R39" s="90"/>
      <c r="S39" s="37"/>
      <c r="T39" s="26">
        <v>0</v>
      </c>
      <c r="U39" s="38">
        <f t="shared" si="5"/>
        <v>0.42857142857142855</v>
      </c>
      <c r="V39" s="22">
        <v>66</v>
      </c>
      <c r="W39" s="22" t="s">
        <v>68</v>
      </c>
      <c r="X39" s="22" t="s">
        <v>59</v>
      </c>
      <c r="Y39" s="62">
        <v>1511</v>
      </c>
      <c r="Z39" s="39"/>
      <c r="AA39" s="1" t="s">
        <v>176</v>
      </c>
      <c r="AB39" s="27" t="s">
        <v>61</v>
      </c>
    </row>
    <row r="40" spans="1:28" x14ac:dyDescent="0.3">
      <c r="A40" s="1" t="s">
        <v>46</v>
      </c>
      <c r="B40" s="1" t="s">
        <v>97</v>
      </c>
      <c r="C40" s="26" t="s">
        <v>256</v>
      </c>
      <c r="D40" s="36">
        <v>42</v>
      </c>
      <c r="E40" s="26">
        <v>35</v>
      </c>
      <c r="F40" s="26">
        <v>6</v>
      </c>
      <c r="G40" s="26">
        <v>12</v>
      </c>
      <c r="H40" s="26"/>
      <c r="I40" s="26"/>
      <c r="J40" s="26">
        <v>4</v>
      </c>
      <c r="K40" s="26">
        <v>6</v>
      </c>
      <c r="L40" s="89"/>
      <c r="M40" s="26">
        <v>11</v>
      </c>
      <c r="N40" s="26">
        <f t="shared" si="4"/>
        <v>11</v>
      </c>
      <c r="O40" s="37">
        <v>2</v>
      </c>
      <c r="P40" s="37">
        <v>5</v>
      </c>
      <c r="Q40" s="37">
        <v>0</v>
      </c>
      <c r="R40" s="90"/>
      <c r="S40" s="37"/>
      <c r="T40" s="26">
        <v>16</v>
      </c>
      <c r="U40" s="38">
        <f t="shared" si="5"/>
        <v>0.88571428571428568</v>
      </c>
      <c r="V40" s="22">
        <v>66</v>
      </c>
      <c r="W40" s="22" t="s">
        <v>68</v>
      </c>
      <c r="X40" s="22" t="s">
        <v>59</v>
      </c>
      <c r="Y40" s="62">
        <v>1511</v>
      </c>
      <c r="Z40" s="39"/>
      <c r="AA40" s="1" t="s">
        <v>176</v>
      </c>
      <c r="AB40" s="27" t="s">
        <v>61</v>
      </c>
    </row>
    <row r="41" spans="1:28" x14ac:dyDescent="0.3">
      <c r="A41" s="1" t="s">
        <v>46</v>
      </c>
      <c r="B41" s="1" t="s">
        <v>97</v>
      </c>
      <c r="C41" s="26" t="s">
        <v>243</v>
      </c>
      <c r="D41" s="36">
        <v>25</v>
      </c>
      <c r="E41" s="26">
        <v>33</v>
      </c>
      <c r="F41" s="26">
        <v>1</v>
      </c>
      <c r="G41" s="26">
        <v>4</v>
      </c>
      <c r="H41" s="26"/>
      <c r="I41" s="26"/>
      <c r="J41" s="26">
        <v>0</v>
      </c>
      <c r="K41" s="26">
        <v>0</v>
      </c>
      <c r="L41" s="89"/>
      <c r="M41" s="26">
        <v>3</v>
      </c>
      <c r="N41" s="26">
        <f t="shared" si="4"/>
        <v>3</v>
      </c>
      <c r="O41" s="37">
        <v>1</v>
      </c>
      <c r="P41" s="37">
        <v>4</v>
      </c>
      <c r="Q41" s="37">
        <v>0</v>
      </c>
      <c r="R41" s="90"/>
      <c r="S41" s="37"/>
      <c r="T41" s="26">
        <v>2</v>
      </c>
      <c r="U41" s="38">
        <f t="shared" si="5"/>
        <v>0.21212121212121213</v>
      </c>
      <c r="V41" s="22">
        <v>66</v>
      </c>
      <c r="W41" s="22" t="s">
        <v>68</v>
      </c>
      <c r="X41" s="22" t="s">
        <v>59</v>
      </c>
      <c r="Y41" s="62">
        <v>1511</v>
      </c>
      <c r="Z41" s="39"/>
      <c r="AA41" s="1" t="s">
        <v>176</v>
      </c>
      <c r="AB41" s="27" t="s">
        <v>61</v>
      </c>
    </row>
    <row r="42" spans="1:28" x14ac:dyDescent="0.3">
      <c r="A42" s="1" t="s">
        <v>46</v>
      </c>
      <c r="B42" s="1" t="s">
        <v>97</v>
      </c>
      <c r="C42" s="26" t="s">
        <v>336</v>
      </c>
      <c r="D42" s="36">
        <v>10</v>
      </c>
      <c r="E42" s="26">
        <v>15</v>
      </c>
      <c r="F42" s="26">
        <v>1</v>
      </c>
      <c r="G42" s="26">
        <v>2</v>
      </c>
      <c r="H42" s="26"/>
      <c r="I42" s="26"/>
      <c r="J42" s="26">
        <v>3</v>
      </c>
      <c r="K42" s="26">
        <v>4</v>
      </c>
      <c r="L42" s="89"/>
      <c r="M42" s="26">
        <v>3</v>
      </c>
      <c r="N42" s="26">
        <f>SUM(L42:M42)</f>
        <v>3</v>
      </c>
      <c r="O42" s="37">
        <v>3</v>
      </c>
      <c r="P42" s="37">
        <v>0</v>
      </c>
      <c r="Q42" s="37">
        <v>0</v>
      </c>
      <c r="R42" s="90"/>
      <c r="S42" s="37"/>
      <c r="T42" s="26">
        <v>5</v>
      </c>
      <c r="U42" s="38">
        <f t="shared" si="5"/>
        <v>0.93333333333333335</v>
      </c>
      <c r="V42" s="22">
        <v>66</v>
      </c>
      <c r="W42" s="22" t="s">
        <v>68</v>
      </c>
      <c r="X42" s="22" t="s">
        <v>59</v>
      </c>
      <c r="Y42" s="62">
        <v>1511</v>
      </c>
      <c r="Z42" s="39"/>
      <c r="AA42" s="1" t="s">
        <v>176</v>
      </c>
      <c r="AB42" s="27" t="s">
        <v>61</v>
      </c>
    </row>
    <row r="43" spans="1:28" x14ac:dyDescent="0.3">
      <c r="A43" s="1" t="s">
        <v>46</v>
      </c>
      <c r="B43" s="1" t="s">
        <v>97</v>
      </c>
      <c r="C43" s="26" t="s">
        <v>257</v>
      </c>
      <c r="D43" s="36">
        <v>55</v>
      </c>
      <c r="E43" s="26" t="s">
        <v>395</v>
      </c>
      <c r="F43" s="26"/>
      <c r="G43" s="26"/>
      <c r="H43" s="26"/>
      <c r="I43" s="26"/>
      <c r="J43" s="26"/>
      <c r="K43" s="26"/>
      <c r="L43" s="89"/>
      <c r="M43" s="26"/>
      <c r="N43" s="26"/>
      <c r="O43" s="37"/>
      <c r="P43" s="37"/>
      <c r="Q43" s="37"/>
      <c r="R43" s="90"/>
      <c r="S43" s="37"/>
      <c r="T43" s="26"/>
      <c r="U43" s="38" t="str">
        <f t="shared" si="5"/>
        <v/>
      </c>
      <c r="V43" s="22">
        <v>66</v>
      </c>
      <c r="W43" s="22" t="s">
        <v>68</v>
      </c>
      <c r="X43" s="22" t="s">
        <v>59</v>
      </c>
      <c r="Y43" s="62">
        <v>1511</v>
      </c>
      <c r="Z43" s="39"/>
      <c r="AA43" s="1" t="s">
        <v>176</v>
      </c>
      <c r="AB43" s="27" t="s">
        <v>61</v>
      </c>
    </row>
    <row r="44" spans="1:28" x14ac:dyDescent="0.3">
      <c r="A44" s="1" t="s">
        <v>46</v>
      </c>
      <c r="B44" s="1" t="s">
        <v>97</v>
      </c>
      <c r="C44" s="26" t="s">
        <v>258</v>
      </c>
      <c r="D44" s="36">
        <v>11</v>
      </c>
      <c r="E44" s="26">
        <v>43</v>
      </c>
      <c r="F44" s="26">
        <v>4</v>
      </c>
      <c r="G44" s="26">
        <v>14</v>
      </c>
      <c r="H44" s="26"/>
      <c r="I44" s="26"/>
      <c r="J44" s="26">
        <v>3</v>
      </c>
      <c r="K44" s="26">
        <v>5</v>
      </c>
      <c r="L44" s="89"/>
      <c r="M44" s="26">
        <v>9</v>
      </c>
      <c r="N44" s="26">
        <f>SUM(L44:M44)</f>
        <v>9</v>
      </c>
      <c r="O44" s="37">
        <v>4</v>
      </c>
      <c r="P44" s="37">
        <v>3</v>
      </c>
      <c r="Q44" s="37">
        <v>0</v>
      </c>
      <c r="R44" s="90"/>
      <c r="S44" s="37"/>
      <c r="T44" s="26">
        <v>11</v>
      </c>
      <c r="U44" s="38">
        <f t="shared" si="5"/>
        <v>0.65116279069767447</v>
      </c>
      <c r="V44" s="22">
        <v>66</v>
      </c>
      <c r="W44" s="22" t="s">
        <v>68</v>
      </c>
      <c r="X44" s="22" t="s">
        <v>59</v>
      </c>
      <c r="Y44" s="62">
        <v>1511</v>
      </c>
      <c r="Z44" s="39"/>
      <c r="AA44" s="1" t="s">
        <v>176</v>
      </c>
      <c r="AB44" s="27" t="s">
        <v>61</v>
      </c>
    </row>
    <row r="45" spans="1:28" x14ac:dyDescent="0.3">
      <c r="A45" s="1" t="s">
        <v>46</v>
      </c>
      <c r="B45" s="1" t="s">
        <v>97</v>
      </c>
      <c r="C45" s="26" t="s">
        <v>259</v>
      </c>
      <c r="D45" s="36">
        <v>13</v>
      </c>
      <c r="E45" s="26" t="s">
        <v>395</v>
      </c>
      <c r="F45" s="26"/>
      <c r="G45" s="26"/>
      <c r="H45" s="26"/>
      <c r="I45" s="26"/>
      <c r="J45" s="26"/>
      <c r="K45" s="26"/>
      <c r="L45" s="89"/>
      <c r="M45" s="26"/>
      <c r="N45" s="26">
        <f>SUM(L45:M45)</f>
        <v>0</v>
      </c>
      <c r="O45" s="37"/>
      <c r="P45" s="37"/>
      <c r="Q45" s="37"/>
      <c r="R45" s="90"/>
      <c r="S45" s="37"/>
      <c r="T45" s="37">
        <f>(H45*3)+((F45-H45)*2)+J45</f>
        <v>0</v>
      </c>
      <c r="U45" s="38" t="str">
        <f t="shared" si="5"/>
        <v/>
      </c>
      <c r="V45" s="22">
        <v>66</v>
      </c>
      <c r="W45" s="22" t="s">
        <v>68</v>
      </c>
      <c r="X45" s="22" t="s">
        <v>59</v>
      </c>
      <c r="Y45" s="62">
        <v>1511</v>
      </c>
      <c r="Z45" s="39"/>
      <c r="AA45" s="1" t="s">
        <v>176</v>
      </c>
      <c r="AB45" s="27" t="s">
        <v>61</v>
      </c>
    </row>
    <row r="46" spans="1:28" x14ac:dyDescent="0.3">
      <c r="A46" s="1" t="s">
        <v>46</v>
      </c>
      <c r="B46" s="1" t="s">
        <v>97</v>
      </c>
      <c r="C46" s="52" t="s">
        <v>39</v>
      </c>
      <c r="D46" s="1"/>
      <c r="E46" s="52"/>
      <c r="F46" s="52"/>
      <c r="G46" s="52"/>
      <c r="H46" s="52"/>
      <c r="I46" s="52"/>
      <c r="J46" s="52"/>
      <c r="K46" s="52"/>
      <c r="L46" s="52">
        <v>9</v>
      </c>
      <c r="M46" s="52">
        <v>-9</v>
      </c>
      <c r="N46" s="52"/>
      <c r="O46" s="52"/>
      <c r="P46" s="52"/>
      <c r="Q46" s="41"/>
      <c r="R46" s="52">
        <v>22</v>
      </c>
      <c r="S46" s="41"/>
      <c r="T46" s="41"/>
      <c r="U46" s="38" t="str">
        <f>_xlfn.IFNA("",((T46+Q46+N46-R46)+(O46*2))/E46)</f>
        <v/>
      </c>
      <c r="V46" s="22">
        <v>66</v>
      </c>
      <c r="W46" s="22" t="s">
        <v>68</v>
      </c>
      <c r="X46" s="22" t="s">
        <v>59</v>
      </c>
      <c r="Y46" s="62">
        <v>1511</v>
      </c>
      <c r="Z46" s="39"/>
      <c r="AA46" s="1" t="s">
        <v>176</v>
      </c>
      <c r="AB46" s="27" t="s">
        <v>61</v>
      </c>
    </row>
    <row r="47" spans="1:28" x14ac:dyDescent="0.3">
      <c r="A47" s="46" t="s">
        <v>46</v>
      </c>
      <c r="B47" s="46" t="s">
        <v>97</v>
      </c>
      <c r="C47" s="42" t="s">
        <v>40</v>
      </c>
      <c r="D47" s="46"/>
      <c r="E47" s="42">
        <f t="shared" ref="E47:T47" si="6">SUM(E35:E46)</f>
        <v>240</v>
      </c>
      <c r="F47" s="42">
        <f t="shared" si="6"/>
        <v>30</v>
      </c>
      <c r="G47" s="42">
        <f t="shared" si="6"/>
        <v>80</v>
      </c>
      <c r="H47" s="42">
        <f t="shared" si="6"/>
        <v>0</v>
      </c>
      <c r="I47" s="42">
        <f t="shared" si="6"/>
        <v>0</v>
      </c>
      <c r="J47" s="42">
        <f t="shared" si="6"/>
        <v>17</v>
      </c>
      <c r="K47" s="42">
        <f t="shared" si="6"/>
        <v>26</v>
      </c>
      <c r="L47" s="42">
        <f t="shared" si="6"/>
        <v>9</v>
      </c>
      <c r="M47" s="42">
        <f t="shared" si="6"/>
        <v>37</v>
      </c>
      <c r="N47" s="42">
        <f t="shared" si="6"/>
        <v>46</v>
      </c>
      <c r="O47" s="42">
        <f t="shared" si="6"/>
        <v>25</v>
      </c>
      <c r="P47" s="42">
        <f t="shared" si="6"/>
        <v>23</v>
      </c>
      <c r="Q47" s="42">
        <f t="shared" si="6"/>
        <v>6</v>
      </c>
      <c r="R47" s="42">
        <f t="shared" si="6"/>
        <v>22</v>
      </c>
      <c r="S47" s="42">
        <f t="shared" si="6"/>
        <v>2</v>
      </c>
      <c r="T47" s="42">
        <f t="shared" si="6"/>
        <v>77</v>
      </c>
      <c r="U47" s="43">
        <f>((T47+Q47+N47-R47)+(O47*2))/E47</f>
        <v>0.65416666666666667</v>
      </c>
      <c r="V47" s="44">
        <v>66</v>
      </c>
      <c r="W47" s="44" t="s">
        <v>68</v>
      </c>
      <c r="X47" s="44" t="s">
        <v>59</v>
      </c>
      <c r="Y47" s="63">
        <v>1511</v>
      </c>
      <c r="Z47" s="45"/>
      <c r="AA47" s="46" t="s">
        <v>176</v>
      </c>
      <c r="AB47" s="74" t="s">
        <v>61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0.375</v>
      </c>
      <c r="H48" s="47"/>
      <c r="I48" s="27"/>
      <c r="J48" s="47" t="s">
        <v>42</v>
      </c>
      <c r="K48" s="61">
        <f>J47/K47</f>
        <v>0.65384615384615385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22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84" t="s">
        <v>432</v>
      </c>
      <c r="D50" s="1"/>
      <c r="E50" s="1"/>
      <c r="F50" s="1"/>
      <c r="G50" s="1"/>
      <c r="H50" s="1"/>
      <c r="I50" s="1"/>
      <c r="J50" s="84" t="s">
        <v>433</v>
      </c>
      <c r="K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84"/>
      <c r="K51" s="1" t="s">
        <v>434</v>
      </c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84" t="s">
        <v>435</v>
      </c>
      <c r="K52" s="30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27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84"/>
      <c r="K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40"/>
      <c r="Z53" s="39"/>
      <c r="AA53" s="1"/>
      <c r="AB53" s="27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84"/>
      <c r="K54" s="30"/>
      <c r="M54" s="1"/>
      <c r="N54" s="1"/>
      <c r="O54" s="1"/>
      <c r="P54" s="1"/>
      <c r="Q54" s="1"/>
      <c r="R54" s="1"/>
      <c r="S54" s="1"/>
      <c r="T54" s="1"/>
      <c r="U54" s="1"/>
      <c r="V54" s="22"/>
      <c r="W54" s="22"/>
      <c r="X54" s="22"/>
      <c r="Y54" s="40"/>
      <c r="Z54" s="39"/>
      <c r="AA54" s="1"/>
      <c r="AB54" s="27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C72C-2408-4706-BC01-5FA335AA6709}">
  <sheetPr>
    <tabColor rgb="FFFF0000"/>
    <pageSetUpPr fitToPage="1"/>
  </sheetPr>
  <dimension ref="A1:AB50"/>
  <sheetViews>
    <sheetView topLeftCell="A28" workbookViewId="0">
      <selection activeCell="AB48" sqref="AB48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414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28903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62</v>
      </c>
      <c r="D4" s="7" t="s">
        <v>5</v>
      </c>
      <c r="E4" s="8"/>
      <c r="F4" s="5"/>
      <c r="G4" s="1"/>
      <c r="J4" s="15" t="s">
        <v>177</v>
      </c>
      <c r="K4" s="16" t="s">
        <v>45</v>
      </c>
      <c r="L4" s="17"/>
      <c r="M4" s="18"/>
      <c r="N4" s="19">
        <v>24</v>
      </c>
      <c r="O4" s="19">
        <v>19</v>
      </c>
      <c r="P4" s="19">
        <v>26</v>
      </c>
      <c r="Q4" s="19">
        <v>20</v>
      </c>
      <c r="R4" s="20"/>
      <c r="S4" s="21">
        <f>SUM(N4:R4)</f>
        <v>89</v>
      </c>
      <c r="T4" s="22">
        <v>72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178</v>
      </c>
      <c r="K5" s="16" t="s">
        <v>118</v>
      </c>
      <c r="L5" s="17"/>
      <c r="M5" s="18"/>
      <c r="N5" s="19">
        <v>23</v>
      </c>
      <c r="O5" s="19">
        <v>32</v>
      </c>
      <c r="P5" s="19">
        <v>22</v>
      </c>
      <c r="Q5" s="19">
        <v>21</v>
      </c>
      <c r="R5" s="20"/>
      <c r="S5" s="21">
        <f>SUM(N5:R5)</f>
        <v>98</v>
      </c>
      <c r="T5" s="22">
        <v>72</v>
      </c>
      <c r="U5" s="1"/>
      <c r="V5" s="1"/>
      <c r="W5" s="1"/>
    </row>
    <row r="6" spans="1:28" x14ac:dyDescent="0.3">
      <c r="C6" s="66">
        <v>2950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72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19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117</v>
      </c>
      <c r="B13" s="1" t="s">
        <v>46</v>
      </c>
      <c r="C13" s="26" t="s">
        <v>47</v>
      </c>
      <c r="D13" s="36">
        <v>24</v>
      </c>
      <c r="E13" s="89"/>
      <c r="F13" s="26">
        <v>4</v>
      </c>
      <c r="G13" s="89"/>
      <c r="H13" s="26"/>
      <c r="I13" s="26"/>
      <c r="J13" s="26">
        <v>1</v>
      </c>
      <c r="K13" s="26">
        <v>4</v>
      </c>
      <c r="L13" s="89"/>
      <c r="M13" s="26">
        <v>19</v>
      </c>
      <c r="N13" s="26">
        <f>SUM(L13:M13)</f>
        <v>19</v>
      </c>
      <c r="O13" s="89"/>
      <c r="P13" s="90"/>
      <c r="Q13" s="89"/>
      <c r="R13" s="89"/>
      <c r="S13" s="89"/>
      <c r="T13" s="26">
        <f>(H13*3)+((F13-H13)*2)+J13</f>
        <v>9</v>
      </c>
      <c r="U13" s="38" t="str">
        <f>IFERROR(((T13+Q13+N13-R13)+(O13*2))/E13,"")</f>
        <v/>
      </c>
      <c r="V13" s="22">
        <v>72</v>
      </c>
      <c r="W13" s="22" t="s">
        <v>58</v>
      </c>
      <c r="X13" s="22" t="s">
        <v>59</v>
      </c>
      <c r="Y13" s="62">
        <v>2950</v>
      </c>
      <c r="Z13" s="39"/>
      <c r="AA13" s="1" t="s">
        <v>85</v>
      </c>
      <c r="AB13" s="27" t="s">
        <v>101</v>
      </c>
    </row>
    <row r="14" spans="1:28" x14ac:dyDescent="0.3">
      <c r="A14" s="1" t="s">
        <v>117</v>
      </c>
      <c r="B14" s="1" t="s">
        <v>46</v>
      </c>
      <c r="C14" s="1" t="s">
        <v>234</v>
      </c>
      <c r="D14" s="36">
        <v>44</v>
      </c>
      <c r="E14" s="89"/>
      <c r="F14" s="26">
        <v>0</v>
      </c>
      <c r="G14" s="89"/>
      <c r="H14" s="26"/>
      <c r="I14" s="26"/>
      <c r="J14" s="26">
        <v>0</v>
      </c>
      <c r="K14" s="26">
        <v>0</v>
      </c>
      <c r="L14" s="89"/>
      <c r="M14" s="89"/>
      <c r="N14" s="26">
        <f t="shared" ref="N14:N19" si="0">SUM(L14:M14)</f>
        <v>0</v>
      </c>
      <c r="O14" s="90"/>
      <c r="P14" s="90"/>
      <c r="Q14" s="90"/>
      <c r="R14" s="90"/>
      <c r="S14" s="90"/>
      <c r="T14" s="37">
        <f t="shared" ref="T14:T19" si="1">(H14*3)+((F14-H14)*2)+J14</f>
        <v>0</v>
      </c>
      <c r="U14" s="38" t="str">
        <f t="shared" ref="U14:U23" si="2">IFERROR(((T14+Q14+N14-R14)+(O14*2))/E14,"")</f>
        <v/>
      </c>
      <c r="V14" s="22">
        <v>72</v>
      </c>
      <c r="W14" s="22" t="s">
        <v>58</v>
      </c>
      <c r="X14" s="22" t="s">
        <v>59</v>
      </c>
      <c r="Y14" s="62">
        <v>2950</v>
      </c>
      <c r="Z14" s="39"/>
      <c r="AA14" s="1" t="s">
        <v>85</v>
      </c>
      <c r="AB14" s="27" t="s">
        <v>101</v>
      </c>
    </row>
    <row r="15" spans="1:28" x14ac:dyDescent="0.3">
      <c r="A15" s="1" t="s">
        <v>117</v>
      </c>
      <c r="B15" s="1" t="s">
        <v>46</v>
      </c>
      <c r="C15" s="26" t="s">
        <v>49</v>
      </c>
      <c r="D15" s="36">
        <v>10</v>
      </c>
      <c r="E15" s="89"/>
      <c r="F15" s="26">
        <v>1</v>
      </c>
      <c r="G15" s="89"/>
      <c r="H15" s="26"/>
      <c r="I15" s="26"/>
      <c r="J15" s="26">
        <v>0</v>
      </c>
      <c r="K15" s="26">
        <v>1</v>
      </c>
      <c r="L15" s="89"/>
      <c r="M15" s="89"/>
      <c r="N15" s="26">
        <f t="shared" si="0"/>
        <v>0</v>
      </c>
      <c r="O15" s="90"/>
      <c r="P15" s="90"/>
      <c r="Q15" s="90"/>
      <c r="R15" s="90"/>
      <c r="S15" s="90"/>
      <c r="T15" s="37">
        <f t="shared" si="1"/>
        <v>2</v>
      </c>
      <c r="U15" s="38" t="str">
        <f t="shared" si="2"/>
        <v/>
      </c>
      <c r="V15" s="22">
        <v>72</v>
      </c>
      <c r="W15" s="22" t="s">
        <v>58</v>
      </c>
      <c r="X15" s="22" t="s">
        <v>59</v>
      </c>
      <c r="Y15" s="62">
        <v>2950</v>
      </c>
      <c r="Z15" s="39"/>
      <c r="AA15" s="1" t="s">
        <v>85</v>
      </c>
      <c r="AB15" s="27" t="s">
        <v>101</v>
      </c>
    </row>
    <row r="16" spans="1:28" x14ac:dyDescent="0.3">
      <c r="A16" s="1" t="s">
        <v>117</v>
      </c>
      <c r="B16" s="1" t="s">
        <v>46</v>
      </c>
      <c r="C16" s="26" t="s">
        <v>50</v>
      </c>
      <c r="D16" s="36">
        <v>25</v>
      </c>
      <c r="E16" s="89"/>
      <c r="F16" s="26">
        <v>3</v>
      </c>
      <c r="G16" s="89"/>
      <c r="H16" s="26"/>
      <c r="I16" s="26"/>
      <c r="J16" s="26">
        <v>0</v>
      </c>
      <c r="K16" s="26">
        <v>1</v>
      </c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37">
        <f t="shared" si="1"/>
        <v>6</v>
      </c>
      <c r="U16" s="38" t="str">
        <f t="shared" si="2"/>
        <v/>
      </c>
      <c r="V16" s="22">
        <v>72</v>
      </c>
      <c r="W16" s="22" t="s">
        <v>58</v>
      </c>
      <c r="X16" s="22" t="s">
        <v>59</v>
      </c>
      <c r="Y16" s="62">
        <v>2950</v>
      </c>
      <c r="Z16" s="39"/>
      <c r="AA16" s="1" t="s">
        <v>85</v>
      </c>
      <c r="AB16" s="27" t="s">
        <v>101</v>
      </c>
    </row>
    <row r="17" spans="1:28" x14ac:dyDescent="0.3">
      <c r="A17" s="1" t="s">
        <v>117</v>
      </c>
      <c r="B17" s="1" t="s">
        <v>46</v>
      </c>
      <c r="C17" s="26" t="s">
        <v>250</v>
      </c>
      <c r="D17" s="36">
        <v>28</v>
      </c>
      <c r="E17" s="89"/>
      <c r="F17" s="26">
        <v>7</v>
      </c>
      <c r="G17" s="89"/>
      <c r="H17" s="26"/>
      <c r="I17" s="26"/>
      <c r="J17" s="26">
        <v>1</v>
      </c>
      <c r="K17" s="26">
        <v>4</v>
      </c>
      <c r="L17" s="89"/>
      <c r="M17" s="89"/>
      <c r="N17" s="26">
        <f t="shared" si="0"/>
        <v>0</v>
      </c>
      <c r="O17" s="90"/>
      <c r="P17" s="90"/>
      <c r="Q17" s="90"/>
      <c r="R17" s="90"/>
      <c r="S17" s="90"/>
      <c r="T17" s="37">
        <f t="shared" si="1"/>
        <v>15</v>
      </c>
      <c r="U17" s="38" t="str">
        <f t="shared" si="2"/>
        <v/>
      </c>
      <c r="V17" s="22">
        <v>72</v>
      </c>
      <c r="W17" s="22" t="s">
        <v>58</v>
      </c>
      <c r="X17" s="22" t="s">
        <v>59</v>
      </c>
      <c r="Y17" s="62">
        <v>2950</v>
      </c>
      <c r="Z17" s="39"/>
      <c r="AA17" s="1" t="s">
        <v>85</v>
      </c>
      <c r="AB17" s="27" t="s">
        <v>101</v>
      </c>
    </row>
    <row r="18" spans="1:28" x14ac:dyDescent="0.3">
      <c r="A18" s="1" t="s">
        <v>117</v>
      </c>
      <c r="B18" s="1" t="s">
        <v>46</v>
      </c>
      <c r="C18" s="26" t="s">
        <v>51</v>
      </c>
      <c r="D18" s="36">
        <v>33</v>
      </c>
      <c r="E18" s="89"/>
      <c r="F18" s="26">
        <v>2</v>
      </c>
      <c r="G18" s="89"/>
      <c r="H18" s="26"/>
      <c r="I18" s="26"/>
      <c r="J18" s="26">
        <v>1</v>
      </c>
      <c r="K18" s="26">
        <v>1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37">
        <f t="shared" si="1"/>
        <v>5</v>
      </c>
      <c r="U18" s="38" t="str">
        <f t="shared" si="2"/>
        <v/>
      </c>
      <c r="V18" s="22">
        <v>72</v>
      </c>
      <c r="W18" s="22" t="s">
        <v>58</v>
      </c>
      <c r="X18" s="22" t="s">
        <v>59</v>
      </c>
      <c r="Y18" s="62">
        <v>2950</v>
      </c>
      <c r="Z18" s="39"/>
      <c r="AA18" s="1" t="s">
        <v>85</v>
      </c>
      <c r="AB18" s="27" t="s">
        <v>101</v>
      </c>
    </row>
    <row r="19" spans="1:28" x14ac:dyDescent="0.3">
      <c r="A19" s="1" t="s">
        <v>117</v>
      </c>
      <c r="B19" s="1" t="s">
        <v>46</v>
      </c>
      <c r="C19" s="26" t="s">
        <v>52</v>
      </c>
      <c r="D19" s="36">
        <v>6</v>
      </c>
      <c r="E19" s="89"/>
      <c r="F19" s="26">
        <v>2</v>
      </c>
      <c r="G19" s="89"/>
      <c r="H19" s="26"/>
      <c r="I19" s="26"/>
      <c r="J19" s="26">
        <v>4</v>
      </c>
      <c r="K19" s="26">
        <v>4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37">
        <f t="shared" si="1"/>
        <v>8</v>
      </c>
      <c r="U19" s="38" t="str">
        <f t="shared" si="2"/>
        <v/>
      </c>
      <c r="V19" s="22">
        <v>72</v>
      </c>
      <c r="W19" s="22" t="s">
        <v>58</v>
      </c>
      <c r="X19" s="22" t="s">
        <v>59</v>
      </c>
      <c r="Y19" s="62">
        <v>2950</v>
      </c>
      <c r="Z19" s="39"/>
      <c r="AA19" s="1" t="s">
        <v>85</v>
      </c>
      <c r="AB19" s="27" t="s">
        <v>101</v>
      </c>
    </row>
    <row r="20" spans="1:28" x14ac:dyDescent="0.3">
      <c r="A20" s="1" t="s">
        <v>117</v>
      </c>
      <c r="B20" s="1" t="s">
        <v>46</v>
      </c>
      <c r="C20" s="26" t="s">
        <v>53</v>
      </c>
      <c r="D20" s="36">
        <v>31</v>
      </c>
      <c r="E20" s="89"/>
      <c r="F20" s="26">
        <v>4</v>
      </c>
      <c r="G20" s="89"/>
      <c r="H20" s="26"/>
      <c r="I20" s="26"/>
      <c r="J20" s="26">
        <v>0</v>
      </c>
      <c r="K20" s="26">
        <v>0</v>
      </c>
      <c r="L20" s="89"/>
      <c r="M20" s="89"/>
      <c r="N20" s="26">
        <f>SUM(L20:M20)</f>
        <v>0</v>
      </c>
      <c r="O20" s="90"/>
      <c r="P20" s="90"/>
      <c r="Q20" s="90"/>
      <c r="R20" s="90"/>
      <c r="S20" s="90"/>
      <c r="T20" s="37">
        <f>(H20*3)+((F20-H20)*2)+J20</f>
        <v>8</v>
      </c>
      <c r="U20" s="38" t="str">
        <f t="shared" si="2"/>
        <v/>
      </c>
      <c r="V20" s="22">
        <v>72</v>
      </c>
      <c r="W20" s="22" t="s">
        <v>58</v>
      </c>
      <c r="X20" s="22" t="s">
        <v>59</v>
      </c>
      <c r="Y20" s="62">
        <v>2950</v>
      </c>
      <c r="Z20" s="39"/>
      <c r="AA20" s="1" t="s">
        <v>85</v>
      </c>
      <c r="AB20" s="27" t="s">
        <v>101</v>
      </c>
    </row>
    <row r="21" spans="1:28" x14ac:dyDescent="0.3">
      <c r="A21" s="1" t="s">
        <v>117</v>
      </c>
      <c r="B21" s="1" t="s">
        <v>46</v>
      </c>
      <c r="C21" s="26" t="s">
        <v>236</v>
      </c>
      <c r="D21" s="36">
        <v>32</v>
      </c>
      <c r="E21" s="89"/>
      <c r="F21" s="26">
        <v>4</v>
      </c>
      <c r="G21" s="89"/>
      <c r="H21" s="26"/>
      <c r="I21" s="26"/>
      <c r="J21" s="26">
        <v>2</v>
      </c>
      <c r="K21" s="26">
        <v>2</v>
      </c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37">
        <f>(H21*3)+((F21-H21)*2)+J21</f>
        <v>10</v>
      </c>
      <c r="U21" s="38" t="str">
        <f t="shared" si="2"/>
        <v/>
      </c>
      <c r="V21" s="22">
        <v>72</v>
      </c>
      <c r="W21" s="22" t="s">
        <v>58</v>
      </c>
      <c r="X21" s="22" t="s">
        <v>59</v>
      </c>
      <c r="Y21" s="62">
        <v>2950</v>
      </c>
      <c r="Z21" s="39"/>
      <c r="AA21" s="1" t="s">
        <v>85</v>
      </c>
      <c r="AB21" s="27" t="s">
        <v>101</v>
      </c>
    </row>
    <row r="22" spans="1:28" x14ac:dyDescent="0.3">
      <c r="A22" s="1" t="s">
        <v>117</v>
      </c>
      <c r="B22" s="1" t="s">
        <v>46</v>
      </c>
      <c r="C22" s="26" t="s">
        <v>55</v>
      </c>
      <c r="D22" s="36">
        <v>1</v>
      </c>
      <c r="E22" s="89"/>
      <c r="F22" s="26">
        <v>9</v>
      </c>
      <c r="G22" s="89"/>
      <c r="H22" s="26"/>
      <c r="I22" s="26"/>
      <c r="J22" s="26">
        <v>8</v>
      </c>
      <c r="K22" s="26">
        <v>10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37">
        <f>(H22*3)+((F22-H22)*2)+J22</f>
        <v>26</v>
      </c>
      <c r="U22" s="38" t="str">
        <f t="shared" si="2"/>
        <v/>
      </c>
      <c r="V22" s="22">
        <v>72</v>
      </c>
      <c r="W22" s="22" t="s">
        <v>58</v>
      </c>
      <c r="X22" s="22" t="s">
        <v>59</v>
      </c>
      <c r="Y22" s="62">
        <v>2950</v>
      </c>
      <c r="Z22" s="39"/>
      <c r="AA22" s="1" t="s">
        <v>85</v>
      </c>
      <c r="AB22" s="27" t="s">
        <v>101</v>
      </c>
    </row>
    <row r="23" spans="1:28" x14ac:dyDescent="0.3">
      <c r="A23" s="1" t="s">
        <v>117</v>
      </c>
      <c r="B23" s="1" t="s">
        <v>46</v>
      </c>
      <c r="C23" s="26" t="s">
        <v>56</v>
      </c>
      <c r="D23" s="36">
        <v>15</v>
      </c>
      <c r="E23" s="89" t="s">
        <v>395</v>
      </c>
      <c r="F23" s="26"/>
      <c r="G23" s="89"/>
      <c r="H23" s="26"/>
      <c r="I23" s="26"/>
      <c r="J23" s="26"/>
      <c r="K23" s="26"/>
      <c r="L23" s="89"/>
      <c r="M23" s="89"/>
      <c r="N23" s="26"/>
      <c r="O23" s="90"/>
      <c r="P23" s="90"/>
      <c r="Q23" s="90"/>
      <c r="R23" s="90"/>
      <c r="S23" s="90"/>
      <c r="T23" s="37"/>
      <c r="U23" s="38" t="str">
        <f t="shared" si="2"/>
        <v/>
      </c>
      <c r="V23" s="22">
        <v>72</v>
      </c>
      <c r="W23" s="22" t="s">
        <v>58</v>
      </c>
      <c r="X23" s="22" t="s">
        <v>59</v>
      </c>
      <c r="Y23" s="62">
        <v>2950</v>
      </c>
      <c r="Z23" s="39"/>
      <c r="AA23" s="1" t="s">
        <v>85</v>
      </c>
      <c r="AB23" s="27" t="s">
        <v>101</v>
      </c>
    </row>
    <row r="24" spans="1:28" x14ac:dyDescent="0.3">
      <c r="A24" s="1" t="s">
        <v>117</v>
      </c>
      <c r="B24" s="1" t="s">
        <v>46</v>
      </c>
      <c r="C24" s="52" t="s">
        <v>39</v>
      </c>
      <c r="D24" s="1"/>
      <c r="E24" s="52">
        <v>240</v>
      </c>
      <c r="F24" s="52"/>
      <c r="G24" s="52"/>
      <c r="H24" s="52"/>
      <c r="I24" s="52"/>
      <c r="J24" s="52"/>
      <c r="K24" s="52"/>
      <c r="L24" s="52"/>
      <c r="M24" s="52"/>
      <c r="N24" s="5"/>
      <c r="O24" s="52"/>
      <c r="P24" s="52">
        <v>25</v>
      </c>
      <c r="Q24" s="41"/>
      <c r="R24" s="41"/>
      <c r="S24" s="41"/>
      <c r="T24" s="26"/>
      <c r="U24" s="38" t="str">
        <f t="shared" ref="U24" si="3">_xlfn.IFNA("",((T24+Q24+N24-R24)+(O24*2))/E24)</f>
        <v/>
      </c>
      <c r="V24" s="22">
        <v>72</v>
      </c>
      <c r="W24" s="22" t="s">
        <v>58</v>
      </c>
      <c r="X24" s="22" t="s">
        <v>59</v>
      </c>
      <c r="Y24" s="62">
        <v>2950</v>
      </c>
      <c r="Z24" s="39"/>
      <c r="AA24" s="1" t="s">
        <v>85</v>
      </c>
      <c r="AB24" s="27" t="s">
        <v>101</v>
      </c>
    </row>
    <row r="25" spans="1:28" x14ac:dyDescent="0.3">
      <c r="A25" s="46" t="s">
        <v>117</v>
      </c>
      <c r="B25" s="46" t="s">
        <v>46</v>
      </c>
      <c r="C25" s="42" t="s">
        <v>40</v>
      </c>
      <c r="D25" s="46"/>
      <c r="E25" s="42">
        <f t="shared" ref="E25:T25" si="4">SUM(E13:E24)</f>
        <v>240</v>
      </c>
      <c r="F25" s="42">
        <f t="shared" si="4"/>
        <v>36</v>
      </c>
      <c r="G25" s="42">
        <f t="shared" si="4"/>
        <v>0</v>
      </c>
      <c r="H25" s="42">
        <f t="shared" si="4"/>
        <v>0</v>
      </c>
      <c r="I25" s="42">
        <f t="shared" si="4"/>
        <v>0</v>
      </c>
      <c r="J25" s="42">
        <f t="shared" si="4"/>
        <v>17</v>
      </c>
      <c r="K25" s="42">
        <f t="shared" si="4"/>
        <v>27</v>
      </c>
      <c r="L25" s="42">
        <f t="shared" si="4"/>
        <v>0</v>
      </c>
      <c r="M25" s="42">
        <f t="shared" si="4"/>
        <v>19</v>
      </c>
      <c r="N25" s="42">
        <f t="shared" si="4"/>
        <v>19</v>
      </c>
      <c r="O25" s="42">
        <f t="shared" si="4"/>
        <v>0</v>
      </c>
      <c r="P25" s="42">
        <f t="shared" si="4"/>
        <v>25</v>
      </c>
      <c r="Q25" s="42">
        <f t="shared" si="4"/>
        <v>0</v>
      </c>
      <c r="R25" s="42">
        <f t="shared" si="4"/>
        <v>0</v>
      </c>
      <c r="S25" s="42">
        <f t="shared" si="4"/>
        <v>0</v>
      </c>
      <c r="T25" s="42">
        <f t="shared" si="4"/>
        <v>89</v>
      </c>
      <c r="U25" s="43">
        <f>((T25+Q25+N25-R25)+(O25*2))/E25</f>
        <v>0.45</v>
      </c>
      <c r="V25" s="44">
        <v>72</v>
      </c>
      <c r="W25" s="44" t="s">
        <v>58</v>
      </c>
      <c r="X25" s="44" t="s">
        <v>59</v>
      </c>
      <c r="Y25" s="63">
        <v>2950</v>
      </c>
      <c r="Z25" s="80" t="s">
        <v>260</v>
      </c>
      <c r="AA25" s="46" t="s">
        <v>85</v>
      </c>
      <c r="AB25" s="74" t="s">
        <v>101</v>
      </c>
    </row>
    <row r="26" spans="1:28" x14ac:dyDescent="0.3">
      <c r="A26" s="1"/>
      <c r="B26" s="1"/>
      <c r="C26" s="1"/>
      <c r="D26" s="1"/>
      <c r="F26" s="47" t="s">
        <v>41</v>
      </c>
      <c r="G26" s="61" t="e">
        <f>F25/G25</f>
        <v>#DIV/0!</v>
      </c>
      <c r="H26" s="47"/>
      <c r="I26" s="27"/>
      <c r="J26" s="47" t="s">
        <v>42</v>
      </c>
      <c r="K26" s="61">
        <f>J25/K25</f>
        <v>0.62962962962962965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B28" s="1"/>
      <c r="C28" s="1" t="s">
        <v>437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18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117</v>
      </c>
      <c r="C35" s="26" t="s">
        <v>436</v>
      </c>
      <c r="D35" s="36">
        <v>42</v>
      </c>
      <c r="E35" s="89"/>
      <c r="F35" s="26">
        <v>3</v>
      </c>
      <c r="G35" s="89"/>
      <c r="H35" s="26"/>
      <c r="I35" s="26"/>
      <c r="J35" s="26">
        <v>2</v>
      </c>
      <c r="K35" s="26">
        <v>3</v>
      </c>
      <c r="L35" s="89"/>
      <c r="M35" s="89"/>
      <c r="N35" s="26">
        <f t="shared" ref="N35:N40" si="5">SUM(L35:M35)</f>
        <v>0</v>
      </c>
      <c r="O35" s="90"/>
      <c r="P35" s="90"/>
      <c r="Q35" s="90"/>
      <c r="R35" s="90"/>
      <c r="S35" s="90"/>
      <c r="T35" s="37">
        <f t="shared" ref="T35:T40" si="6">(H35*3)+((F35-H35)*2)+J35</f>
        <v>8</v>
      </c>
      <c r="U35" s="38" t="str">
        <f t="shared" ref="U35:U45" si="7">IFERROR(((T35+Q35+N35-R35)+(O35*2))/E35,"")</f>
        <v/>
      </c>
      <c r="V35" s="22">
        <v>72</v>
      </c>
      <c r="W35" s="22" t="s">
        <v>68</v>
      </c>
      <c r="X35" s="22" t="s">
        <v>69</v>
      </c>
      <c r="Y35" s="62">
        <v>2950</v>
      </c>
      <c r="Z35" s="39"/>
      <c r="AA35" s="1" t="s">
        <v>179</v>
      </c>
      <c r="AB35" s="27" t="s">
        <v>71</v>
      </c>
    </row>
    <row r="36" spans="1:28" x14ac:dyDescent="0.3">
      <c r="A36" s="1" t="s">
        <v>46</v>
      </c>
      <c r="B36" s="1" t="s">
        <v>117</v>
      </c>
      <c r="C36" s="26" t="s">
        <v>261</v>
      </c>
      <c r="D36" s="36">
        <v>30</v>
      </c>
      <c r="E36" s="89"/>
      <c r="F36" s="26">
        <v>3</v>
      </c>
      <c r="G36" s="89"/>
      <c r="H36" s="26"/>
      <c r="I36" s="26"/>
      <c r="J36" s="26">
        <v>2</v>
      </c>
      <c r="K36" s="26">
        <v>3</v>
      </c>
      <c r="L36" s="89"/>
      <c r="M36" s="89"/>
      <c r="N36" s="26">
        <f t="shared" si="5"/>
        <v>0</v>
      </c>
      <c r="O36" s="90"/>
      <c r="P36" s="90"/>
      <c r="Q36" s="90"/>
      <c r="R36" s="90"/>
      <c r="S36" s="90"/>
      <c r="T36" s="37">
        <f t="shared" si="6"/>
        <v>8</v>
      </c>
      <c r="U36" s="38" t="str">
        <f t="shared" si="7"/>
        <v/>
      </c>
      <c r="V36" s="22">
        <v>72</v>
      </c>
      <c r="W36" s="22" t="s">
        <v>68</v>
      </c>
      <c r="X36" s="22" t="s">
        <v>69</v>
      </c>
      <c r="Y36" s="62">
        <v>2950</v>
      </c>
      <c r="Z36" s="39"/>
      <c r="AA36" s="1" t="s">
        <v>179</v>
      </c>
      <c r="AB36" s="27" t="s">
        <v>71</v>
      </c>
    </row>
    <row r="37" spans="1:28" x14ac:dyDescent="0.3">
      <c r="A37" s="1" t="s">
        <v>46</v>
      </c>
      <c r="B37" s="1" t="s">
        <v>117</v>
      </c>
      <c r="C37" s="26" t="s">
        <v>262</v>
      </c>
      <c r="D37" s="36">
        <v>50</v>
      </c>
      <c r="E37" s="89"/>
      <c r="F37" s="26">
        <v>4</v>
      </c>
      <c r="G37" s="89"/>
      <c r="H37" s="26"/>
      <c r="I37" s="26"/>
      <c r="J37" s="26">
        <v>5</v>
      </c>
      <c r="K37" s="26">
        <v>5</v>
      </c>
      <c r="L37" s="89"/>
      <c r="M37" s="89"/>
      <c r="N37" s="26">
        <f t="shared" si="5"/>
        <v>0</v>
      </c>
      <c r="O37" s="90"/>
      <c r="P37" s="90"/>
      <c r="Q37" s="90"/>
      <c r="R37" s="90"/>
      <c r="S37" s="90"/>
      <c r="T37" s="37">
        <f t="shared" si="6"/>
        <v>13</v>
      </c>
      <c r="U37" s="38" t="str">
        <f t="shared" si="7"/>
        <v/>
      </c>
      <c r="V37" s="22">
        <v>72</v>
      </c>
      <c r="W37" s="22" t="s">
        <v>68</v>
      </c>
      <c r="X37" s="22" t="s">
        <v>69</v>
      </c>
      <c r="Y37" s="62">
        <v>2950</v>
      </c>
      <c r="Z37" s="39"/>
      <c r="AA37" s="1" t="s">
        <v>179</v>
      </c>
      <c r="AB37" s="27" t="s">
        <v>71</v>
      </c>
    </row>
    <row r="38" spans="1:28" x14ac:dyDescent="0.3">
      <c r="A38" s="1" t="s">
        <v>46</v>
      </c>
      <c r="B38" s="1" t="s">
        <v>117</v>
      </c>
      <c r="C38" s="26" t="s">
        <v>263</v>
      </c>
      <c r="D38" s="36">
        <v>12</v>
      </c>
      <c r="E38" s="89"/>
      <c r="F38" s="26">
        <v>3</v>
      </c>
      <c r="G38" s="89"/>
      <c r="H38" s="26"/>
      <c r="I38" s="26"/>
      <c r="J38" s="26">
        <v>0</v>
      </c>
      <c r="K38" s="26">
        <v>2</v>
      </c>
      <c r="L38" s="89"/>
      <c r="M38" s="89"/>
      <c r="N38" s="26">
        <f t="shared" si="5"/>
        <v>0</v>
      </c>
      <c r="O38" s="90"/>
      <c r="P38" s="90"/>
      <c r="Q38" s="90"/>
      <c r="R38" s="90"/>
      <c r="S38" s="90"/>
      <c r="T38" s="37">
        <f t="shared" si="6"/>
        <v>6</v>
      </c>
      <c r="U38" s="38" t="str">
        <f t="shared" si="7"/>
        <v/>
      </c>
      <c r="V38" s="22">
        <v>72</v>
      </c>
      <c r="W38" s="22" t="s">
        <v>68</v>
      </c>
      <c r="X38" s="22" t="s">
        <v>69</v>
      </c>
      <c r="Y38" s="62">
        <v>2950</v>
      </c>
      <c r="Z38" s="39"/>
      <c r="AA38" s="1" t="s">
        <v>179</v>
      </c>
      <c r="AB38" s="27" t="s">
        <v>71</v>
      </c>
    </row>
    <row r="39" spans="1:28" x14ac:dyDescent="0.3">
      <c r="A39" s="1" t="s">
        <v>46</v>
      </c>
      <c r="B39" s="1" t="s">
        <v>117</v>
      </c>
      <c r="C39" s="26" t="s">
        <v>264</v>
      </c>
      <c r="D39" s="36">
        <v>44</v>
      </c>
      <c r="E39" s="89"/>
      <c r="F39" s="26">
        <v>3</v>
      </c>
      <c r="G39" s="89"/>
      <c r="H39" s="26"/>
      <c r="I39" s="26"/>
      <c r="J39" s="26">
        <v>4</v>
      </c>
      <c r="K39" s="26">
        <v>6</v>
      </c>
      <c r="L39" s="89"/>
      <c r="M39" s="37">
        <v>11</v>
      </c>
      <c r="N39" s="26">
        <f t="shared" si="5"/>
        <v>11</v>
      </c>
      <c r="O39" s="90"/>
      <c r="P39" s="90"/>
      <c r="Q39" s="90"/>
      <c r="R39" s="90"/>
      <c r="S39" s="90"/>
      <c r="T39" s="37">
        <f t="shared" si="6"/>
        <v>10</v>
      </c>
      <c r="U39" s="38" t="str">
        <f t="shared" si="7"/>
        <v/>
      </c>
      <c r="V39" s="22">
        <v>72</v>
      </c>
      <c r="W39" s="22" t="s">
        <v>68</v>
      </c>
      <c r="X39" s="22" t="s">
        <v>69</v>
      </c>
      <c r="Y39" s="62">
        <v>2950</v>
      </c>
      <c r="Z39" s="39"/>
      <c r="AA39" s="1" t="s">
        <v>179</v>
      </c>
      <c r="AB39" s="27" t="s">
        <v>71</v>
      </c>
    </row>
    <row r="40" spans="1:28" x14ac:dyDescent="0.3">
      <c r="A40" s="1" t="s">
        <v>46</v>
      </c>
      <c r="B40" s="1" t="s">
        <v>117</v>
      </c>
      <c r="C40" s="26" t="s">
        <v>265</v>
      </c>
      <c r="D40" s="36">
        <v>32</v>
      </c>
      <c r="E40" s="89"/>
      <c r="F40" s="26">
        <v>2</v>
      </c>
      <c r="G40" s="89"/>
      <c r="H40" s="26"/>
      <c r="I40" s="26"/>
      <c r="J40" s="26">
        <v>0</v>
      </c>
      <c r="K40" s="26">
        <v>0</v>
      </c>
      <c r="L40" s="89"/>
      <c r="M40" s="89"/>
      <c r="N40" s="26">
        <f t="shared" si="5"/>
        <v>0</v>
      </c>
      <c r="O40" s="90"/>
      <c r="P40" s="90"/>
      <c r="Q40" s="90"/>
      <c r="R40" s="90"/>
      <c r="S40" s="90"/>
      <c r="T40" s="37">
        <f t="shared" si="6"/>
        <v>4</v>
      </c>
      <c r="U40" s="38" t="str">
        <f t="shared" si="7"/>
        <v/>
      </c>
      <c r="V40" s="22">
        <v>72</v>
      </c>
      <c r="W40" s="22" t="s">
        <v>68</v>
      </c>
      <c r="X40" s="22" t="s">
        <v>69</v>
      </c>
      <c r="Y40" s="62">
        <v>2950</v>
      </c>
      <c r="Z40" s="39"/>
      <c r="AA40" s="1" t="s">
        <v>179</v>
      </c>
      <c r="AB40" s="27" t="s">
        <v>71</v>
      </c>
    </row>
    <row r="41" spans="1:28" x14ac:dyDescent="0.3">
      <c r="A41" s="1" t="s">
        <v>46</v>
      </c>
      <c r="B41" s="1" t="s">
        <v>117</v>
      </c>
      <c r="C41" s="26" t="s">
        <v>266</v>
      </c>
      <c r="D41" s="36">
        <v>34</v>
      </c>
      <c r="E41" s="89"/>
      <c r="F41" s="26">
        <v>0</v>
      </c>
      <c r="G41" s="89"/>
      <c r="H41" s="26"/>
      <c r="I41" s="26"/>
      <c r="J41" s="26">
        <v>0</v>
      </c>
      <c r="K41" s="26">
        <v>0</v>
      </c>
      <c r="L41" s="89"/>
      <c r="M41" s="89"/>
      <c r="N41" s="26">
        <f>SUM(L41:M41)</f>
        <v>0</v>
      </c>
      <c r="O41" s="90"/>
      <c r="P41" s="90"/>
      <c r="Q41" s="90"/>
      <c r="R41" s="90"/>
      <c r="S41" s="90"/>
      <c r="T41" s="37">
        <f>(H41*3)+((F41-H41)*2)+J41</f>
        <v>0</v>
      </c>
      <c r="U41" s="38" t="str">
        <f t="shared" si="7"/>
        <v/>
      </c>
      <c r="V41" s="22">
        <v>72</v>
      </c>
      <c r="W41" s="22" t="s">
        <v>68</v>
      </c>
      <c r="X41" s="22" t="s">
        <v>69</v>
      </c>
      <c r="Y41" s="62">
        <v>2950</v>
      </c>
      <c r="Z41" s="39"/>
      <c r="AA41" s="1" t="s">
        <v>179</v>
      </c>
      <c r="AB41" s="27" t="s">
        <v>71</v>
      </c>
    </row>
    <row r="42" spans="1:28" x14ac:dyDescent="0.3">
      <c r="A42" s="1" t="s">
        <v>46</v>
      </c>
      <c r="B42" s="1" t="s">
        <v>117</v>
      </c>
      <c r="C42" s="26" t="s">
        <v>267</v>
      </c>
      <c r="D42" s="36">
        <v>20</v>
      </c>
      <c r="E42" s="89"/>
      <c r="F42" s="26">
        <v>13</v>
      </c>
      <c r="G42" s="89"/>
      <c r="H42" s="26"/>
      <c r="I42" s="26"/>
      <c r="J42" s="26">
        <v>0</v>
      </c>
      <c r="K42" s="26">
        <v>0</v>
      </c>
      <c r="L42" s="89"/>
      <c r="M42" s="89"/>
      <c r="N42" s="26">
        <f>SUM(L42:M42)</f>
        <v>0</v>
      </c>
      <c r="O42" s="90"/>
      <c r="P42" s="90"/>
      <c r="Q42" s="90"/>
      <c r="R42" s="90"/>
      <c r="S42" s="90"/>
      <c r="T42" s="37">
        <f>(H42*3)+((F42-H42)*2)+J42</f>
        <v>26</v>
      </c>
      <c r="U42" s="38" t="str">
        <f t="shared" si="7"/>
        <v/>
      </c>
      <c r="V42" s="22">
        <v>72</v>
      </c>
      <c r="W42" s="22" t="s">
        <v>68</v>
      </c>
      <c r="X42" s="22" t="s">
        <v>69</v>
      </c>
      <c r="Y42" s="62">
        <v>2950</v>
      </c>
      <c r="Z42" s="39"/>
      <c r="AA42" s="1" t="s">
        <v>179</v>
      </c>
      <c r="AB42" s="27" t="s">
        <v>71</v>
      </c>
    </row>
    <row r="43" spans="1:28" x14ac:dyDescent="0.3">
      <c r="A43" s="1" t="s">
        <v>46</v>
      </c>
      <c r="B43" s="1" t="s">
        <v>117</v>
      </c>
      <c r="C43" s="26" t="s">
        <v>268</v>
      </c>
      <c r="D43" s="36">
        <v>40</v>
      </c>
      <c r="E43" s="89"/>
      <c r="F43" s="26">
        <v>4</v>
      </c>
      <c r="G43" s="89"/>
      <c r="H43" s="26"/>
      <c r="I43" s="26"/>
      <c r="J43" s="26">
        <v>5</v>
      </c>
      <c r="K43" s="26">
        <v>8</v>
      </c>
      <c r="L43" s="89"/>
      <c r="M43" s="89"/>
      <c r="N43" s="26">
        <f>SUM(L43:M43)</f>
        <v>0</v>
      </c>
      <c r="O43" s="90"/>
      <c r="P43" s="90"/>
      <c r="Q43" s="90"/>
      <c r="R43" s="90"/>
      <c r="S43" s="90"/>
      <c r="T43" s="37">
        <f>(H43*3)+((F43-H43)*2)+J43</f>
        <v>13</v>
      </c>
      <c r="U43" s="38" t="str">
        <f t="shared" si="7"/>
        <v/>
      </c>
      <c r="V43" s="22">
        <v>72</v>
      </c>
      <c r="W43" s="22" t="s">
        <v>68</v>
      </c>
      <c r="X43" s="22" t="s">
        <v>69</v>
      </c>
      <c r="Y43" s="62">
        <v>2950</v>
      </c>
      <c r="Z43" s="39"/>
      <c r="AA43" s="1" t="s">
        <v>179</v>
      </c>
      <c r="AB43" s="27" t="s">
        <v>71</v>
      </c>
    </row>
    <row r="44" spans="1:28" x14ac:dyDescent="0.3">
      <c r="A44" s="1" t="s">
        <v>46</v>
      </c>
      <c r="B44" s="1" t="s">
        <v>117</v>
      </c>
      <c r="C44" s="26" t="s">
        <v>269</v>
      </c>
      <c r="D44" s="36">
        <v>10</v>
      </c>
      <c r="E44" s="89"/>
      <c r="F44" s="26">
        <v>4</v>
      </c>
      <c r="G44" s="89"/>
      <c r="H44" s="26"/>
      <c r="I44" s="26"/>
      <c r="J44" s="26">
        <v>0</v>
      </c>
      <c r="K44" s="26">
        <v>0</v>
      </c>
      <c r="L44" s="89"/>
      <c r="M44" s="89"/>
      <c r="N44" s="26">
        <f>SUM(L44:M44)</f>
        <v>0</v>
      </c>
      <c r="O44" s="90"/>
      <c r="P44" s="90"/>
      <c r="Q44" s="90"/>
      <c r="R44" s="90"/>
      <c r="S44" s="90"/>
      <c r="T44" s="37">
        <f>(H44*3)+((F44-H44)*2)+J44</f>
        <v>8</v>
      </c>
      <c r="U44" s="38" t="str">
        <f t="shared" si="7"/>
        <v/>
      </c>
      <c r="V44" s="22">
        <v>72</v>
      </c>
      <c r="W44" s="22" t="s">
        <v>68</v>
      </c>
      <c r="X44" s="22" t="s">
        <v>69</v>
      </c>
      <c r="Y44" s="62">
        <v>2950</v>
      </c>
      <c r="Z44" s="39"/>
      <c r="AA44" s="1" t="s">
        <v>179</v>
      </c>
      <c r="AB44" s="27" t="s">
        <v>71</v>
      </c>
    </row>
    <row r="45" spans="1:28" x14ac:dyDescent="0.3">
      <c r="A45" s="1" t="s">
        <v>46</v>
      </c>
      <c r="B45" s="1" t="s">
        <v>117</v>
      </c>
      <c r="C45" s="26" t="s">
        <v>270</v>
      </c>
      <c r="D45" s="36">
        <v>22</v>
      </c>
      <c r="E45" s="89"/>
      <c r="F45" s="26">
        <v>3</v>
      </c>
      <c r="G45" s="89"/>
      <c r="H45" s="26"/>
      <c r="I45" s="26"/>
      <c r="J45" s="26">
        <v>4</v>
      </c>
      <c r="K45" s="26">
        <v>9</v>
      </c>
      <c r="L45" s="89"/>
      <c r="M45" s="89"/>
      <c r="N45" s="26">
        <f>SUM(L45:M45)</f>
        <v>0</v>
      </c>
      <c r="O45" s="90"/>
      <c r="P45" s="90"/>
      <c r="Q45" s="90"/>
      <c r="R45" s="90"/>
      <c r="S45" s="90"/>
      <c r="T45" s="37">
        <f>(H45*3)+((F45-H45)*2)+J45</f>
        <v>10</v>
      </c>
      <c r="U45" s="38" t="str">
        <f t="shared" si="7"/>
        <v/>
      </c>
      <c r="V45" s="22">
        <v>72</v>
      </c>
      <c r="W45" s="22" t="s">
        <v>68</v>
      </c>
      <c r="X45" s="22" t="s">
        <v>69</v>
      </c>
      <c r="Y45" s="62">
        <v>2950</v>
      </c>
      <c r="Z45" s="39"/>
      <c r="AA45" s="1" t="s">
        <v>179</v>
      </c>
      <c r="AB45" s="27" t="s">
        <v>71</v>
      </c>
    </row>
    <row r="46" spans="1:28" x14ac:dyDescent="0.3">
      <c r="A46" s="1" t="s">
        <v>46</v>
      </c>
      <c r="B46" s="1" t="s">
        <v>117</v>
      </c>
      <c r="C46" s="52" t="s">
        <v>39</v>
      </c>
      <c r="D46" s="1"/>
      <c r="E46" s="52">
        <v>240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>
        <v>22</v>
      </c>
      <c r="Q46" s="41"/>
      <c r="R46" s="41"/>
      <c r="S46" s="41"/>
      <c r="T46" s="41"/>
      <c r="U46" s="38" t="str">
        <f t="shared" ref="U46" si="8">_xlfn.IFNA("",((T46+Q46+N46-R46)+(O46*2))/E46)</f>
        <v/>
      </c>
      <c r="V46" s="22">
        <v>72</v>
      </c>
      <c r="W46" s="22" t="s">
        <v>68</v>
      </c>
      <c r="X46" s="22" t="s">
        <v>69</v>
      </c>
      <c r="Y46" s="62">
        <v>2950</v>
      </c>
      <c r="Z46" s="39"/>
      <c r="AA46" s="1" t="s">
        <v>179</v>
      </c>
      <c r="AB46" s="27" t="s">
        <v>71</v>
      </c>
    </row>
    <row r="47" spans="1:28" x14ac:dyDescent="0.3">
      <c r="A47" s="46" t="s">
        <v>46</v>
      </c>
      <c r="B47" s="46" t="s">
        <v>117</v>
      </c>
      <c r="C47" s="42" t="s">
        <v>40</v>
      </c>
      <c r="D47" s="46"/>
      <c r="E47" s="42">
        <f t="shared" ref="E47:T47" si="9">SUM(E36:E46)</f>
        <v>240</v>
      </c>
      <c r="F47" s="42">
        <f t="shared" si="9"/>
        <v>39</v>
      </c>
      <c r="G47" s="42">
        <f t="shared" si="9"/>
        <v>0</v>
      </c>
      <c r="H47" s="42">
        <f t="shared" si="9"/>
        <v>0</v>
      </c>
      <c r="I47" s="42">
        <f t="shared" si="9"/>
        <v>0</v>
      </c>
      <c r="J47" s="42">
        <f t="shared" si="9"/>
        <v>20</v>
      </c>
      <c r="K47" s="42">
        <f t="shared" si="9"/>
        <v>33</v>
      </c>
      <c r="L47" s="42">
        <f t="shared" si="9"/>
        <v>0</v>
      </c>
      <c r="M47" s="42">
        <f t="shared" si="9"/>
        <v>11</v>
      </c>
      <c r="N47" s="42">
        <f t="shared" si="9"/>
        <v>11</v>
      </c>
      <c r="O47" s="42">
        <f t="shared" si="9"/>
        <v>0</v>
      </c>
      <c r="P47" s="42">
        <f t="shared" si="9"/>
        <v>22</v>
      </c>
      <c r="Q47" s="42">
        <f t="shared" si="9"/>
        <v>0</v>
      </c>
      <c r="R47" s="42">
        <f t="shared" si="9"/>
        <v>0</v>
      </c>
      <c r="S47" s="42">
        <f t="shared" si="9"/>
        <v>0</v>
      </c>
      <c r="T47" s="42">
        <f t="shared" si="9"/>
        <v>98</v>
      </c>
      <c r="U47" s="43">
        <f>((T47+Q47+N47-R47)+(O47*2))/E47</f>
        <v>0.45416666666666666</v>
      </c>
      <c r="V47" s="44">
        <v>72</v>
      </c>
      <c r="W47" s="44" t="s">
        <v>68</v>
      </c>
      <c r="X47" s="44" t="s">
        <v>69</v>
      </c>
      <c r="Y47" s="63">
        <v>2950</v>
      </c>
      <c r="Z47" s="45"/>
      <c r="AA47" s="46" t="s">
        <v>179</v>
      </c>
      <c r="AB47" s="74" t="s">
        <v>71</v>
      </c>
    </row>
    <row r="48" spans="1:28" x14ac:dyDescent="0.3">
      <c r="A48" s="1"/>
      <c r="B48" s="1"/>
      <c r="C48" s="1"/>
      <c r="D48" s="1"/>
      <c r="F48" s="47" t="s">
        <v>41</v>
      </c>
      <c r="G48" s="61" t="e">
        <f>F47/G47</f>
        <v>#DIV/0!</v>
      </c>
      <c r="H48" s="47"/>
      <c r="I48" s="27"/>
      <c r="J48" s="47" t="s">
        <v>42</v>
      </c>
      <c r="K48" s="61">
        <f>J47/K47</f>
        <v>0.60606060606060608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ortState xmlns:xlrd2="http://schemas.microsoft.com/office/spreadsheetml/2017/richdata2" ref="C13:M23">
    <sortCondition ref="C13:C23"/>
  </sortState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2AB0-C50B-4395-A2F4-D7B897D9BC45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28841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91</v>
      </c>
      <c r="K4" s="16" t="s">
        <v>45</v>
      </c>
      <c r="L4" s="17"/>
      <c r="M4" s="18"/>
      <c r="N4" s="19">
        <v>27</v>
      </c>
      <c r="O4" s="19">
        <v>28</v>
      </c>
      <c r="P4" s="19">
        <v>25</v>
      </c>
      <c r="Q4" s="19">
        <v>37</v>
      </c>
      <c r="R4" s="20"/>
      <c r="S4" s="21">
        <f>SUM(N4:R4)</f>
        <v>117</v>
      </c>
      <c r="T4" s="22">
        <v>5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92</v>
      </c>
      <c r="K5" s="16" t="s">
        <v>90</v>
      </c>
      <c r="L5" s="17"/>
      <c r="M5" s="18"/>
      <c r="N5" s="19">
        <v>22</v>
      </c>
      <c r="O5" s="19">
        <v>22</v>
      </c>
      <c r="P5" s="19">
        <v>19</v>
      </c>
      <c r="Q5" s="19">
        <v>30</v>
      </c>
      <c r="R5" s="20"/>
      <c r="S5" s="21">
        <f>SUM(N5:R5)</f>
        <v>93</v>
      </c>
      <c r="T5" s="22">
        <v>5</v>
      </c>
      <c r="U5" s="1"/>
      <c r="V5" s="1"/>
      <c r="W5" s="1"/>
    </row>
    <row r="6" spans="1:28" x14ac:dyDescent="0.3">
      <c r="C6" s="23">
        <v>1561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65</v>
      </c>
      <c r="D7" s="7" t="s">
        <v>8</v>
      </c>
      <c r="G7" s="1"/>
      <c r="S7" s="1"/>
      <c r="T7" s="25" t="s">
        <v>9</v>
      </c>
      <c r="U7" s="1"/>
      <c r="V7" s="55">
        <v>5</v>
      </c>
      <c r="W7" s="1"/>
    </row>
    <row r="8" spans="1:28" x14ac:dyDescent="0.3">
      <c r="B8" s="1"/>
      <c r="C8" s="24" t="s">
        <v>271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2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64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2</v>
      </c>
      <c r="AB11" s="64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24</v>
      </c>
      <c r="E13" s="26">
        <v>40</v>
      </c>
      <c r="F13" s="26">
        <v>7</v>
      </c>
      <c r="G13" s="26">
        <v>14</v>
      </c>
      <c r="H13" s="26"/>
      <c r="I13" s="26"/>
      <c r="J13" s="26">
        <v>2</v>
      </c>
      <c r="K13" s="26">
        <v>7</v>
      </c>
      <c r="L13" s="89"/>
      <c r="M13" s="26">
        <v>9</v>
      </c>
      <c r="N13" s="26">
        <f t="shared" ref="N13:N24" si="0">SUM(L13:M13)</f>
        <v>9</v>
      </c>
      <c r="O13" s="26">
        <v>5</v>
      </c>
      <c r="P13" s="37">
        <v>3</v>
      </c>
      <c r="Q13" s="26">
        <v>3</v>
      </c>
      <c r="R13" s="26">
        <v>2</v>
      </c>
      <c r="S13" s="26">
        <v>1</v>
      </c>
      <c r="T13" s="26">
        <f t="shared" ref="T13:T24" si="1">(H13*3)+((F13-H13)*2)+J13</f>
        <v>16</v>
      </c>
      <c r="U13" s="38">
        <f t="shared" ref="U13:U24" si="2">IFERROR(((T13+Q13+N13-R13)+(O13*2))/E13,"")</f>
        <v>0.9</v>
      </c>
      <c r="V13" s="22">
        <v>5</v>
      </c>
      <c r="W13" s="22" t="s">
        <v>58</v>
      </c>
      <c r="X13" s="22" t="s">
        <v>69</v>
      </c>
      <c r="Y13" s="62">
        <v>1561</v>
      </c>
      <c r="Z13" s="39"/>
      <c r="AA13" s="1" t="s">
        <v>93</v>
      </c>
      <c r="AB13" s="27" t="s">
        <v>71</v>
      </c>
    </row>
    <row r="14" spans="1:28" x14ac:dyDescent="0.3">
      <c r="A14" s="1" t="s">
        <v>89</v>
      </c>
      <c r="B14" s="1" t="s">
        <v>46</v>
      </c>
      <c r="C14" s="26" t="s">
        <v>283</v>
      </c>
      <c r="D14" s="36">
        <v>44</v>
      </c>
      <c r="E14" s="26">
        <v>1</v>
      </c>
      <c r="F14" s="26">
        <v>0</v>
      </c>
      <c r="G14" s="26">
        <v>0</v>
      </c>
      <c r="H14" s="26"/>
      <c r="I14" s="26"/>
      <c r="J14" s="26">
        <v>0</v>
      </c>
      <c r="K14" s="26">
        <v>0</v>
      </c>
      <c r="L14" s="89"/>
      <c r="M14" s="26">
        <v>0</v>
      </c>
      <c r="N14" s="26">
        <f t="shared" si="0"/>
        <v>0</v>
      </c>
      <c r="O14" s="26">
        <v>0</v>
      </c>
      <c r="P14" s="37">
        <v>1</v>
      </c>
      <c r="Q14" s="26"/>
      <c r="R14" s="26">
        <v>1</v>
      </c>
      <c r="S14" s="26"/>
      <c r="T14" s="26"/>
      <c r="U14" s="57">
        <f t="shared" si="2"/>
        <v>-1</v>
      </c>
      <c r="V14" s="22">
        <v>5</v>
      </c>
      <c r="W14" s="22" t="s">
        <v>58</v>
      </c>
      <c r="X14" s="22" t="s">
        <v>69</v>
      </c>
      <c r="Y14" s="62">
        <v>1561</v>
      </c>
      <c r="Z14" s="39"/>
      <c r="AA14" s="1" t="s">
        <v>93</v>
      </c>
      <c r="AB14" s="27" t="s">
        <v>71</v>
      </c>
    </row>
    <row r="15" spans="1:28" x14ac:dyDescent="0.3">
      <c r="A15" s="1" t="s">
        <v>89</v>
      </c>
      <c r="B15" s="1" t="s">
        <v>46</v>
      </c>
      <c r="C15" s="1" t="s">
        <v>48</v>
      </c>
      <c r="D15" s="36">
        <v>13</v>
      </c>
      <c r="E15" s="26">
        <v>26</v>
      </c>
      <c r="F15" s="26">
        <v>3</v>
      </c>
      <c r="G15" s="26">
        <v>10</v>
      </c>
      <c r="H15" s="26"/>
      <c r="I15" s="26"/>
      <c r="J15" s="26">
        <v>3</v>
      </c>
      <c r="K15" s="26">
        <v>4</v>
      </c>
      <c r="L15" s="89"/>
      <c r="M15" s="26">
        <v>5</v>
      </c>
      <c r="N15" s="26">
        <f t="shared" si="0"/>
        <v>5</v>
      </c>
      <c r="O15" s="26">
        <v>7</v>
      </c>
      <c r="P15" s="37">
        <v>2</v>
      </c>
      <c r="Q15" s="26"/>
      <c r="R15" s="37">
        <v>1</v>
      </c>
      <c r="S15" s="37"/>
      <c r="T15" s="37">
        <f t="shared" si="1"/>
        <v>9</v>
      </c>
      <c r="U15" s="38">
        <f t="shared" si="2"/>
        <v>1.0384615384615385</v>
      </c>
      <c r="V15" s="22">
        <v>5</v>
      </c>
      <c r="W15" s="22" t="s">
        <v>58</v>
      </c>
      <c r="X15" s="22" t="s">
        <v>69</v>
      </c>
      <c r="Y15" s="62">
        <v>1561</v>
      </c>
      <c r="Z15" s="39"/>
      <c r="AA15" s="1" t="s">
        <v>93</v>
      </c>
      <c r="AB15" s="27" t="s">
        <v>71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10</v>
      </c>
      <c r="E16" s="26">
        <v>39</v>
      </c>
      <c r="F16" s="26">
        <v>6</v>
      </c>
      <c r="G16" s="26">
        <v>13</v>
      </c>
      <c r="H16" s="26"/>
      <c r="I16" s="26"/>
      <c r="J16" s="26">
        <v>3</v>
      </c>
      <c r="K16" s="26">
        <v>5</v>
      </c>
      <c r="L16" s="89"/>
      <c r="M16" s="26">
        <v>7</v>
      </c>
      <c r="N16" s="26">
        <f t="shared" si="0"/>
        <v>7</v>
      </c>
      <c r="O16" s="26">
        <v>4</v>
      </c>
      <c r="P16" s="37">
        <v>4</v>
      </c>
      <c r="Q16" s="26">
        <v>4</v>
      </c>
      <c r="R16" s="37">
        <v>3</v>
      </c>
      <c r="S16" s="37">
        <v>1</v>
      </c>
      <c r="T16" s="37">
        <f t="shared" si="1"/>
        <v>15</v>
      </c>
      <c r="U16" s="38">
        <f t="shared" si="2"/>
        <v>0.79487179487179482</v>
      </c>
      <c r="V16" s="22">
        <v>5</v>
      </c>
      <c r="W16" s="22" t="s">
        <v>58</v>
      </c>
      <c r="X16" s="22" t="s">
        <v>69</v>
      </c>
      <c r="Y16" s="62">
        <v>1561</v>
      </c>
      <c r="Z16" s="39"/>
      <c r="AA16" s="1" t="s">
        <v>93</v>
      </c>
      <c r="AB16" s="27" t="s">
        <v>71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25</v>
      </c>
      <c r="E17" s="26">
        <v>21</v>
      </c>
      <c r="F17" s="26">
        <v>2</v>
      </c>
      <c r="G17" s="26">
        <v>6</v>
      </c>
      <c r="H17" s="26"/>
      <c r="I17" s="26"/>
      <c r="J17" s="26">
        <v>5</v>
      </c>
      <c r="K17" s="26">
        <v>8</v>
      </c>
      <c r="L17" s="89"/>
      <c r="M17" s="26">
        <v>2</v>
      </c>
      <c r="N17" s="26">
        <f t="shared" si="0"/>
        <v>2</v>
      </c>
      <c r="O17" s="26">
        <v>2</v>
      </c>
      <c r="P17" s="37">
        <v>4</v>
      </c>
      <c r="Q17" s="26">
        <v>2</v>
      </c>
      <c r="R17" s="37"/>
      <c r="S17" s="37">
        <v>1</v>
      </c>
      <c r="T17" s="37">
        <f t="shared" si="1"/>
        <v>9</v>
      </c>
      <c r="U17" s="38">
        <f t="shared" si="2"/>
        <v>0.80952380952380953</v>
      </c>
      <c r="V17" s="22">
        <v>5</v>
      </c>
      <c r="W17" s="22" t="s">
        <v>58</v>
      </c>
      <c r="X17" s="22" t="s">
        <v>69</v>
      </c>
      <c r="Y17" s="62">
        <v>1561</v>
      </c>
      <c r="Z17" s="39"/>
      <c r="AA17" s="1" t="s">
        <v>93</v>
      </c>
      <c r="AB17" s="27" t="s">
        <v>71</v>
      </c>
    </row>
    <row r="18" spans="1:28" x14ac:dyDescent="0.3">
      <c r="A18" s="1" t="s">
        <v>89</v>
      </c>
      <c r="B18" s="1" t="s">
        <v>46</v>
      </c>
      <c r="C18" s="26" t="s">
        <v>250</v>
      </c>
      <c r="D18" s="36">
        <v>28</v>
      </c>
      <c r="E18" s="26">
        <v>20</v>
      </c>
      <c r="F18" s="26">
        <v>3</v>
      </c>
      <c r="G18" s="26">
        <v>4</v>
      </c>
      <c r="H18" s="26"/>
      <c r="I18" s="26"/>
      <c r="J18" s="26">
        <v>2</v>
      </c>
      <c r="K18" s="26">
        <v>4</v>
      </c>
      <c r="L18" s="89"/>
      <c r="M18" s="26">
        <v>3</v>
      </c>
      <c r="N18" s="26">
        <f t="shared" si="0"/>
        <v>3</v>
      </c>
      <c r="O18" s="26">
        <v>1</v>
      </c>
      <c r="P18" s="37">
        <v>2</v>
      </c>
      <c r="Q18" s="26"/>
      <c r="R18" s="37"/>
      <c r="S18" s="37"/>
      <c r="T18" s="37">
        <f t="shared" si="1"/>
        <v>8</v>
      </c>
      <c r="U18" s="38">
        <f t="shared" si="2"/>
        <v>0.65</v>
      </c>
      <c r="V18" s="22">
        <v>5</v>
      </c>
      <c r="W18" s="22" t="s">
        <v>58</v>
      </c>
      <c r="X18" s="22" t="s">
        <v>69</v>
      </c>
      <c r="Y18" s="62">
        <v>1561</v>
      </c>
      <c r="Z18" s="39"/>
      <c r="AA18" s="1" t="s">
        <v>93</v>
      </c>
      <c r="AB18" s="27" t="s">
        <v>71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33</v>
      </c>
      <c r="E19" s="26">
        <v>16</v>
      </c>
      <c r="F19" s="26">
        <v>6</v>
      </c>
      <c r="G19" s="26">
        <v>10</v>
      </c>
      <c r="H19" s="26"/>
      <c r="I19" s="26"/>
      <c r="J19" s="26">
        <v>4</v>
      </c>
      <c r="K19" s="26">
        <v>7</v>
      </c>
      <c r="L19" s="89"/>
      <c r="M19" s="26">
        <v>8</v>
      </c>
      <c r="N19" s="26">
        <f t="shared" si="0"/>
        <v>8</v>
      </c>
      <c r="O19" s="26">
        <v>1</v>
      </c>
      <c r="P19" s="37">
        <v>3</v>
      </c>
      <c r="Q19" s="26">
        <v>4</v>
      </c>
      <c r="R19" s="37">
        <v>4</v>
      </c>
      <c r="S19" s="37"/>
      <c r="T19" s="37">
        <f t="shared" si="1"/>
        <v>16</v>
      </c>
      <c r="U19" s="38">
        <f t="shared" si="2"/>
        <v>1.625</v>
      </c>
      <c r="V19" s="22">
        <v>5</v>
      </c>
      <c r="W19" s="22" t="s">
        <v>58</v>
      </c>
      <c r="X19" s="22" t="s">
        <v>69</v>
      </c>
      <c r="Y19" s="62">
        <v>1561</v>
      </c>
      <c r="Z19" s="39"/>
      <c r="AA19" s="1" t="s">
        <v>93</v>
      </c>
      <c r="AB19" s="27" t="s">
        <v>71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6</v>
      </c>
      <c r="E20" s="26">
        <v>3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89"/>
      <c r="M20" s="26">
        <v>0</v>
      </c>
      <c r="N20" s="26">
        <f t="shared" si="0"/>
        <v>0</v>
      </c>
      <c r="O20" s="26">
        <v>0</v>
      </c>
      <c r="P20" s="37">
        <v>0</v>
      </c>
      <c r="Q20" s="26"/>
      <c r="R20" s="37">
        <v>1</v>
      </c>
      <c r="S20" s="37"/>
      <c r="T20" s="37">
        <f t="shared" si="1"/>
        <v>0</v>
      </c>
      <c r="U20" s="57">
        <f t="shared" si="2"/>
        <v>-0.33333333333333331</v>
      </c>
      <c r="V20" s="22">
        <v>5</v>
      </c>
      <c r="W20" s="22" t="s">
        <v>58</v>
      </c>
      <c r="X20" s="22" t="s">
        <v>69</v>
      </c>
      <c r="Y20" s="62">
        <v>1561</v>
      </c>
      <c r="Z20" s="39"/>
      <c r="AA20" s="1" t="s">
        <v>93</v>
      </c>
      <c r="AB20" s="27" t="s">
        <v>71</v>
      </c>
    </row>
    <row r="21" spans="1:28" x14ac:dyDescent="0.3">
      <c r="A21" s="1" t="s">
        <v>89</v>
      </c>
      <c r="B21" s="1" t="s">
        <v>46</v>
      </c>
      <c r="C21" s="26" t="s">
        <v>53</v>
      </c>
      <c r="D21" s="36">
        <v>31</v>
      </c>
      <c r="E21" s="26">
        <v>24</v>
      </c>
      <c r="F21" s="26">
        <v>2</v>
      </c>
      <c r="G21" s="26">
        <v>7</v>
      </c>
      <c r="H21" s="26"/>
      <c r="I21" s="26"/>
      <c r="J21" s="26">
        <v>3</v>
      </c>
      <c r="K21" s="26">
        <v>4</v>
      </c>
      <c r="L21" s="89"/>
      <c r="M21" s="26">
        <v>9</v>
      </c>
      <c r="N21" s="26">
        <f t="shared" si="0"/>
        <v>9</v>
      </c>
      <c r="O21" s="26">
        <v>1</v>
      </c>
      <c r="P21" s="37">
        <v>2</v>
      </c>
      <c r="Q21" s="26">
        <v>2</v>
      </c>
      <c r="R21" s="37">
        <v>5</v>
      </c>
      <c r="S21" s="37"/>
      <c r="T21" s="37">
        <f t="shared" si="1"/>
        <v>7</v>
      </c>
      <c r="U21" s="38">
        <f t="shared" si="2"/>
        <v>0.625</v>
      </c>
      <c r="V21" s="22">
        <v>5</v>
      </c>
      <c r="W21" s="22" t="s">
        <v>58</v>
      </c>
      <c r="X21" s="22" t="s">
        <v>69</v>
      </c>
      <c r="Y21" s="62">
        <v>1561</v>
      </c>
      <c r="Z21" s="39"/>
      <c r="AA21" s="1" t="s">
        <v>93</v>
      </c>
      <c r="AB21" s="27" t="s">
        <v>71</v>
      </c>
    </row>
    <row r="22" spans="1:28" x14ac:dyDescent="0.3">
      <c r="A22" s="1" t="s">
        <v>89</v>
      </c>
      <c r="B22" s="1" t="s">
        <v>46</v>
      </c>
      <c r="C22" s="26" t="s">
        <v>54</v>
      </c>
      <c r="D22" s="36">
        <v>32</v>
      </c>
      <c r="E22" s="26">
        <v>12</v>
      </c>
      <c r="F22" s="26">
        <v>0</v>
      </c>
      <c r="G22" s="26">
        <v>1</v>
      </c>
      <c r="H22" s="26"/>
      <c r="I22" s="26"/>
      <c r="J22" s="26">
        <v>0</v>
      </c>
      <c r="K22" s="26">
        <v>0</v>
      </c>
      <c r="L22" s="89"/>
      <c r="M22" s="26">
        <v>0</v>
      </c>
      <c r="N22" s="26">
        <f t="shared" si="0"/>
        <v>0</v>
      </c>
      <c r="O22" s="26">
        <v>0</v>
      </c>
      <c r="P22" s="37">
        <v>0</v>
      </c>
      <c r="Q22" s="26"/>
      <c r="R22" s="37">
        <v>1</v>
      </c>
      <c r="S22" s="37"/>
      <c r="T22" s="37">
        <f t="shared" si="1"/>
        <v>0</v>
      </c>
      <c r="U22" s="57">
        <f t="shared" si="2"/>
        <v>-8.3333333333333329E-2</v>
      </c>
      <c r="V22" s="22">
        <v>5</v>
      </c>
      <c r="W22" s="22" t="s">
        <v>58</v>
      </c>
      <c r="X22" s="22" t="s">
        <v>69</v>
      </c>
      <c r="Y22" s="62">
        <v>1561</v>
      </c>
      <c r="Z22" s="39"/>
      <c r="AA22" s="1" t="s">
        <v>93</v>
      </c>
      <c r="AB22" s="27" t="s">
        <v>71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</v>
      </c>
      <c r="E23" s="26">
        <v>36</v>
      </c>
      <c r="F23" s="26">
        <v>11</v>
      </c>
      <c r="G23" s="26">
        <v>19</v>
      </c>
      <c r="H23" s="26"/>
      <c r="I23" s="26"/>
      <c r="J23" s="26">
        <v>15</v>
      </c>
      <c r="K23" s="26">
        <v>16</v>
      </c>
      <c r="L23" s="89"/>
      <c r="M23" s="26">
        <v>4</v>
      </c>
      <c r="N23" s="26">
        <f t="shared" si="0"/>
        <v>4</v>
      </c>
      <c r="O23" s="26">
        <v>4</v>
      </c>
      <c r="P23" s="37">
        <v>5</v>
      </c>
      <c r="Q23" s="26">
        <v>1</v>
      </c>
      <c r="R23" s="37">
        <v>4</v>
      </c>
      <c r="S23" s="37"/>
      <c r="T23" s="37">
        <f t="shared" si="1"/>
        <v>37</v>
      </c>
      <c r="U23" s="38">
        <f t="shared" si="2"/>
        <v>1.2777777777777777</v>
      </c>
      <c r="V23" s="22">
        <v>5</v>
      </c>
      <c r="W23" s="22" t="s">
        <v>58</v>
      </c>
      <c r="X23" s="22" t="s">
        <v>69</v>
      </c>
      <c r="Y23" s="62">
        <v>1561</v>
      </c>
      <c r="Z23" s="39"/>
      <c r="AA23" s="1" t="s">
        <v>93</v>
      </c>
      <c r="AB23" s="27" t="s">
        <v>71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15</v>
      </c>
      <c r="E24" s="26">
        <v>2</v>
      </c>
      <c r="F24" s="26">
        <v>0</v>
      </c>
      <c r="G24" s="26">
        <v>1</v>
      </c>
      <c r="H24" s="26"/>
      <c r="I24" s="26"/>
      <c r="J24" s="26">
        <v>0</v>
      </c>
      <c r="K24" s="26">
        <v>0</v>
      </c>
      <c r="L24" s="89"/>
      <c r="M24" s="26">
        <v>0</v>
      </c>
      <c r="N24" s="26">
        <f t="shared" si="0"/>
        <v>0</v>
      </c>
      <c r="O24" s="26">
        <v>0</v>
      </c>
      <c r="P24" s="37">
        <v>0</v>
      </c>
      <c r="Q24" s="26"/>
      <c r="R24" s="37"/>
      <c r="S24" s="37"/>
      <c r="T24" s="37">
        <f t="shared" si="1"/>
        <v>0</v>
      </c>
      <c r="U24" s="38">
        <f t="shared" si="2"/>
        <v>0</v>
      </c>
      <c r="V24" s="22">
        <v>5</v>
      </c>
      <c r="W24" s="22" t="s">
        <v>58</v>
      </c>
      <c r="X24" s="22" t="s">
        <v>69</v>
      </c>
      <c r="Y24" s="62">
        <v>1561</v>
      </c>
      <c r="Z24" s="39"/>
      <c r="AA24" s="1" t="s">
        <v>93</v>
      </c>
      <c r="AB24" s="27" t="s">
        <v>71</v>
      </c>
    </row>
    <row r="25" spans="1:28" x14ac:dyDescent="0.3">
      <c r="A25" s="1" t="s">
        <v>89</v>
      </c>
      <c r="B25" s="1" t="s">
        <v>46</v>
      </c>
      <c r="C25" s="52" t="s">
        <v>39</v>
      </c>
      <c r="D25" s="1"/>
      <c r="E25" s="52"/>
      <c r="F25" s="41"/>
      <c r="G25" s="41"/>
      <c r="H25" s="41"/>
      <c r="I25" s="41"/>
      <c r="J25" s="41"/>
      <c r="K25" s="41"/>
      <c r="L25" s="52">
        <v>17</v>
      </c>
      <c r="M25" s="52">
        <v>-17</v>
      </c>
      <c r="N25" s="41"/>
      <c r="O25" s="41"/>
      <c r="P25" s="41"/>
      <c r="Q25" s="41"/>
      <c r="R25" s="41"/>
      <c r="S25" s="41"/>
      <c r="T25" s="41"/>
      <c r="U25" s="38" t="str">
        <f t="shared" ref="U25" si="3">_xlfn.IFNA("",((T25+Q25+N25-R25)+(O25*2))/E25)</f>
        <v/>
      </c>
      <c r="V25" s="22">
        <v>5</v>
      </c>
      <c r="W25" s="22" t="s">
        <v>58</v>
      </c>
      <c r="X25" s="22" t="s">
        <v>69</v>
      </c>
      <c r="Y25" s="62">
        <v>1561</v>
      </c>
      <c r="Z25" s="39"/>
      <c r="AA25" s="1" t="s">
        <v>93</v>
      </c>
      <c r="AB25" s="27" t="s">
        <v>71</v>
      </c>
    </row>
    <row r="26" spans="1:28" x14ac:dyDescent="0.3">
      <c r="A26" s="46" t="s">
        <v>89</v>
      </c>
      <c r="B26" s="46" t="s">
        <v>46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40</v>
      </c>
      <c r="G26" s="42">
        <f t="shared" si="4"/>
        <v>85</v>
      </c>
      <c r="H26" s="42">
        <f t="shared" si="4"/>
        <v>0</v>
      </c>
      <c r="I26" s="42">
        <f t="shared" si="4"/>
        <v>0</v>
      </c>
      <c r="J26" s="42">
        <f t="shared" si="4"/>
        <v>37</v>
      </c>
      <c r="K26" s="42">
        <f t="shared" si="4"/>
        <v>55</v>
      </c>
      <c r="L26" s="42">
        <f t="shared" si="4"/>
        <v>17</v>
      </c>
      <c r="M26" s="42">
        <f t="shared" si="4"/>
        <v>30</v>
      </c>
      <c r="N26" s="42">
        <f t="shared" si="4"/>
        <v>47</v>
      </c>
      <c r="O26" s="42">
        <f t="shared" si="4"/>
        <v>25</v>
      </c>
      <c r="P26" s="42">
        <f t="shared" si="4"/>
        <v>26</v>
      </c>
      <c r="Q26" s="42">
        <f t="shared" si="4"/>
        <v>16</v>
      </c>
      <c r="R26" s="42">
        <f t="shared" si="4"/>
        <v>22</v>
      </c>
      <c r="S26" s="42">
        <f t="shared" si="4"/>
        <v>3</v>
      </c>
      <c r="T26" s="42">
        <f t="shared" si="4"/>
        <v>117</v>
      </c>
      <c r="U26" s="43">
        <f>((T26+Q26+N26-R26)+(O26*2))/E26</f>
        <v>0.8666666666666667</v>
      </c>
      <c r="V26" s="44">
        <v>5</v>
      </c>
      <c r="W26" s="44" t="s">
        <v>58</v>
      </c>
      <c r="X26" s="44" t="s">
        <v>69</v>
      </c>
      <c r="Y26" s="63">
        <v>1561</v>
      </c>
      <c r="Z26" s="45"/>
      <c r="AA26" s="46" t="s">
        <v>93</v>
      </c>
      <c r="AB26" s="74" t="s">
        <v>71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0.47058823529411764</v>
      </c>
      <c r="H27" s="47"/>
      <c r="I27" s="27"/>
      <c r="J27" s="47" t="s">
        <v>42</v>
      </c>
      <c r="K27" s="61">
        <f>J26/K26</f>
        <v>0.67272727272727273</v>
      </c>
      <c r="L27" s="1"/>
      <c r="M27" s="37" t="s">
        <v>43</v>
      </c>
      <c r="N27" s="49">
        <v>22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1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2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272</v>
      </c>
      <c r="D35" s="36">
        <v>40</v>
      </c>
      <c r="E35" s="26">
        <v>27</v>
      </c>
      <c r="F35" s="26">
        <v>4</v>
      </c>
      <c r="G35" s="26">
        <v>7</v>
      </c>
      <c r="H35" s="26"/>
      <c r="I35" s="26"/>
      <c r="J35" s="26">
        <v>3</v>
      </c>
      <c r="K35" s="26">
        <v>5</v>
      </c>
      <c r="L35" s="89"/>
      <c r="M35" s="26">
        <v>9</v>
      </c>
      <c r="N35" s="26">
        <f>SUM(L35:M35)</f>
        <v>9</v>
      </c>
      <c r="O35" s="26">
        <v>0</v>
      </c>
      <c r="P35" s="52">
        <v>6</v>
      </c>
      <c r="Q35" s="26">
        <v>2</v>
      </c>
      <c r="R35" s="26">
        <v>1</v>
      </c>
      <c r="S35" s="26">
        <v>1</v>
      </c>
      <c r="T35" s="26">
        <f>+(F35*2)+J35</f>
        <v>11</v>
      </c>
      <c r="U35" s="38">
        <f>IFERROR(((T35+Q35+N35-R35)+(O35*2))/E35,"")</f>
        <v>0.77777777777777779</v>
      </c>
      <c r="V35" s="22">
        <v>5</v>
      </c>
      <c r="W35" s="22" t="s">
        <v>68</v>
      </c>
      <c r="X35" s="22" t="s">
        <v>59</v>
      </c>
      <c r="Y35" s="62">
        <v>1561</v>
      </c>
      <c r="Z35" s="39"/>
      <c r="AA35" s="1" t="s">
        <v>94</v>
      </c>
      <c r="AB35" s="27" t="s">
        <v>95</v>
      </c>
    </row>
    <row r="36" spans="1:28" x14ac:dyDescent="0.3">
      <c r="A36" s="1" t="s">
        <v>46</v>
      </c>
      <c r="B36" s="1" t="s">
        <v>89</v>
      </c>
      <c r="C36" s="26" t="s">
        <v>273</v>
      </c>
      <c r="D36" s="36">
        <v>10</v>
      </c>
      <c r="E36" s="26">
        <v>32</v>
      </c>
      <c r="F36" s="26">
        <v>7</v>
      </c>
      <c r="G36" s="26">
        <v>14</v>
      </c>
      <c r="H36" s="26"/>
      <c r="I36" s="26"/>
      <c r="J36" s="26">
        <v>2</v>
      </c>
      <c r="K36" s="26">
        <v>2</v>
      </c>
      <c r="L36" s="89"/>
      <c r="M36" s="26">
        <v>9</v>
      </c>
      <c r="N36" s="26">
        <f t="shared" ref="N36:N42" si="5">SUM(L36:M36)</f>
        <v>9</v>
      </c>
      <c r="O36" s="37">
        <v>0</v>
      </c>
      <c r="P36" s="52">
        <v>6</v>
      </c>
      <c r="Q36" s="37">
        <v>2</v>
      </c>
      <c r="R36" s="37">
        <v>5</v>
      </c>
      <c r="S36" s="37">
        <v>1</v>
      </c>
      <c r="T36" s="26">
        <f t="shared" ref="T36:T46" si="6">+(F36*2)+J36</f>
        <v>16</v>
      </c>
      <c r="U36" s="38">
        <f t="shared" ref="U36:U46" si="7">IFERROR(((T36+Q36+N36-R36)+(O36*2))/E36,"")</f>
        <v>0.6875</v>
      </c>
      <c r="V36" s="22">
        <v>5</v>
      </c>
      <c r="W36" s="22" t="s">
        <v>68</v>
      </c>
      <c r="X36" s="22" t="s">
        <v>59</v>
      </c>
      <c r="Y36" s="62">
        <v>1561</v>
      </c>
      <c r="Z36" s="39"/>
      <c r="AA36" s="1" t="s">
        <v>94</v>
      </c>
      <c r="AB36" s="27" t="s">
        <v>95</v>
      </c>
    </row>
    <row r="37" spans="1:28" x14ac:dyDescent="0.3">
      <c r="A37" s="1" t="s">
        <v>46</v>
      </c>
      <c r="B37" s="1" t="s">
        <v>89</v>
      </c>
      <c r="C37" s="26" t="s">
        <v>281</v>
      </c>
      <c r="D37" s="36">
        <v>25</v>
      </c>
      <c r="E37" s="26">
        <v>16</v>
      </c>
      <c r="F37" s="26">
        <v>2</v>
      </c>
      <c r="G37" s="26">
        <v>2</v>
      </c>
      <c r="H37" s="26"/>
      <c r="I37" s="26"/>
      <c r="J37" s="26">
        <v>2</v>
      </c>
      <c r="K37" s="26">
        <v>3</v>
      </c>
      <c r="L37" s="89"/>
      <c r="M37" s="26">
        <v>4</v>
      </c>
      <c r="N37" s="26">
        <f>SUM(L37:M37)</f>
        <v>4</v>
      </c>
      <c r="O37" s="37">
        <v>1</v>
      </c>
      <c r="P37" s="37">
        <v>1</v>
      </c>
      <c r="Q37" s="37">
        <v>1</v>
      </c>
      <c r="R37" s="37">
        <v>3</v>
      </c>
      <c r="S37" s="37"/>
      <c r="T37" s="26">
        <f t="shared" si="6"/>
        <v>6</v>
      </c>
      <c r="U37" s="38">
        <f t="shared" si="7"/>
        <v>0.625</v>
      </c>
      <c r="V37" s="22">
        <v>5</v>
      </c>
      <c r="W37" s="22" t="s">
        <v>68</v>
      </c>
      <c r="X37" s="22" t="s">
        <v>59</v>
      </c>
      <c r="Y37" s="62">
        <v>1561</v>
      </c>
      <c r="Z37" s="39"/>
      <c r="AA37" s="1" t="s">
        <v>94</v>
      </c>
      <c r="AB37" s="27" t="s">
        <v>95</v>
      </c>
    </row>
    <row r="38" spans="1:28" x14ac:dyDescent="0.3">
      <c r="A38" s="1" t="s">
        <v>46</v>
      </c>
      <c r="B38" s="1" t="s">
        <v>89</v>
      </c>
      <c r="C38" s="26" t="s">
        <v>274</v>
      </c>
      <c r="D38" s="36">
        <v>24</v>
      </c>
      <c r="E38" s="26">
        <v>22</v>
      </c>
      <c r="F38" s="26">
        <v>6</v>
      </c>
      <c r="G38" s="26">
        <v>16</v>
      </c>
      <c r="H38" s="26"/>
      <c r="I38" s="26"/>
      <c r="J38" s="26">
        <v>4</v>
      </c>
      <c r="K38" s="26">
        <v>5</v>
      </c>
      <c r="L38" s="89"/>
      <c r="M38" s="26">
        <v>5</v>
      </c>
      <c r="N38" s="26">
        <f t="shared" si="5"/>
        <v>5</v>
      </c>
      <c r="O38" s="37">
        <v>1</v>
      </c>
      <c r="P38" s="37">
        <v>1</v>
      </c>
      <c r="Q38" s="37">
        <v>3</v>
      </c>
      <c r="R38" s="37">
        <v>2</v>
      </c>
      <c r="S38" s="37"/>
      <c r="T38" s="26">
        <f t="shared" si="6"/>
        <v>16</v>
      </c>
      <c r="U38" s="38">
        <f t="shared" si="7"/>
        <v>1.0909090909090908</v>
      </c>
      <c r="V38" s="22">
        <v>5</v>
      </c>
      <c r="W38" s="22" t="s">
        <v>68</v>
      </c>
      <c r="X38" s="22" t="s">
        <v>59</v>
      </c>
      <c r="Y38" s="62">
        <v>1561</v>
      </c>
      <c r="Z38" s="39"/>
      <c r="AA38" s="1" t="s">
        <v>94</v>
      </c>
      <c r="AB38" s="27" t="s">
        <v>95</v>
      </c>
    </row>
    <row r="39" spans="1:28" x14ac:dyDescent="0.3">
      <c r="A39" s="1" t="s">
        <v>46</v>
      </c>
      <c r="B39" s="1" t="s">
        <v>89</v>
      </c>
      <c r="C39" s="26" t="s">
        <v>275</v>
      </c>
      <c r="D39" s="36">
        <v>3</v>
      </c>
      <c r="E39" s="26">
        <v>17</v>
      </c>
      <c r="F39" s="26">
        <v>1</v>
      </c>
      <c r="G39" s="26">
        <v>4</v>
      </c>
      <c r="H39" s="26"/>
      <c r="I39" s="26"/>
      <c r="J39" s="26">
        <v>1</v>
      </c>
      <c r="K39" s="26">
        <v>2</v>
      </c>
      <c r="L39" s="89"/>
      <c r="M39" s="26">
        <v>0</v>
      </c>
      <c r="N39" s="26">
        <f t="shared" si="5"/>
        <v>0</v>
      </c>
      <c r="O39" s="37">
        <v>0</v>
      </c>
      <c r="P39" s="37">
        <v>0</v>
      </c>
      <c r="Q39" s="37"/>
      <c r="R39" s="37">
        <v>3</v>
      </c>
      <c r="S39" s="37"/>
      <c r="T39" s="26">
        <f t="shared" si="6"/>
        <v>3</v>
      </c>
      <c r="U39" s="38">
        <f t="shared" si="7"/>
        <v>0</v>
      </c>
      <c r="V39" s="22">
        <v>5</v>
      </c>
      <c r="W39" s="22" t="s">
        <v>68</v>
      </c>
      <c r="X39" s="22" t="s">
        <v>59</v>
      </c>
      <c r="Y39" s="62">
        <v>1561</v>
      </c>
      <c r="Z39" s="39"/>
      <c r="AA39" s="1" t="s">
        <v>94</v>
      </c>
      <c r="AB39" s="27" t="s">
        <v>95</v>
      </c>
    </row>
    <row r="40" spans="1:28" x14ac:dyDescent="0.3">
      <c r="A40" s="1" t="s">
        <v>46</v>
      </c>
      <c r="B40" s="1" t="s">
        <v>89</v>
      </c>
      <c r="C40" s="26" t="s">
        <v>276</v>
      </c>
      <c r="D40" s="36">
        <v>20</v>
      </c>
      <c r="E40" s="26">
        <v>31</v>
      </c>
      <c r="F40" s="26">
        <v>2</v>
      </c>
      <c r="G40" s="26">
        <v>11</v>
      </c>
      <c r="H40" s="26"/>
      <c r="I40" s="26"/>
      <c r="J40" s="26">
        <v>0</v>
      </c>
      <c r="K40" s="26">
        <v>0</v>
      </c>
      <c r="L40" s="89"/>
      <c r="M40" s="26">
        <v>6</v>
      </c>
      <c r="N40" s="26">
        <f t="shared" si="5"/>
        <v>6</v>
      </c>
      <c r="O40" s="37">
        <v>0</v>
      </c>
      <c r="P40" s="37">
        <v>2</v>
      </c>
      <c r="Q40" s="37"/>
      <c r="R40" s="37">
        <v>1</v>
      </c>
      <c r="S40" s="37"/>
      <c r="T40" s="26">
        <f t="shared" si="6"/>
        <v>4</v>
      </c>
      <c r="U40" s="38">
        <f t="shared" si="7"/>
        <v>0.29032258064516131</v>
      </c>
      <c r="V40" s="22">
        <v>5</v>
      </c>
      <c r="W40" s="22" t="s">
        <v>68</v>
      </c>
      <c r="X40" s="22" t="s">
        <v>59</v>
      </c>
      <c r="Y40" s="62">
        <v>1561</v>
      </c>
      <c r="Z40" s="39"/>
      <c r="AA40" s="1" t="s">
        <v>94</v>
      </c>
      <c r="AB40" s="27" t="s">
        <v>95</v>
      </c>
    </row>
    <row r="41" spans="1:28" x14ac:dyDescent="0.3">
      <c r="A41" s="1" t="s">
        <v>46</v>
      </c>
      <c r="B41" s="1" t="s">
        <v>89</v>
      </c>
      <c r="C41" s="26" t="s">
        <v>277</v>
      </c>
      <c r="D41" s="36">
        <v>31</v>
      </c>
      <c r="E41" s="26" t="s">
        <v>396</v>
      </c>
      <c r="F41" s="26"/>
      <c r="G41" s="26"/>
      <c r="H41" s="26"/>
      <c r="I41" s="26"/>
      <c r="J41" s="26"/>
      <c r="K41" s="26"/>
      <c r="L41" s="89"/>
      <c r="M41" s="26"/>
      <c r="N41" s="26"/>
      <c r="O41" s="37"/>
      <c r="P41" s="37"/>
      <c r="Q41" s="37"/>
      <c r="R41" s="37"/>
      <c r="S41" s="37"/>
      <c r="T41" s="26"/>
      <c r="U41" s="38" t="str">
        <f t="shared" si="7"/>
        <v/>
      </c>
      <c r="V41" s="22">
        <v>5</v>
      </c>
      <c r="W41" s="22" t="s">
        <v>68</v>
      </c>
      <c r="X41" s="22" t="s">
        <v>59</v>
      </c>
      <c r="Y41" s="62">
        <v>1561</v>
      </c>
      <c r="Z41" s="39"/>
      <c r="AA41" s="1" t="s">
        <v>94</v>
      </c>
      <c r="AB41" s="27" t="s">
        <v>95</v>
      </c>
    </row>
    <row r="42" spans="1:28" x14ac:dyDescent="0.3">
      <c r="A42" s="1" t="s">
        <v>46</v>
      </c>
      <c r="B42" s="1" t="s">
        <v>89</v>
      </c>
      <c r="C42" s="26" t="s">
        <v>278</v>
      </c>
      <c r="D42" s="36">
        <v>21</v>
      </c>
      <c r="E42" s="26">
        <v>16</v>
      </c>
      <c r="F42" s="26">
        <v>3</v>
      </c>
      <c r="G42" s="26">
        <v>9</v>
      </c>
      <c r="H42" s="26"/>
      <c r="I42" s="26"/>
      <c r="J42" s="26">
        <v>2</v>
      </c>
      <c r="K42" s="26">
        <v>5</v>
      </c>
      <c r="L42" s="89"/>
      <c r="M42" s="26">
        <v>4</v>
      </c>
      <c r="N42" s="26">
        <f t="shared" si="5"/>
        <v>4</v>
      </c>
      <c r="O42" s="37">
        <v>1</v>
      </c>
      <c r="P42" s="37">
        <v>4</v>
      </c>
      <c r="Q42" s="37">
        <v>1</v>
      </c>
      <c r="R42" s="37">
        <v>3</v>
      </c>
      <c r="S42" s="37">
        <v>1</v>
      </c>
      <c r="T42" s="26">
        <f t="shared" si="6"/>
        <v>8</v>
      </c>
      <c r="U42" s="38">
        <f t="shared" si="7"/>
        <v>0.75</v>
      </c>
      <c r="V42" s="22">
        <v>5</v>
      </c>
      <c r="W42" s="22" t="s">
        <v>68</v>
      </c>
      <c r="X42" s="22" t="s">
        <v>59</v>
      </c>
      <c r="Y42" s="62">
        <v>1561</v>
      </c>
      <c r="Z42" s="39"/>
      <c r="AA42" s="1" t="s">
        <v>94</v>
      </c>
      <c r="AB42" s="27" t="s">
        <v>95</v>
      </c>
    </row>
    <row r="43" spans="1:28" x14ac:dyDescent="0.3">
      <c r="A43" s="1" t="s">
        <v>46</v>
      </c>
      <c r="B43" s="1" t="s">
        <v>89</v>
      </c>
      <c r="C43" s="26" t="s">
        <v>282</v>
      </c>
      <c r="D43" s="36">
        <v>14</v>
      </c>
      <c r="E43" s="26">
        <v>7</v>
      </c>
      <c r="F43" s="26">
        <v>1</v>
      </c>
      <c r="G43" s="26">
        <v>4</v>
      </c>
      <c r="H43" s="26"/>
      <c r="I43" s="26"/>
      <c r="J43" s="26">
        <v>2</v>
      </c>
      <c r="K43" s="26">
        <v>2</v>
      </c>
      <c r="L43" s="89"/>
      <c r="M43" s="26">
        <v>0</v>
      </c>
      <c r="N43" s="26">
        <f>SUM(L43:M43)</f>
        <v>0</v>
      </c>
      <c r="O43" s="37">
        <v>0</v>
      </c>
      <c r="P43" s="37">
        <v>1</v>
      </c>
      <c r="Q43" s="37">
        <v>1</v>
      </c>
      <c r="R43" s="37">
        <v>1</v>
      </c>
      <c r="S43" s="37">
        <v>1</v>
      </c>
      <c r="T43" s="26">
        <f t="shared" si="6"/>
        <v>4</v>
      </c>
      <c r="U43" s="38">
        <f t="shared" si="7"/>
        <v>0.5714285714285714</v>
      </c>
      <c r="V43" s="22">
        <v>5</v>
      </c>
      <c r="W43" s="22" t="s">
        <v>68</v>
      </c>
      <c r="X43" s="22" t="s">
        <v>59</v>
      </c>
      <c r="Y43" s="62">
        <v>1561</v>
      </c>
      <c r="Z43" s="39"/>
      <c r="AA43" s="1" t="s">
        <v>94</v>
      </c>
      <c r="AB43" s="27" t="s">
        <v>95</v>
      </c>
    </row>
    <row r="44" spans="1:28" x14ac:dyDescent="0.3">
      <c r="A44" s="1" t="s">
        <v>46</v>
      </c>
      <c r="B44" s="1" t="s">
        <v>89</v>
      </c>
      <c r="C44" s="26" t="s">
        <v>279</v>
      </c>
      <c r="D44" s="36">
        <v>23</v>
      </c>
      <c r="E44" s="26">
        <v>33</v>
      </c>
      <c r="F44" s="26">
        <v>3</v>
      </c>
      <c r="G44" s="26">
        <v>10</v>
      </c>
      <c r="H44" s="26"/>
      <c r="I44" s="26"/>
      <c r="J44" s="26">
        <v>2</v>
      </c>
      <c r="K44" s="26">
        <v>2</v>
      </c>
      <c r="L44" s="89"/>
      <c r="M44" s="26">
        <v>6</v>
      </c>
      <c r="N44" s="26">
        <f>SUM(L44:M44)</f>
        <v>6</v>
      </c>
      <c r="O44" s="37">
        <v>4</v>
      </c>
      <c r="P44" s="37">
        <v>5</v>
      </c>
      <c r="Q44" s="37">
        <v>1</v>
      </c>
      <c r="R44" s="37">
        <v>2</v>
      </c>
      <c r="S44" s="37"/>
      <c r="T44" s="26">
        <f t="shared" si="6"/>
        <v>8</v>
      </c>
      <c r="U44" s="38">
        <f t="shared" si="7"/>
        <v>0.63636363636363635</v>
      </c>
      <c r="V44" s="22">
        <v>5</v>
      </c>
      <c r="W44" s="22" t="s">
        <v>68</v>
      </c>
      <c r="X44" s="22" t="s">
        <v>59</v>
      </c>
      <c r="Y44" s="62">
        <v>1561</v>
      </c>
      <c r="Z44" s="39"/>
      <c r="AA44" s="1" t="s">
        <v>94</v>
      </c>
      <c r="AB44" s="27" t="s">
        <v>95</v>
      </c>
    </row>
    <row r="45" spans="1:28" x14ac:dyDescent="0.3">
      <c r="A45" s="1" t="s">
        <v>46</v>
      </c>
      <c r="B45" s="1" t="s">
        <v>89</v>
      </c>
      <c r="C45" s="26" t="s">
        <v>390</v>
      </c>
      <c r="D45" s="36">
        <v>33</v>
      </c>
      <c r="E45" s="26">
        <v>10</v>
      </c>
      <c r="F45" s="26">
        <v>1</v>
      </c>
      <c r="G45" s="26">
        <v>1</v>
      </c>
      <c r="H45" s="26"/>
      <c r="I45" s="26"/>
      <c r="J45" s="26">
        <v>0</v>
      </c>
      <c r="K45" s="26">
        <v>2</v>
      </c>
      <c r="L45" s="89"/>
      <c r="M45" s="26">
        <v>0</v>
      </c>
      <c r="N45" s="26">
        <f>SUM(L45:M45)</f>
        <v>0</v>
      </c>
      <c r="O45" s="37">
        <v>0</v>
      </c>
      <c r="P45" s="37">
        <v>4</v>
      </c>
      <c r="Q45" s="37"/>
      <c r="R45" s="37">
        <v>2</v>
      </c>
      <c r="S45" s="37"/>
      <c r="T45" s="26">
        <f t="shared" si="6"/>
        <v>2</v>
      </c>
      <c r="U45" s="38">
        <f t="shared" si="7"/>
        <v>0</v>
      </c>
      <c r="V45" s="22">
        <v>5</v>
      </c>
      <c r="W45" s="22" t="s">
        <v>68</v>
      </c>
      <c r="X45" s="22" t="s">
        <v>59</v>
      </c>
      <c r="Y45" s="62">
        <v>1561</v>
      </c>
      <c r="Z45" s="39"/>
      <c r="AA45" s="1" t="s">
        <v>94</v>
      </c>
      <c r="AB45" s="27" t="s">
        <v>95</v>
      </c>
    </row>
    <row r="46" spans="1:28" x14ac:dyDescent="0.3">
      <c r="A46" s="1" t="s">
        <v>46</v>
      </c>
      <c r="B46" s="1" t="s">
        <v>89</v>
      </c>
      <c r="C46" s="26" t="s">
        <v>280</v>
      </c>
      <c r="D46" s="36">
        <v>5</v>
      </c>
      <c r="E46" s="26">
        <v>29</v>
      </c>
      <c r="F46" s="26">
        <v>7</v>
      </c>
      <c r="G46" s="26">
        <v>17</v>
      </c>
      <c r="H46" s="26"/>
      <c r="I46" s="26"/>
      <c r="J46" s="26">
        <v>1</v>
      </c>
      <c r="K46" s="26">
        <v>2</v>
      </c>
      <c r="L46" s="89"/>
      <c r="M46" s="26">
        <v>3</v>
      </c>
      <c r="N46" s="26">
        <f>SUM(L46:M46)</f>
        <v>3</v>
      </c>
      <c r="O46" s="37">
        <v>3</v>
      </c>
      <c r="P46" s="37">
        <v>4</v>
      </c>
      <c r="Q46" s="37">
        <v>1</v>
      </c>
      <c r="R46" s="37">
        <v>7</v>
      </c>
      <c r="S46" s="37"/>
      <c r="T46" s="26">
        <f t="shared" si="6"/>
        <v>15</v>
      </c>
      <c r="U46" s="38">
        <f t="shared" si="7"/>
        <v>0.62068965517241381</v>
      </c>
      <c r="V46" s="22">
        <v>5</v>
      </c>
      <c r="W46" s="22" t="s">
        <v>68</v>
      </c>
      <c r="X46" s="22" t="s">
        <v>59</v>
      </c>
      <c r="Y46" s="62">
        <v>1561</v>
      </c>
      <c r="Z46" s="39"/>
      <c r="AA46" s="1" t="s">
        <v>94</v>
      </c>
      <c r="AB46" s="27" t="s">
        <v>95</v>
      </c>
    </row>
    <row r="47" spans="1:28" x14ac:dyDescent="0.3">
      <c r="A47" s="1" t="s">
        <v>46</v>
      </c>
      <c r="B47" s="1" t="s">
        <v>89</v>
      </c>
      <c r="C47" s="52" t="s">
        <v>39</v>
      </c>
      <c r="D47" s="1"/>
      <c r="E47" s="52"/>
      <c r="F47" s="41"/>
      <c r="G47" s="41"/>
      <c r="H47" s="41"/>
      <c r="I47" s="41"/>
      <c r="J47" s="41"/>
      <c r="K47" s="41"/>
      <c r="L47" s="52">
        <v>22</v>
      </c>
      <c r="M47" s="52">
        <v>-22</v>
      </c>
      <c r="N47" s="26"/>
      <c r="O47" s="41"/>
      <c r="P47" s="41"/>
      <c r="Q47" s="41"/>
      <c r="R47" s="41"/>
      <c r="S47" s="41"/>
      <c r="T47" s="26"/>
      <c r="U47" s="38" t="str">
        <f t="shared" ref="U47" si="8">_xlfn.IFNA("",((T47+Q47+N47-R47)+(O47*2))/E47)</f>
        <v/>
      </c>
      <c r="V47" s="22">
        <v>5</v>
      </c>
      <c r="W47" s="22" t="s">
        <v>68</v>
      </c>
      <c r="X47" s="22" t="s">
        <v>59</v>
      </c>
      <c r="Y47" s="62">
        <v>1561</v>
      </c>
      <c r="Z47" s="39"/>
      <c r="AA47" s="1" t="s">
        <v>94</v>
      </c>
      <c r="AB47" s="27" t="s">
        <v>95</v>
      </c>
    </row>
    <row r="48" spans="1:28" x14ac:dyDescent="0.3">
      <c r="A48" s="46" t="s">
        <v>46</v>
      </c>
      <c r="B48" s="46" t="s">
        <v>89</v>
      </c>
      <c r="C48" s="42" t="s">
        <v>40</v>
      </c>
      <c r="D48" s="46"/>
      <c r="E48" s="42">
        <f t="shared" ref="E48:T48" si="9">SUM(E35:E47)</f>
        <v>240</v>
      </c>
      <c r="F48" s="42">
        <f t="shared" si="9"/>
        <v>37</v>
      </c>
      <c r="G48" s="42">
        <f t="shared" si="9"/>
        <v>95</v>
      </c>
      <c r="H48" s="42">
        <f t="shared" si="9"/>
        <v>0</v>
      </c>
      <c r="I48" s="42">
        <f t="shared" si="9"/>
        <v>0</v>
      </c>
      <c r="J48" s="42">
        <f t="shared" si="9"/>
        <v>19</v>
      </c>
      <c r="K48" s="42">
        <f t="shared" si="9"/>
        <v>30</v>
      </c>
      <c r="L48" s="42">
        <f t="shared" si="9"/>
        <v>22</v>
      </c>
      <c r="M48" s="42">
        <f t="shared" si="9"/>
        <v>24</v>
      </c>
      <c r="N48" s="42">
        <f t="shared" si="9"/>
        <v>46</v>
      </c>
      <c r="O48" s="42">
        <f t="shared" si="9"/>
        <v>10</v>
      </c>
      <c r="P48" s="42">
        <f t="shared" si="9"/>
        <v>34</v>
      </c>
      <c r="Q48" s="42">
        <f t="shared" si="9"/>
        <v>12</v>
      </c>
      <c r="R48" s="42">
        <f t="shared" si="9"/>
        <v>30</v>
      </c>
      <c r="S48" s="42">
        <f t="shared" si="9"/>
        <v>4</v>
      </c>
      <c r="T48" s="42">
        <f t="shared" si="9"/>
        <v>93</v>
      </c>
      <c r="U48" s="43">
        <f>((T48+Q48+N48-R48)+(O48*2))/E48</f>
        <v>0.58750000000000002</v>
      </c>
      <c r="V48" s="44">
        <v>5</v>
      </c>
      <c r="W48" s="44" t="s">
        <v>68</v>
      </c>
      <c r="X48" s="44" t="s">
        <v>59</v>
      </c>
      <c r="Y48" s="63">
        <v>1561</v>
      </c>
      <c r="Z48" s="45"/>
      <c r="AA48" s="46" t="s">
        <v>94</v>
      </c>
      <c r="AB48" s="74" t="s">
        <v>95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0.38947368421052631</v>
      </c>
      <c r="H49" s="47"/>
      <c r="I49" s="27"/>
      <c r="J49" s="47" t="s">
        <v>42</v>
      </c>
      <c r="K49" s="61">
        <f>J48/K48</f>
        <v>0.6333333333333333</v>
      </c>
      <c r="L49" s="1"/>
      <c r="M49" s="37" t="s">
        <v>43</v>
      </c>
      <c r="N49" s="49">
        <v>17</v>
      </c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AB52" s="64"/>
    </row>
  </sheetData>
  <sheetProtection sheet="1" objects="1" scenarios="1"/>
  <sortState xmlns:xlrd2="http://schemas.microsoft.com/office/spreadsheetml/2017/richdata2" ref="C13:AB24">
    <sortCondition ref="C13:C24"/>
  </sortState>
  <pageMargins left="0.25" right="0.25" top="0.75" bottom="0.75" header="0.3" footer="0.3"/>
  <pageSetup scale="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84D6-6AFF-4D2D-AA4B-DB4CE2A14280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459</v>
      </c>
    </row>
    <row r="3" spans="1:28" x14ac:dyDescent="0.3">
      <c r="B3" s="1"/>
      <c r="C3" s="6">
        <v>28904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180</v>
      </c>
      <c r="K4" s="16" t="s">
        <v>45</v>
      </c>
      <c r="L4" s="17"/>
      <c r="M4" s="18"/>
      <c r="N4" s="19">
        <v>21</v>
      </c>
      <c r="O4" s="19">
        <v>21</v>
      </c>
      <c r="P4" s="19">
        <v>39</v>
      </c>
      <c r="Q4" s="19">
        <v>25</v>
      </c>
      <c r="R4" s="20"/>
      <c r="S4" s="21">
        <f>SUM(N4:R4)</f>
        <v>106</v>
      </c>
      <c r="T4" s="22">
        <v>74</v>
      </c>
    </row>
    <row r="5" spans="1:28" x14ac:dyDescent="0.3">
      <c r="B5" s="1"/>
      <c r="C5" s="6" t="s">
        <v>141</v>
      </c>
      <c r="D5" s="7" t="s">
        <v>6</v>
      </c>
      <c r="E5" s="1"/>
      <c r="F5" s="1"/>
      <c r="G5" s="1"/>
      <c r="J5" s="15" t="s">
        <v>181</v>
      </c>
      <c r="K5" s="16" t="s">
        <v>98</v>
      </c>
      <c r="L5" s="17"/>
      <c r="M5" s="18"/>
      <c r="N5" s="19">
        <v>33</v>
      </c>
      <c r="O5" s="19">
        <v>30</v>
      </c>
      <c r="P5" s="19">
        <v>34</v>
      </c>
      <c r="Q5" s="19">
        <v>29</v>
      </c>
      <c r="R5" s="20"/>
      <c r="S5" s="21">
        <f>SUM(N5:R5)</f>
        <v>126</v>
      </c>
      <c r="T5" s="22">
        <v>74</v>
      </c>
      <c r="U5" s="1"/>
      <c r="V5" s="1"/>
      <c r="W5" s="1"/>
    </row>
    <row r="6" spans="1:28" x14ac:dyDescent="0.3">
      <c r="C6" s="23">
        <v>1123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74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20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97</v>
      </c>
      <c r="B13" s="1" t="s">
        <v>46</v>
      </c>
      <c r="C13" s="26" t="s">
        <v>47</v>
      </c>
      <c r="D13" s="36">
        <v>24</v>
      </c>
      <c r="E13" s="89"/>
      <c r="F13" s="26">
        <v>5</v>
      </c>
      <c r="G13" s="89"/>
      <c r="H13" s="89"/>
      <c r="I13" s="89"/>
      <c r="J13" s="26">
        <v>1</v>
      </c>
      <c r="K13" s="26">
        <v>4</v>
      </c>
      <c r="L13" s="89"/>
      <c r="M13" s="89"/>
      <c r="N13" s="26">
        <f>SUM(L13:M13)</f>
        <v>0</v>
      </c>
      <c r="O13" s="89"/>
      <c r="P13" s="52">
        <v>6</v>
      </c>
      <c r="Q13" s="89"/>
      <c r="R13" s="89"/>
      <c r="S13" s="89"/>
      <c r="T13" s="26">
        <f t="shared" ref="T13:T23" si="0">+(F13*2)+J13</f>
        <v>11</v>
      </c>
      <c r="U13" s="38" t="str">
        <f>IFERROR(((T13+Q13+N13-R13)+(O13*2))/E13,"")</f>
        <v/>
      </c>
      <c r="V13" s="22">
        <v>74</v>
      </c>
      <c r="W13" s="22" t="s">
        <v>68</v>
      </c>
      <c r="X13" s="22" t="s">
        <v>59</v>
      </c>
      <c r="Y13" s="67">
        <v>1123</v>
      </c>
      <c r="Z13" s="39"/>
      <c r="AA13" s="1" t="s">
        <v>85</v>
      </c>
      <c r="AB13" s="27" t="s">
        <v>109</v>
      </c>
    </row>
    <row r="14" spans="1:28" x14ac:dyDescent="0.3">
      <c r="A14" s="1" t="s">
        <v>97</v>
      </c>
      <c r="B14" s="1" t="s">
        <v>46</v>
      </c>
      <c r="C14" s="1" t="s">
        <v>234</v>
      </c>
      <c r="D14" s="36">
        <v>44</v>
      </c>
      <c r="E14" s="89"/>
      <c r="F14" s="26">
        <v>2</v>
      </c>
      <c r="G14" s="89"/>
      <c r="H14" s="89"/>
      <c r="I14" s="89"/>
      <c r="J14" s="26">
        <v>0</v>
      </c>
      <c r="K14" s="26">
        <v>0</v>
      </c>
      <c r="L14" s="89"/>
      <c r="M14" s="89"/>
      <c r="N14" s="26">
        <f t="shared" ref="N14:N19" si="1">SUM(L14:M14)</f>
        <v>0</v>
      </c>
      <c r="O14" s="90"/>
      <c r="P14" s="90"/>
      <c r="Q14" s="90"/>
      <c r="R14" s="90"/>
      <c r="S14" s="90"/>
      <c r="T14" s="26">
        <f t="shared" si="0"/>
        <v>4</v>
      </c>
      <c r="U14" s="38" t="str">
        <f t="shared" ref="U14:U22" si="2">IFERROR(((T14+Q14+N14-R14)+(O14*2))/E14,"")</f>
        <v/>
      </c>
      <c r="V14" s="22">
        <v>74</v>
      </c>
      <c r="W14" s="22" t="s">
        <v>68</v>
      </c>
      <c r="X14" s="22" t="s">
        <v>59</v>
      </c>
      <c r="Y14" s="67">
        <v>1123</v>
      </c>
      <c r="Z14" s="39"/>
      <c r="AA14" s="1" t="s">
        <v>85</v>
      </c>
      <c r="AB14" s="27" t="s">
        <v>109</v>
      </c>
    </row>
    <row r="15" spans="1:28" x14ac:dyDescent="0.3">
      <c r="A15" s="1" t="s">
        <v>97</v>
      </c>
      <c r="B15" s="1" t="s">
        <v>46</v>
      </c>
      <c r="C15" s="1" t="s">
        <v>49</v>
      </c>
      <c r="D15" s="36">
        <v>10</v>
      </c>
      <c r="E15" s="89"/>
      <c r="F15" s="26">
        <v>1</v>
      </c>
      <c r="G15" s="89"/>
      <c r="H15" s="89"/>
      <c r="I15" s="89"/>
      <c r="J15" s="26">
        <v>0</v>
      </c>
      <c r="K15" s="26">
        <v>0</v>
      </c>
      <c r="L15" s="89"/>
      <c r="M15" s="89"/>
      <c r="N15" s="26">
        <f t="shared" si="1"/>
        <v>0</v>
      </c>
      <c r="O15" s="90"/>
      <c r="P15" s="90"/>
      <c r="Q15" s="90"/>
      <c r="R15" s="90"/>
      <c r="S15" s="90"/>
      <c r="T15" s="26">
        <f t="shared" si="0"/>
        <v>2</v>
      </c>
      <c r="U15" s="38" t="str">
        <f t="shared" si="2"/>
        <v/>
      </c>
      <c r="V15" s="22">
        <v>74</v>
      </c>
      <c r="W15" s="22" t="s">
        <v>68</v>
      </c>
      <c r="X15" s="22" t="s">
        <v>59</v>
      </c>
      <c r="Y15" s="67">
        <v>1123</v>
      </c>
      <c r="Z15" s="39"/>
      <c r="AA15" s="1" t="s">
        <v>85</v>
      </c>
      <c r="AB15" s="27" t="s">
        <v>109</v>
      </c>
    </row>
    <row r="16" spans="1:28" x14ac:dyDescent="0.3">
      <c r="A16" s="1" t="s">
        <v>97</v>
      </c>
      <c r="B16" s="1" t="s">
        <v>46</v>
      </c>
      <c r="C16" s="26" t="s">
        <v>50</v>
      </c>
      <c r="D16" s="36">
        <v>25</v>
      </c>
      <c r="E16" s="89"/>
      <c r="F16" s="26">
        <v>9</v>
      </c>
      <c r="G16" s="89"/>
      <c r="H16" s="89"/>
      <c r="I16" s="89"/>
      <c r="J16" s="26">
        <v>2</v>
      </c>
      <c r="K16" s="26">
        <v>3</v>
      </c>
      <c r="L16" s="89"/>
      <c r="M16" s="89"/>
      <c r="N16" s="26">
        <f t="shared" si="1"/>
        <v>0</v>
      </c>
      <c r="O16" s="90"/>
      <c r="P16" s="90"/>
      <c r="Q16" s="90"/>
      <c r="R16" s="90"/>
      <c r="S16" s="90"/>
      <c r="T16" s="26">
        <f t="shared" si="0"/>
        <v>20</v>
      </c>
      <c r="U16" s="38" t="str">
        <f t="shared" si="2"/>
        <v/>
      </c>
      <c r="V16" s="22">
        <v>74</v>
      </c>
      <c r="W16" s="22" t="s">
        <v>68</v>
      </c>
      <c r="X16" s="22" t="s">
        <v>59</v>
      </c>
      <c r="Y16" s="67">
        <v>1123</v>
      </c>
      <c r="Z16" s="39"/>
      <c r="AA16" s="1" t="s">
        <v>85</v>
      </c>
      <c r="AB16" s="27" t="s">
        <v>109</v>
      </c>
    </row>
    <row r="17" spans="1:28" x14ac:dyDescent="0.3">
      <c r="A17" s="1" t="s">
        <v>97</v>
      </c>
      <c r="B17" s="1" t="s">
        <v>46</v>
      </c>
      <c r="C17" s="26" t="s">
        <v>250</v>
      </c>
      <c r="D17" s="36">
        <v>28</v>
      </c>
      <c r="E17" s="89"/>
      <c r="F17" s="26">
        <v>8</v>
      </c>
      <c r="G17" s="89"/>
      <c r="H17" s="89"/>
      <c r="I17" s="89"/>
      <c r="J17" s="26">
        <v>6</v>
      </c>
      <c r="K17" s="26">
        <v>8</v>
      </c>
      <c r="L17" s="89"/>
      <c r="M17" s="89"/>
      <c r="N17" s="26">
        <f t="shared" si="1"/>
        <v>0</v>
      </c>
      <c r="O17" s="90"/>
      <c r="P17" s="90"/>
      <c r="Q17" s="90"/>
      <c r="R17" s="90"/>
      <c r="S17" s="90"/>
      <c r="T17" s="26">
        <f t="shared" si="0"/>
        <v>22</v>
      </c>
      <c r="U17" s="38" t="str">
        <f t="shared" si="2"/>
        <v/>
      </c>
      <c r="V17" s="22">
        <v>74</v>
      </c>
      <c r="W17" s="22" t="s">
        <v>68</v>
      </c>
      <c r="X17" s="22" t="s">
        <v>59</v>
      </c>
      <c r="Y17" s="67">
        <v>1123</v>
      </c>
      <c r="Z17" s="39"/>
      <c r="AA17" s="1" t="s">
        <v>85</v>
      </c>
      <c r="AB17" s="27" t="s">
        <v>109</v>
      </c>
    </row>
    <row r="18" spans="1:28" x14ac:dyDescent="0.3">
      <c r="A18" s="1" t="s">
        <v>97</v>
      </c>
      <c r="B18" s="1" t="s">
        <v>46</v>
      </c>
      <c r="C18" s="26" t="s">
        <v>51</v>
      </c>
      <c r="D18" s="36">
        <v>33</v>
      </c>
      <c r="E18" s="89"/>
      <c r="F18" s="26">
        <v>1</v>
      </c>
      <c r="G18" s="89"/>
      <c r="H18" s="89"/>
      <c r="I18" s="89"/>
      <c r="J18" s="26">
        <v>2</v>
      </c>
      <c r="K18" s="26">
        <v>7</v>
      </c>
      <c r="L18" s="89"/>
      <c r="M18" s="89"/>
      <c r="N18" s="26">
        <f t="shared" si="1"/>
        <v>0</v>
      </c>
      <c r="O18" s="90"/>
      <c r="P18" s="90"/>
      <c r="Q18" s="90"/>
      <c r="R18" s="90"/>
      <c r="S18" s="90"/>
      <c r="T18" s="26">
        <f t="shared" si="0"/>
        <v>4</v>
      </c>
      <c r="U18" s="38" t="str">
        <f t="shared" si="2"/>
        <v/>
      </c>
      <c r="V18" s="22">
        <v>74</v>
      </c>
      <c r="W18" s="22" t="s">
        <v>68</v>
      </c>
      <c r="X18" s="22" t="s">
        <v>59</v>
      </c>
      <c r="Y18" s="67">
        <v>1123</v>
      </c>
      <c r="Z18" s="39"/>
      <c r="AA18" s="1" t="s">
        <v>85</v>
      </c>
      <c r="AB18" s="27" t="s">
        <v>109</v>
      </c>
    </row>
    <row r="19" spans="1:28" x14ac:dyDescent="0.3">
      <c r="A19" s="1" t="s">
        <v>97</v>
      </c>
      <c r="B19" s="1" t="s">
        <v>46</v>
      </c>
      <c r="C19" s="26" t="s">
        <v>52</v>
      </c>
      <c r="D19" s="36">
        <v>6</v>
      </c>
      <c r="E19" s="89"/>
      <c r="F19" s="26">
        <v>2</v>
      </c>
      <c r="G19" s="89"/>
      <c r="H19" s="89"/>
      <c r="I19" s="89"/>
      <c r="J19" s="26">
        <v>1</v>
      </c>
      <c r="K19" s="26">
        <v>4</v>
      </c>
      <c r="L19" s="89"/>
      <c r="M19" s="89"/>
      <c r="N19" s="26">
        <f t="shared" si="1"/>
        <v>0</v>
      </c>
      <c r="O19" s="90"/>
      <c r="P19" s="90"/>
      <c r="Q19" s="90"/>
      <c r="R19" s="90"/>
      <c r="S19" s="90"/>
      <c r="T19" s="26">
        <f t="shared" si="0"/>
        <v>5</v>
      </c>
      <c r="U19" s="38" t="str">
        <f t="shared" si="2"/>
        <v/>
      </c>
      <c r="V19" s="22">
        <v>74</v>
      </c>
      <c r="W19" s="22" t="s">
        <v>68</v>
      </c>
      <c r="X19" s="22" t="s">
        <v>59</v>
      </c>
      <c r="Y19" s="67">
        <v>1123</v>
      </c>
      <c r="Z19" s="39"/>
      <c r="AA19" s="1" t="s">
        <v>85</v>
      </c>
      <c r="AB19" s="27" t="s">
        <v>109</v>
      </c>
    </row>
    <row r="20" spans="1:28" x14ac:dyDescent="0.3">
      <c r="A20" s="1" t="s">
        <v>97</v>
      </c>
      <c r="B20" s="1" t="s">
        <v>46</v>
      </c>
      <c r="C20" s="26" t="s">
        <v>236</v>
      </c>
      <c r="D20" s="36">
        <v>32</v>
      </c>
      <c r="E20" s="89"/>
      <c r="F20" s="26">
        <v>2</v>
      </c>
      <c r="G20" s="89"/>
      <c r="H20" s="89"/>
      <c r="I20" s="89"/>
      <c r="J20" s="26">
        <v>1</v>
      </c>
      <c r="K20" s="26">
        <v>2</v>
      </c>
      <c r="L20" s="89"/>
      <c r="M20" s="89"/>
      <c r="N20" s="26">
        <f>SUM(L20:M20)</f>
        <v>0</v>
      </c>
      <c r="O20" s="90"/>
      <c r="P20" s="90"/>
      <c r="Q20" s="90"/>
      <c r="R20" s="90"/>
      <c r="S20" s="90"/>
      <c r="T20" s="26">
        <f t="shared" si="0"/>
        <v>5</v>
      </c>
      <c r="U20" s="38" t="str">
        <f t="shared" si="2"/>
        <v/>
      </c>
      <c r="V20" s="22">
        <v>74</v>
      </c>
      <c r="W20" s="22" t="s">
        <v>68</v>
      </c>
      <c r="X20" s="22" t="s">
        <v>59</v>
      </c>
      <c r="Y20" s="67">
        <v>1123</v>
      </c>
      <c r="Z20" s="39"/>
      <c r="AA20" s="1" t="s">
        <v>85</v>
      </c>
      <c r="AB20" s="27" t="s">
        <v>109</v>
      </c>
    </row>
    <row r="21" spans="1:28" x14ac:dyDescent="0.3">
      <c r="A21" s="1" t="s">
        <v>97</v>
      </c>
      <c r="B21" s="1" t="s">
        <v>46</v>
      </c>
      <c r="C21" s="26" t="s">
        <v>55</v>
      </c>
      <c r="D21" s="36">
        <v>1</v>
      </c>
      <c r="E21" s="89"/>
      <c r="F21" s="26">
        <v>11</v>
      </c>
      <c r="G21" s="89"/>
      <c r="H21" s="89"/>
      <c r="I21" s="89"/>
      <c r="J21" s="26">
        <v>11</v>
      </c>
      <c r="K21" s="26">
        <v>13</v>
      </c>
      <c r="L21" s="89"/>
      <c r="M21" s="89"/>
      <c r="N21" s="26">
        <f>SUM(L21:M21)</f>
        <v>0</v>
      </c>
      <c r="O21" s="90"/>
      <c r="P21" s="52">
        <v>6</v>
      </c>
      <c r="Q21" s="90"/>
      <c r="R21" s="90"/>
      <c r="S21" s="90"/>
      <c r="T21" s="26">
        <f t="shared" si="0"/>
        <v>33</v>
      </c>
      <c r="U21" s="38" t="str">
        <f t="shared" si="2"/>
        <v/>
      </c>
      <c r="V21" s="22">
        <v>74</v>
      </c>
      <c r="W21" s="22" t="s">
        <v>68</v>
      </c>
      <c r="X21" s="22" t="s">
        <v>59</v>
      </c>
      <c r="Y21" s="67">
        <v>1123</v>
      </c>
      <c r="Z21" s="39"/>
      <c r="AA21" s="1" t="s">
        <v>85</v>
      </c>
      <c r="AB21" s="27" t="s">
        <v>109</v>
      </c>
    </row>
    <row r="22" spans="1:28" x14ac:dyDescent="0.3">
      <c r="A22" s="1" t="s">
        <v>97</v>
      </c>
      <c r="B22" s="1" t="s">
        <v>46</v>
      </c>
      <c r="C22" s="26" t="s">
        <v>259</v>
      </c>
      <c r="D22" s="36">
        <v>30</v>
      </c>
      <c r="E22" s="89"/>
      <c r="F22" s="26">
        <v>0</v>
      </c>
      <c r="G22" s="89"/>
      <c r="H22" s="89"/>
      <c r="I22" s="89"/>
      <c r="J22" s="26">
        <v>0</v>
      </c>
      <c r="K22" s="26">
        <v>0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0"/>
        <v>0</v>
      </c>
      <c r="U22" s="38" t="str">
        <f t="shared" si="2"/>
        <v/>
      </c>
      <c r="V22" s="22">
        <v>74</v>
      </c>
      <c r="W22" s="22" t="s">
        <v>68</v>
      </c>
      <c r="X22" s="22" t="s">
        <v>59</v>
      </c>
      <c r="Y22" s="67">
        <v>1123</v>
      </c>
      <c r="Z22" s="39"/>
      <c r="AA22" s="1" t="s">
        <v>85</v>
      </c>
      <c r="AB22" s="27" t="s">
        <v>109</v>
      </c>
    </row>
    <row r="23" spans="1:28" x14ac:dyDescent="0.3">
      <c r="A23" s="1" t="s">
        <v>97</v>
      </c>
      <c r="B23" s="1" t="s">
        <v>46</v>
      </c>
      <c r="C23" s="26" t="s">
        <v>56</v>
      </c>
      <c r="D23" s="36">
        <v>15</v>
      </c>
      <c r="E23" s="89"/>
      <c r="F23" s="26">
        <v>0</v>
      </c>
      <c r="G23" s="89"/>
      <c r="H23" s="89"/>
      <c r="I23" s="89"/>
      <c r="J23" s="26">
        <v>0</v>
      </c>
      <c r="K23" s="26">
        <v>0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0"/>
        <v>0</v>
      </c>
      <c r="U23" s="38"/>
      <c r="V23" s="22">
        <v>74</v>
      </c>
      <c r="W23" s="22" t="s">
        <v>68</v>
      </c>
      <c r="X23" s="22" t="s">
        <v>59</v>
      </c>
      <c r="Y23" s="67">
        <v>1123</v>
      </c>
      <c r="Z23" s="39"/>
      <c r="AA23" s="1" t="s">
        <v>85</v>
      </c>
      <c r="AB23" s="27" t="s">
        <v>109</v>
      </c>
    </row>
    <row r="24" spans="1:28" x14ac:dyDescent="0.3">
      <c r="A24" s="1" t="s">
        <v>97</v>
      </c>
      <c r="B24" s="1" t="s">
        <v>46</v>
      </c>
      <c r="C24" s="52" t="s">
        <v>39</v>
      </c>
      <c r="D24" s="1"/>
      <c r="E24" s="52">
        <v>240</v>
      </c>
      <c r="F24" s="52"/>
      <c r="G24" s="52"/>
      <c r="H24" s="52"/>
      <c r="I24" s="52"/>
      <c r="J24" s="52"/>
      <c r="K24" s="52"/>
      <c r="L24" s="52"/>
      <c r="M24" s="52">
        <v>35</v>
      </c>
      <c r="N24" s="52">
        <v>35</v>
      </c>
      <c r="O24" s="52"/>
      <c r="P24" s="52">
        <v>22</v>
      </c>
      <c r="Q24" s="41"/>
      <c r="R24" s="41"/>
      <c r="S24" s="41"/>
      <c r="T24" s="26"/>
      <c r="U24" s="38" t="str">
        <f>_xlfn.IFNA("",((T24+Q24+N24-R24)+(O24*2))/E24)</f>
        <v/>
      </c>
      <c r="V24" s="22">
        <v>74</v>
      </c>
      <c r="W24" s="22" t="s">
        <v>68</v>
      </c>
      <c r="X24" s="22" t="s">
        <v>59</v>
      </c>
      <c r="Y24" s="62">
        <v>1123</v>
      </c>
      <c r="Z24" s="39"/>
      <c r="AA24" s="1" t="s">
        <v>85</v>
      </c>
      <c r="AB24" s="27" t="s">
        <v>109</v>
      </c>
    </row>
    <row r="25" spans="1:28" x14ac:dyDescent="0.3">
      <c r="A25" s="46" t="s">
        <v>97</v>
      </c>
      <c r="B25" s="46" t="s">
        <v>46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41</v>
      </c>
      <c r="G25" s="42">
        <f t="shared" si="3"/>
        <v>0</v>
      </c>
      <c r="H25" s="42">
        <f t="shared" si="3"/>
        <v>0</v>
      </c>
      <c r="I25" s="42">
        <f t="shared" si="3"/>
        <v>0</v>
      </c>
      <c r="J25" s="42">
        <f t="shared" si="3"/>
        <v>24</v>
      </c>
      <c r="K25" s="42">
        <f t="shared" si="3"/>
        <v>41</v>
      </c>
      <c r="L25" s="42">
        <f t="shared" si="3"/>
        <v>0</v>
      </c>
      <c r="M25" s="42">
        <f t="shared" si="3"/>
        <v>35</v>
      </c>
      <c r="N25" s="42">
        <f t="shared" si="3"/>
        <v>35</v>
      </c>
      <c r="O25" s="42">
        <f t="shared" si="3"/>
        <v>0</v>
      </c>
      <c r="P25" s="42">
        <f t="shared" si="3"/>
        <v>34</v>
      </c>
      <c r="Q25" s="42">
        <f t="shared" si="3"/>
        <v>0</v>
      </c>
      <c r="R25" s="42">
        <f t="shared" si="3"/>
        <v>0</v>
      </c>
      <c r="S25" s="42">
        <f t="shared" si="3"/>
        <v>0</v>
      </c>
      <c r="T25" s="42">
        <f t="shared" si="3"/>
        <v>106</v>
      </c>
      <c r="U25" s="43">
        <f>((T25+Q25+N25-R25)+(O25*2))/E25</f>
        <v>0.58750000000000002</v>
      </c>
      <c r="V25" s="44">
        <v>74</v>
      </c>
      <c r="W25" s="44" t="s">
        <v>68</v>
      </c>
      <c r="X25" s="44" t="s">
        <v>59</v>
      </c>
      <c r="Y25" s="63">
        <v>1123</v>
      </c>
      <c r="Z25" s="45"/>
      <c r="AA25" s="46" t="s">
        <v>85</v>
      </c>
      <c r="AB25" s="74" t="s">
        <v>109</v>
      </c>
    </row>
    <row r="26" spans="1:28" x14ac:dyDescent="0.3">
      <c r="A26" s="1"/>
      <c r="B26" s="1"/>
      <c r="C26" s="1"/>
      <c r="D26" s="1"/>
      <c r="F26" s="47" t="s">
        <v>41</v>
      </c>
      <c r="G26" s="61" t="e">
        <f>F25/G25</f>
        <v>#DIV/0!</v>
      </c>
      <c r="H26" s="47"/>
      <c r="I26" s="27"/>
      <c r="J26" s="47" t="s">
        <v>42</v>
      </c>
      <c r="K26" s="61">
        <f>J25/K25</f>
        <v>0.58536585365853655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19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97</v>
      </c>
      <c r="C35" s="26" t="s">
        <v>252</v>
      </c>
      <c r="D35" s="36">
        <v>33</v>
      </c>
      <c r="E35" s="89"/>
      <c r="F35" s="26">
        <v>0</v>
      </c>
      <c r="G35" s="89"/>
      <c r="H35" s="89"/>
      <c r="I35" s="89"/>
      <c r="J35" s="26">
        <v>2</v>
      </c>
      <c r="K35" s="26">
        <v>2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 t="shared" ref="T35:T45" si="4">+(F35*2)+J35</f>
        <v>2</v>
      </c>
      <c r="U35" s="38" t="str">
        <f>IFERROR(((T35+Q35+N35-R35)+(O35*2))/E35,"")</f>
        <v/>
      </c>
      <c r="V35" s="22">
        <v>74</v>
      </c>
      <c r="W35" s="22" t="s">
        <v>58</v>
      </c>
      <c r="X35" s="22" t="s">
        <v>69</v>
      </c>
      <c r="Y35" s="62">
        <v>1123</v>
      </c>
      <c r="Z35" s="39"/>
      <c r="AA35" s="1" t="s">
        <v>176</v>
      </c>
      <c r="AB35" s="27" t="s">
        <v>101</v>
      </c>
    </row>
    <row r="36" spans="1:28" x14ac:dyDescent="0.3">
      <c r="A36" s="1" t="s">
        <v>46</v>
      </c>
      <c r="B36" s="1" t="s">
        <v>97</v>
      </c>
      <c r="C36" s="26" t="s">
        <v>48</v>
      </c>
      <c r="D36" s="36">
        <v>21</v>
      </c>
      <c r="E36" s="89"/>
      <c r="F36" s="26">
        <v>5</v>
      </c>
      <c r="G36" s="89"/>
      <c r="H36" s="89"/>
      <c r="I36" s="89"/>
      <c r="J36" s="26">
        <v>6</v>
      </c>
      <c r="K36" s="26">
        <v>10</v>
      </c>
      <c r="L36" s="89"/>
      <c r="M36" s="89"/>
      <c r="N36" s="26">
        <f t="shared" ref="N36:N41" si="5">SUM(L36:M36)</f>
        <v>0</v>
      </c>
      <c r="O36" s="90"/>
      <c r="P36" s="90"/>
      <c r="Q36" s="90"/>
      <c r="R36" s="90"/>
      <c r="S36" s="90"/>
      <c r="T36" s="26">
        <f t="shared" si="4"/>
        <v>16</v>
      </c>
      <c r="U36" s="38" t="str">
        <f t="shared" ref="U36:U45" si="6">IFERROR(((T36+Q36+N36-R36)+(O36*2))/E36,"")</f>
        <v/>
      </c>
      <c r="V36" s="22">
        <v>74</v>
      </c>
      <c r="W36" s="22" t="s">
        <v>58</v>
      </c>
      <c r="X36" s="22" t="s">
        <v>69</v>
      </c>
      <c r="Y36" s="62">
        <v>1123</v>
      </c>
      <c r="Z36" s="39" t="s">
        <v>438</v>
      </c>
      <c r="AA36" s="1" t="s">
        <v>176</v>
      </c>
      <c r="AB36" s="27" t="s">
        <v>101</v>
      </c>
    </row>
    <row r="37" spans="1:28" x14ac:dyDescent="0.3">
      <c r="A37" s="1" t="s">
        <v>46</v>
      </c>
      <c r="B37" s="1" t="s">
        <v>97</v>
      </c>
      <c r="C37" s="26" t="s">
        <v>253</v>
      </c>
      <c r="D37" s="36">
        <v>32</v>
      </c>
      <c r="E37" s="89"/>
      <c r="F37" s="26">
        <v>2</v>
      </c>
      <c r="G37" s="89"/>
      <c r="H37" s="89"/>
      <c r="I37" s="89"/>
      <c r="J37" s="26">
        <v>0</v>
      </c>
      <c r="K37" s="26">
        <v>0</v>
      </c>
      <c r="L37" s="89"/>
      <c r="M37" s="89"/>
      <c r="N37" s="26">
        <f t="shared" si="5"/>
        <v>0</v>
      </c>
      <c r="O37" s="90"/>
      <c r="P37" s="90"/>
      <c r="Q37" s="90"/>
      <c r="R37" s="90"/>
      <c r="S37" s="90"/>
      <c r="T37" s="26">
        <f t="shared" si="4"/>
        <v>4</v>
      </c>
      <c r="U37" s="38" t="str">
        <f t="shared" si="6"/>
        <v/>
      </c>
      <c r="V37" s="22">
        <v>74</v>
      </c>
      <c r="W37" s="22" t="s">
        <v>58</v>
      </c>
      <c r="X37" s="22" t="s">
        <v>69</v>
      </c>
      <c r="Y37" s="62">
        <v>1123</v>
      </c>
      <c r="Z37" s="39"/>
      <c r="AA37" s="1" t="s">
        <v>176</v>
      </c>
      <c r="AB37" s="27" t="s">
        <v>101</v>
      </c>
    </row>
    <row r="38" spans="1:28" x14ac:dyDescent="0.3">
      <c r="A38" s="1" t="s">
        <v>46</v>
      </c>
      <c r="B38" s="1" t="s">
        <v>97</v>
      </c>
      <c r="C38" s="26" t="s">
        <v>254</v>
      </c>
      <c r="D38" s="36">
        <v>24</v>
      </c>
      <c r="E38" s="89"/>
      <c r="F38" s="26">
        <v>3</v>
      </c>
      <c r="G38" s="89"/>
      <c r="H38" s="89"/>
      <c r="I38" s="89"/>
      <c r="J38" s="26">
        <v>9</v>
      </c>
      <c r="K38" s="26">
        <v>12</v>
      </c>
      <c r="L38" s="89"/>
      <c r="M38" s="89"/>
      <c r="N38" s="26">
        <f t="shared" si="5"/>
        <v>0</v>
      </c>
      <c r="O38" s="90"/>
      <c r="P38" s="52">
        <v>6</v>
      </c>
      <c r="Q38" s="90"/>
      <c r="R38" s="90"/>
      <c r="S38" s="90"/>
      <c r="T38" s="26">
        <f t="shared" si="4"/>
        <v>15</v>
      </c>
      <c r="U38" s="38" t="str">
        <f t="shared" si="6"/>
        <v/>
      </c>
      <c r="V38" s="22">
        <v>74</v>
      </c>
      <c r="W38" s="22" t="s">
        <v>58</v>
      </c>
      <c r="X38" s="22" t="s">
        <v>69</v>
      </c>
      <c r="Y38" s="62">
        <v>1123</v>
      </c>
      <c r="Z38" s="39"/>
      <c r="AA38" s="1" t="s">
        <v>176</v>
      </c>
      <c r="AB38" s="27" t="s">
        <v>101</v>
      </c>
    </row>
    <row r="39" spans="1:28" x14ac:dyDescent="0.3">
      <c r="A39" s="1" t="s">
        <v>46</v>
      </c>
      <c r="B39" s="1" t="s">
        <v>97</v>
      </c>
      <c r="C39" s="26" t="s">
        <v>255</v>
      </c>
      <c r="D39" s="36">
        <v>12</v>
      </c>
      <c r="E39" s="89" t="s">
        <v>395</v>
      </c>
      <c r="F39" s="26"/>
      <c r="G39" s="89"/>
      <c r="H39" s="89"/>
      <c r="I39" s="89"/>
      <c r="J39" s="26"/>
      <c r="K39" s="26"/>
      <c r="L39" s="89"/>
      <c r="M39" s="89"/>
      <c r="N39" s="26"/>
      <c r="O39" s="90"/>
      <c r="P39" s="90"/>
      <c r="Q39" s="90"/>
      <c r="R39" s="90"/>
      <c r="S39" s="90"/>
      <c r="T39" s="26">
        <f t="shared" si="4"/>
        <v>0</v>
      </c>
      <c r="U39" s="38" t="str">
        <f t="shared" si="6"/>
        <v/>
      </c>
      <c r="V39" s="22">
        <v>74</v>
      </c>
      <c r="W39" s="22" t="s">
        <v>58</v>
      </c>
      <c r="X39" s="22" t="s">
        <v>69</v>
      </c>
      <c r="Y39" s="62">
        <v>1123</v>
      </c>
      <c r="Z39" s="39"/>
      <c r="AA39" s="1" t="s">
        <v>176</v>
      </c>
      <c r="AB39" s="27" t="s">
        <v>101</v>
      </c>
    </row>
    <row r="40" spans="1:28" x14ac:dyDescent="0.3">
      <c r="A40" s="1" t="s">
        <v>46</v>
      </c>
      <c r="B40" s="1" t="s">
        <v>97</v>
      </c>
      <c r="C40" s="26" t="s">
        <v>53</v>
      </c>
      <c r="D40" s="36">
        <v>45</v>
      </c>
      <c r="E40" s="89"/>
      <c r="F40" s="26">
        <v>7</v>
      </c>
      <c r="G40" s="89"/>
      <c r="H40" s="89"/>
      <c r="I40" s="89"/>
      <c r="J40" s="26">
        <v>3</v>
      </c>
      <c r="K40" s="26">
        <v>5</v>
      </c>
      <c r="L40" s="89"/>
      <c r="M40" s="89"/>
      <c r="N40" s="26">
        <f t="shared" si="5"/>
        <v>0</v>
      </c>
      <c r="O40" s="90"/>
      <c r="P40" s="90"/>
      <c r="Q40" s="90"/>
      <c r="R40" s="90"/>
      <c r="S40" s="90"/>
      <c r="T40" s="26">
        <f t="shared" si="4"/>
        <v>17</v>
      </c>
      <c r="U40" s="38" t="str">
        <f t="shared" si="6"/>
        <v/>
      </c>
      <c r="V40" s="22">
        <v>74</v>
      </c>
      <c r="W40" s="22" t="s">
        <v>58</v>
      </c>
      <c r="X40" s="22" t="s">
        <v>69</v>
      </c>
      <c r="Y40" s="62">
        <v>1123</v>
      </c>
      <c r="Z40" s="39" t="s">
        <v>438</v>
      </c>
      <c r="AA40" s="1" t="s">
        <v>176</v>
      </c>
      <c r="AB40" s="27" t="s">
        <v>101</v>
      </c>
    </row>
    <row r="41" spans="1:28" x14ac:dyDescent="0.3">
      <c r="A41" s="1" t="s">
        <v>46</v>
      </c>
      <c r="B41" s="1" t="s">
        <v>97</v>
      </c>
      <c r="C41" s="26" t="s">
        <v>256</v>
      </c>
      <c r="D41" s="36">
        <v>42</v>
      </c>
      <c r="E41" s="89"/>
      <c r="F41" s="26">
        <v>6</v>
      </c>
      <c r="G41" s="89"/>
      <c r="H41" s="89"/>
      <c r="I41" s="89"/>
      <c r="J41" s="26">
        <v>7</v>
      </c>
      <c r="K41" s="26">
        <v>11</v>
      </c>
      <c r="L41" s="89"/>
      <c r="M41" s="89"/>
      <c r="N41" s="26">
        <f t="shared" si="5"/>
        <v>0</v>
      </c>
      <c r="O41" s="90"/>
      <c r="P41" s="52">
        <v>6</v>
      </c>
      <c r="Q41" s="90"/>
      <c r="R41" s="90"/>
      <c r="S41" s="90"/>
      <c r="T41" s="26">
        <f t="shared" si="4"/>
        <v>19</v>
      </c>
      <c r="U41" s="38" t="str">
        <f t="shared" si="6"/>
        <v/>
      </c>
      <c r="V41" s="22">
        <v>74</v>
      </c>
      <c r="W41" s="22" t="s">
        <v>58</v>
      </c>
      <c r="X41" s="22" t="s">
        <v>69</v>
      </c>
      <c r="Y41" s="62">
        <v>1123</v>
      </c>
      <c r="Z41" s="39"/>
      <c r="AA41" s="1" t="s">
        <v>176</v>
      </c>
      <c r="AB41" s="27" t="s">
        <v>101</v>
      </c>
    </row>
    <row r="42" spans="1:28" x14ac:dyDescent="0.3">
      <c r="A42" s="1" t="s">
        <v>46</v>
      </c>
      <c r="B42" s="1" t="s">
        <v>97</v>
      </c>
      <c r="C42" s="26" t="s">
        <v>243</v>
      </c>
      <c r="D42" s="36">
        <v>25</v>
      </c>
      <c r="E42" s="89"/>
      <c r="F42" s="26">
        <v>0</v>
      </c>
      <c r="G42" s="89"/>
      <c r="H42" s="89"/>
      <c r="I42" s="89"/>
      <c r="J42" s="26">
        <v>2</v>
      </c>
      <c r="K42" s="26">
        <v>3</v>
      </c>
      <c r="L42" s="89"/>
      <c r="M42" s="89"/>
      <c r="N42" s="26">
        <f>SUM(L42:M42)</f>
        <v>0</v>
      </c>
      <c r="O42" s="90"/>
      <c r="P42" s="90"/>
      <c r="Q42" s="90"/>
      <c r="R42" s="90"/>
      <c r="S42" s="90"/>
      <c r="T42" s="26">
        <f t="shared" si="4"/>
        <v>2</v>
      </c>
      <c r="U42" s="38" t="str">
        <f t="shared" si="6"/>
        <v/>
      </c>
      <c r="V42" s="22">
        <v>74</v>
      </c>
      <c r="W42" s="22" t="s">
        <v>58</v>
      </c>
      <c r="X42" s="22" t="s">
        <v>69</v>
      </c>
      <c r="Y42" s="62">
        <v>1123</v>
      </c>
      <c r="Z42" s="39"/>
      <c r="AA42" s="1" t="s">
        <v>176</v>
      </c>
      <c r="AB42" s="27" t="s">
        <v>101</v>
      </c>
    </row>
    <row r="43" spans="1:28" x14ac:dyDescent="0.3">
      <c r="A43" s="1" t="s">
        <v>46</v>
      </c>
      <c r="B43" s="1" t="s">
        <v>97</v>
      </c>
      <c r="C43" s="26" t="s">
        <v>336</v>
      </c>
      <c r="D43" s="36">
        <v>10</v>
      </c>
      <c r="E43" s="89"/>
      <c r="F43" s="26">
        <v>7</v>
      </c>
      <c r="G43" s="89"/>
      <c r="H43" s="89"/>
      <c r="I43" s="89"/>
      <c r="J43" s="26">
        <v>7</v>
      </c>
      <c r="K43" s="26">
        <v>10</v>
      </c>
      <c r="L43" s="89"/>
      <c r="M43" s="89"/>
      <c r="N43" s="26">
        <f>SUM(L43:M43)</f>
        <v>0</v>
      </c>
      <c r="O43" s="90"/>
      <c r="P43" s="52">
        <v>6</v>
      </c>
      <c r="Q43" s="90"/>
      <c r="R43" s="90"/>
      <c r="S43" s="90"/>
      <c r="T43" s="26">
        <f t="shared" si="4"/>
        <v>21</v>
      </c>
      <c r="U43" s="38" t="str">
        <f t="shared" si="6"/>
        <v/>
      </c>
      <c r="V43" s="22">
        <v>74</v>
      </c>
      <c r="W43" s="22" t="s">
        <v>58</v>
      </c>
      <c r="X43" s="22" t="s">
        <v>69</v>
      </c>
      <c r="Y43" s="62">
        <v>1123</v>
      </c>
      <c r="Z43" s="39"/>
      <c r="AA43" s="1" t="s">
        <v>176</v>
      </c>
      <c r="AB43" s="27" t="s">
        <v>101</v>
      </c>
    </row>
    <row r="44" spans="1:28" x14ac:dyDescent="0.3">
      <c r="A44" s="1" t="s">
        <v>46</v>
      </c>
      <c r="B44" s="1" t="s">
        <v>97</v>
      </c>
      <c r="C44" s="26" t="s">
        <v>257</v>
      </c>
      <c r="D44" s="36">
        <v>55</v>
      </c>
      <c r="E44" s="89" t="s">
        <v>395</v>
      </c>
      <c r="F44" s="26"/>
      <c r="G44" s="89"/>
      <c r="H44" s="89"/>
      <c r="I44" s="89"/>
      <c r="J44" s="26"/>
      <c r="K44" s="26"/>
      <c r="L44" s="89"/>
      <c r="M44" s="89"/>
      <c r="N44" s="26"/>
      <c r="O44" s="90"/>
      <c r="P44" s="52"/>
      <c r="Q44" s="90"/>
      <c r="R44" s="90"/>
      <c r="S44" s="90"/>
      <c r="T44" s="26"/>
      <c r="U44" s="38"/>
      <c r="V44" s="22">
        <v>74</v>
      </c>
      <c r="W44" s="22" t="s">
        <v>58</v>
      </c>
      <c r="X44" s="22" t="s">
        <v>69</v>
      </c>
      <c r="Y44" s="62">
        <v>1123</v>
      </c>
      <c r="Z44" s="39"/>
      <c r="AA44" s="1" t="s">
        <v>176</v>
      </c>
      <c r="AB44" s="27" t="s">
        <v>101</v>
      </c>
    </row>
    <row r="45" spans="1:28" x14ac:dyDescent="0.3">
      <c r="A45" s="1" t="s">
        <v>46</v>
      </c>
      <c r="B45" s="1" t="s">
        <v>97</v>
      </c>
      <c r="C45" s="26" t="s">
        <v>258</v>
      </c>
      <c r="D45" s="36">
        <v>11</v>
      </c>
      <c r="E45" s="89"/>
      <c r="F45" s="26">
        <v>12</v>
      </c>
      <c r="G45" s="89"/>
      <c r="H45" s="89"/>
      <c r="I45" s="89"/>
      <c r="J45" s="26">
        <v>6</v>
      </c>
      <c r="K45" s="26">
        <v>7</v>
      </c>
      <c r="L45" s="89"/>
      <c r="M45" s="89"/>
      <c r="N45" s="26">
        <f>SUM(L45:M45)</f>
        <v>0</v>
      </c>
      <c r="O45" s="90"/>
      <c r="P45" s="90"/>
      <c r="Q45" s="90"/>
      <c r="R45" s="90"/>
      <c r="S45" s="90"/>
      <c r="T45" s="26">
        <f t="shared" si="4"/>
        <v>30</v>
      </c>
      <c r="U45" s="38" t="str">
        <f t="shared" si="6"/>
        <v/>
      </c>
      <c r="V45" s="22">
        <v>74</v>
      </c>
      <c r="W45" s="22" t="s">
        <v>58</v>
      </c>
      <c r="X45" s="22" t="s">
        <v>69</v>
      </c>
      <c r="Y45" s="62">
        <v>1123</v>
      </c>
      <c r="Z45" s="39"/>
      <c r="AA45" s="1" t="s">
        <v>176</v>
      </c>
      <c r="AB45" s="27" t="s">
        <v>101</v>
      </c>
    </row>
    <row r="46" spans="1:28" x14ac:dyDescent="0.3">
      <c r="A46" s="1" t="s">
        <v>46</v>
      </c>
      <c r="B46" s="1" t="s">
        <v>97</v>
      </c>
      <c r="C46" s="52" t="s">
        <v>39</v>
      </c>
      <c r="D46" s="1"/>
      <c r="E46" s="52">
        <v>240</v>
      </c>
      <c r="F46" s="52"/>
      <c r="G46" s="52"/>
      <c r="H46" s="52"/>
      <c r="I46" s="52"/>
      <c r="J46" s="52"/>
      <c r="K46" s="52"/>
      <c r="L46" s="52"/>
      <c r="M46" s="52">
        <v>55</v>
      </c>
      <c r="N46" s="52">
        <v>55</v>
      </c>
      <c r="O46" s="52"/>
      <c r="P46" s="52">
        <v>12</v>
      </c>
      <c r="Q46" s="41"/>
      <c r="R46" s="41"/>
      <c r="S46" s="41"/>
      <c r="T46" s="41"/>
      <c r="U46" s="38" t="str">
        <f>_xlfn.IFNA("",((T46+Q46+N46-R46)+(O46*2))/E46)</f>
        <v/>
      </c>
      <c r="V46" s="22">
        <v>74</v>
      </c>
      <c r="W46" s="22" t="s">
        <v>58</v>
      </c>
      <c r="X46" s="22" t="s">
        <v>69</v>
      </c>
      <c r="Y46" s="62">
        <v>1123</v>
      </c>
      <c r="Z46" s="39"/>
      <c r="AA46" s="1" t="s">
        <v>176</v>
      </c>
      <c r="AB46" s="27" t="s">
        <v>101</v>
      </c>
    </row>
    <row r="47" spans="1:28" x14ac:dyDescent="0.3">
      <c r="A47" s="46" t="s">
        <v>46</v>
      </c>
      <c r="B47" s="46" t="s">
        <v>97</v>
      </c>
      <c r="C47" s="42" t="s">
        <v>40</v>
      </c>
      <c r="D47" s="46"/>
      <c r="E47" s="42">
        <f t="shared" ref="E47:T47" si="7">SUM(E35:E46)</f>
        <v>240</v>
      </c>
      <c r="F47" s="42">
        <f t="shared" si="7"/>
        <v>42</v>
      </c>
      <c r="G47" s="42">
        <f t="shared" si="7"/>
        <v>0</v>
      </c>
      <c r="H47" s="42">
        <f t="shared" si="7"/>
        <v>0</v>
      </c>
      <c r="I47" s="42">
        <f t="shared" si="7"/>
        <v>0</v>
      </c>
      <c r="J47" s="42">
        <f t="shared" si="7"/>
        <v>42</v>
      </c>
      <c r="K47" s="42">
        <f t="shared" si="7"/>
        <v>60</v>
      </c>
      <c r="L47" s="42">
        <f t="shared" si="7"/>
        <v>0</v>
      </c>
      <c r="M47" s="42">
        <f t="shared" si="7"/>
        <v>55</v>
      </c>
      <c r="N47" s="42">
        <f t="shared" si="7"/>
        <v>55</v>
      </c>
      <c r="O47" s="42">
        <f t="shared" si="7"/>
        <v>0</v>
      </c>
      <c r="P47" s="42">
        <f t="shared" si="7"/>
        <v>30</v>
      </c>
      <c r="Q47" s="42">
        <f t="shared" si="7"/>
        <v>0</v>
      </c>
      <c r="R47" s="42">
        <f t="shared" si="7"/>
        <v>0</v>
      </c>
      <c r="S47" s="42">
        <f t="shared" si="7"/>
        <v>0</v>
      </c>
      <c r="T47" s="42">
        <f t="shared" si="7"/>
        <v>126</v>
      </c>
      <c r="U47" s="43">
        <f>((T47+Q47+N47-R47)+(O47*2))/E47</f>
        <v>0.75416666666666665</v>
      </c>
      <c r="V47" s="44">
        <v>74</v>
      </c>
      <c r="W47" s="44" t="s">
        <v>58</v>
      </c>
      <c r="X47" s="44" t="s">
        <v>69</v>
      </c>
      <c r="Y47" s="63">
        <v>1123</v>
      </c>
      <c r="Z47" s="45"/>
      <c r="AA47" s="46" t="s">
        <v>176</v>
      </c>
      <c r="AB47" s="74" t="s">
        <v>101</v>
      </c>
    </row>
    <row r="48" spans="1:28" x14ac:dyDescent="0.3">
      <c r="A48" s="1"/>
      <c r="B48" s="1"/>
      <c r="C48" s="1"/>
      <c r="D48" s="1"/>
      <c r="F48" s="47" t="s">
        <v>41</v>
      </c>
      <c r="G48" s="61" t="e">
        <f>F47/G47</f>
        <v>#DIV/0!</v>
      </c>
      <c r="H48" s="47"/>
      <c r="I48" s="27"/>
      <c r="J48" s="47" t="s">
        <v>42</v>
      </c>
      <c r="K48" s="61">
        <f>J47/K47</f>
        <v>0.7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804E-CA33-4E6F-BEA8-3C0D20E4B5E9}">
  <sheetPr>
    <tabColor rgb="FFFF0000"/>
    <pageSetUpPr fitToPage="1"/>
  </sheetPr>
  <dimension ref="A1:AB53"/>
  <sheetViews>
    <sheetView workbookViewId="0">
      <selection activeCell="K6" sqref="K6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439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93" t="s">
        <v>459</v>
      </c>
    </row>
    <row r="3" spans="1:28" x14ac:dyDescent="0.3">
      <c r="B3" s="1"/>
      <c r="C3" s="6">
        <v>28916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182</v>
      </c>
      <c r="K4" s="16" t="s">
        <v>45</v>
      </c>
      <c r="L4" s="17"/>
      <c r="M4" s="18"/>
      <c r="N4" s="19">
        <v>23</v>
      </c>
      <c r="O4" s="19">
        <v>24</v>
      </c>
      <c r="P4" s="19">
        <v>15</v>
      </c>
      <c r="Q4" s="19">
        <v>36</v>
      </c>
      <c r="R4" s="20"/>
      <c r="S4" s="21">
        <f>SUM(N4:R4)</f>
        <v>98</v>
      </c>
      <c r="T4" s="22">
        <v>84</v>
      </c>
    </row>
    <row r="5" spans="1:28" x14ac:dyDescent="0.3">
      <c r="B5" s="1"/>
      <c r="C5" s="6" t="s">
        <v>384</v>
      </c>
      <c r="D5" s="7" t="s">
        <v>6</v>
      </c>
      <c r="E5" s="1"/>
      <c r="F5" s="1"/>
      <c r="G5" s="1"/>
      <c r="J5" s="15" t="s">
        <v>183</v>
      </c>
      <c r="K5" s="16" t="s">
        <v>82</v>
      </c>
      <c r="L5" s="17"/>
      <c r="M5" s="18"/>
      <c r="N5" s="19">
        <v>19</v>
      </c>
      <c r="O5" s="19">
        <v>29</v>
      </c>
      <c r="P5" s="19">
        <v>6</v>
      </c>
      <c r="Q5" s="19">
        <v>28</v>
      </c>
      <c r="R5" s="20"/>
      <c r="S5" s="21">
        <f>SUM(N5:R5)</f>
        <v>82</v>
      </c>
      <c r="T5" s="22">
        <v>84</v>
      </c>
      <c r="U5" s="1"/>
      <c r="V5" s="1"/>
      <c r="W5" s="1"/>
    </row>
    <row r="6" spans="1:28" x14ac:dyDescent="0.3">
      <c r="C6" s="66">
        <v>302</v>
      </c>
      <c r="D6" s="7" t="s">
        <v>7</v>
      </c>
      <c r="F6" s="1"/>
      <c r="K6" s="65" t="s">
        <v>442</v>
      </c>
      <c r="T6" s="1"/>
      <c r="U6" s="1"/>
      <c r="V6" s="1"/>
      <c r="W6" s="1"/>
    </row>
    <row r="7" spans="1:28" x14ac:dyDescent="0.3">
      <c r="B7" s="1"/>
      <c r="C7" s="24" t="s">
        <v>440</v>
      </c>
      <c r="D7" s="7" t="s">
        <v>8</v>
      </c>
      <c r="G7" s="1"/>
      <c r="S7" s="1"/>
      <c r="T7" s="25" t="s">
        <v>9</v>
      </c>
      <c r="U7" s="1"/>
      <c r="V7" s="55">
        <v>84</v>
      </c>
      <c r="W7" s="1"/>
    </row>
    <row r="8" spans="1:28" x14ac:dyDescent="0.3">
      <c r="B8" s="1"/>
      <c r="C8" s="24" t="s">
        <v>441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151</v>
      </c>
      <c r="B13" s="1" t="s">
        <v>46</v>
      </c>
      <c r="C13" s="26" t="s">
        <v>47</v>
      </c>
      <c r="D13" s="36">
        <v>24</v>
      </c>
      <c r="E13" s="89"/>
      <c r="F13" s="26">
        <v>7</v>
      </c>
      <c r="G13" s="89"/>
      <c r="H13" s="26"/>
      <c r="I13" s="26"/>
      <c r="J13" s="26">
        <v>4</v>
      </c>
      <c r="K13" s="26">
        <v>9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18</v>
      </c>
      <c r="U13" s="38" t="str">
        <f>IFERROR(((T13+Q13+N13-R13)+(O13*2))/E13,"")</f>
        <v/>
      </c>
      <c r="V13" s="22">
        <v>84</v>
      </c>
      <c r="W13" s="22" t="s">
        <v>68</v>
      </c>
      <c r="X13" s="22" t="s">
        <v>69</v>
      </c>
      <c r="Y13" s="62">
        <v>302</v>
      </c>
      <c r="Z13" s="39"/>
      <c r="AA13" s="1" t="s">
        <v>85</v>
      </c>
      <c r="AB13" s="27" t="s">
        <v>121</v>
      </c>
    </row>
    <row r="14" spans="1:28" x14ac:dyDescent="0.3">
      <c r="A14" s="1" t="s">
        <v>151</v>
      </c>
      <c r="B14" s="1" t="s">
        <v>46</v>
      </c>
      <c r="C14" s="26" t="s">
        <v>251</v>
      </c>
      <c r="D14" s="36">
        <v>22</v>
      </c>
      <c r="E14" s="89"/>
      <c r="F14" s="26">
        <v>12</v>
      </c>
      <c r="G14" s="89"/>
      <c r="H14" s="26"/>
      <c r="I14" s="26"/>
      <c r="J14" s="26">
        <v>2</v>
      </c>
      <c r="K14" s="26">
        <v>6</v>
      </c>
      <c r="L14" s="89"/>
      <c r="M14" s="26">
        <v>4</v>
      </c>
      <c r="N14" s="26">
        <f>SUM(L14:M14)</f>
        <v>4</v>
      </c>
      <c r="O14" s="26" t="s">
        <v>444</v>
      </c>
      <c r="P14" s="37"/>
      <c r="Q14" s="26">
        <v>3</v>
      </c>
      <c r="R14" s="89"/>
      <c r="S14" s="89"/>
      <c r="T14" s="26">
        <f>+(F14*2)+J14</f>
        <v>26</v>
      </c>
      <c r="U14" s="38" t="str">
        <f>IFERROR(((T14+Q14+N14-R14)+(O14*2))/E14,"")</f>
        <v/>
      </c>
      <c r="V14" s="22">
        <v>84</v>
      </c>
      <c r="W14" s="22" t="s">
        <v>68</v>
      </c>
      <c r="X14" s="22" t="s">
        <v>69</v>
      </c>
      <c r="Y14" s="62">
        <v>302</v>
      </c>
      <c r="Z14" s="39" t="s">
        <v>443</v>
      </c>
      <c r="AA14" s="1" t="s">
        <v>85</v>
      </c>
      <c r="AB14" s="27" t="s">
        <v>121</v>
      </c>
    </row>
    <row r="15" spans="1:28" x14ac:dyDescent="0.3">
      <c r="A15" s="1" t="s">
        <v>151</v>
      </c>
      <c r="B15" s="1" t="s">
        <v>46</v>
      </c>
      <c r="C15" s="1" t="s">
        <v>234</v>
      </c>
      <c r="D15" s="36">
        <v>13</v>
      </c>
      <c r="E15" s="89"/>
      <c r="F15" s="26">
        <v>0</v>
      </c>
      <c r="G15" s="89"/>
      <c r="H15" s="26"/>
      <c r="I15" s="26"/>
      <c r="J15" s="26">
        <v>0</v>
      </c>
      <c r="K15" s="26">
        <v>0</v>
      </c>
      <c r="L15" s="89"/>
      <c r="M15" s="89"/>
      <c r="N15" s="26">
        <f t="shared" ref="N15:N20" si="0">SUM(L15:M15)</f>
        <v>0</v>
      </c>
      <c r="O15" s="90"/>
      <c r="P15" s="90"/>
      <c r="Q15" s="90"/>
      <c r="R15" s="90"/>
      <c r="S15" s="90"/>
      <c r="T15" s="26">
        <f t="shared" ref="T15:T25" si="1">+(F15*2)+J15</f>
        <v>0</v>
      </c>
      <c r="U15" s="38" t="str">
        <f t="shared" ref="U15:U25" si="2">IFERROR(((T15+Q15+N15-R15)+(O15*2))/E15,"")</f>
        <v/>
      </c>
      <c r="V15" s="22">
        <v>84</v>
      </c>
      <c r="W15" s="22" t="s">
        <v>68</v>
      </c>
      <c r="X15" s="22" t="s">
        <v>69</v>
      </c>
      <c r="Y15" s="62">
        <v>302</v>
      </c>
      <c r="Z15" s="39"/>
      <c r="AA15" s="1" t="s">
        <v>85</v>
      </c>
      <c r="AB15" s="27" t="s">
        <v>121</v>
      </c>
    </row>
    <row r="16" spans="1:28" x14ac:dyDescent="0.3">
      <c r="A16" s="1" t="s">
        <v>151</v>
      </c>
      <c r="B16" s="1" t="s">
        <v>46</v>
      </c>
      <c r="C16" s="26" t="s">
        <v>49</v>
      </c>
      <c r="D16" s="36">
        <v>10</v>
      </c>
      <c r="E16" s="89" t="s">
        <v>395</v>
      </c>
      <c r="F16" s="26"/>
      <c r="G16" s="89"/>
      <c r="H16" s="26"/>
      <c r="I16" s="26"/>
      <c r="J16" s="26"/>
      <c r="K16" s="26"/>
      <c r="L16" s="89"/>
      <c r="M16" s="89"/>
      <c r="N16" s="26"/>
      <c r="O16" s="90"/>
      <c r="P16" s="90"/>
      <c r="Q16" s="90"/>
      <c r="R16" s="90"/>
      <c r="S16" s="90"/>
      <c r="T16" s="26"/>
      <c r="U16" s="38" t="str">
        <f t="shared" si="2"/>
        <v/>
      </c>
      <c r="V16" s="22">
        <v>84</v>
      </c>
      <c r="W16" s="22" t="s">
        <v>68</v>
      </c>
      <c r="X16" s="22" t="s">
        <v>69</v>
      </c>
      <c r="Y16" s="62">
        <v>302</v>
      </c>
      <c r="Z16" s="39"/>
      <c r="AA16" s="1" t="s">
        <v>85</v>
      </c>
      <c r="AB16" s="27" t="s">
        <v>121</v>
      </c>
    </row>
    <row r="17" spans="1:28" x14ac:dyDescent="0.3">
      <c r="A17" s="1" t="s">
        <v>151</v>
      </c>
      <c r="B17" s="1" t="s">
        <v>46</v>
      </c>
      <c r="C17" s="26" t="s">
        <v>50</v>
      </c>
      <c r="D17" s="36">
        <v>25</v>
      </c>
      <c r="E17" s="89" t="s">
        <v>395</v>
      </c>
      <c r="F17" s="26"/>
      <c r="G17" s="89"/>
      <c r="H17" s="26"/>
      <c r="I17" s="26"/>
      <c r="J17" s="26"/>
      <c r="K17" s="26"/>
      <c r="L17" s="89"/>
      <c r="M17" s="89"/>
      <c r="N17" s="26"/>
      <c r="O17" s="90"/>
      <c r="P17" s="90"/>
      <c r="Q17" s="90"/>
      <c r="R17" s="90"/>
      <c r="S17" s="90"/>
      <c r="T17" s="26"/>
      <c r="U17" s="38"/>
      <c r="V17" s="22">
        <v>84</v>
      </c>
      <c r="W17" s="22" t="s">
        <v>68</v>
      </c>
      <c r="X17" s="22" t="s">
        <v>69</v>
      </c>
      <c r="Y17" s="62">
        <v>302</v>
      </c>
      <c r="Z17" s="39"/>
      <c r="AA17" s="1" t="s">
        <v>85</v>
      </c>
      <c r="AB17" s="27" t="s">
        <v>121</v>
      </c>
    </row>
    <row r="18" spans="1:28" x14ac:dyDescent="0.3">
      <c r="A18" s="1" t="s">
        <v>151</v>
      </c>
      <c r="B18" s="1" t="s">
        <v>46</v>
      </c>
      <c r="C18" s="26" t="s">
        <v>250</v>
      </c>
      <c r="D18" s="36">
        <v>28</v>
      </c>
      <c r="E18" s="89"/>
      <c r="F18" s="26">
        <v>3</v>
      </c>
      <c r="G18" s="89"/>
      <c r="H18" s="26"/>
      <c r="I18" s="26"/>
      <c r="J18" s="26">
        <v>0</v>
      </c>
      <c r="K18" s="26">
        <v>0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6</v>
      </c>
      <c r="U18" s="38" t="str">
        <f t="shared" si="2"/>
        <v/>
      </c>
      <c r="V18" s="22">
        <v>84</v>
      </c>
      <c r="W18" s="22" t="s">
        <v>68</v>
      </c>
      <c r="X18" s="22" t="s">
        <v>69</v>
      </c>
      <c r="Y18" s="62">
        <v>302</v>
      </c>
      <c r="Z18" s="39"/>
      <c r="AA18" s="1" t="s">
        <v>85</v>
      </c>
      <c r="AB18" s="27" t="s">
        <v>121</v>
      </c>
    </row>
    <row r="19" spans="1:28" x14ac:dyDescent="0.3">
      <c r="A19" s="1" t="s">
        <v>151</v>
      </c>
      <c r="B19" s="1" t="s">
        <v>46</v>
      </c>
      <c r="C19" s="26" t="s">
        <v>51</v>
      </c>
      <c r="D19" s="36">
        <v>33</v>
      </c>
      <c r="E19" s="89"/>
      <c r="F19" s="26">
        <v>4</v>
      </c>
      <c r="G19" s="89"/>
      <c r="H19" s="26"/>
      <c r="I19" s="26"/>
      <c r="J19" s="26">
        <v>0</v>
      </c>
      <c r="K19" s="26">
        <v>0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8</v>
      </c>
      <c r="U19" s="38" t="str">
        <f t="shared" si="2"/>
        <v/>
      </c>
      <c r="V19" s="22">
        <v>84</v>
      </c>
      <c r="W19" s="22" t="s">
        <v>68</v>
      </c>
      <c r="X19" s="22" t="s">
        <v>69</v>
      </c>
      <c r="Y19" s="62">
        <v>302</v>
      </c>
      <c r="Z19" s="39"/>
      <c r="AA19" s="1" t="s">
        <v>85</v>
      </c>
      <c r="AB19" s="27" t="s">
        <v>121</v>
      </c>
    </row>
    <row r="20" spans="1:28" x14ac:dyDescent="0.3">
      <c r="A20" s="1" t="s">
        <v>151</v>
      </c>
      <c r="B20" s="1" t="s">
        <v>46</v>
      </c>
      <c r="C20" s="26" t="s">
        <v>52</v>
      </c>
      <c r="D20" s="36">
        <v>6</v>
      </c>
      <c r="E20" s="89"/>
      <c r="F20" s="26">
        <v>0</v>
      </c>
      <c r="G20" s="89"/>
      <c r="H20" s="26"/>
      <c r="I20" s="26"/>
      <c r="J20" s="26">
        <v>0</v>
      </c>
      <c r="K20" s="26">
        <v>0</v>
      </c>
      <c r="L20" s="89"/>
      <c r="M20" s="89"/>
      <c r="N20" s="26">
        <f t="shared" si="0"/>
        <v>0</v>
      </c>
      <c r="O20" s="90"/>
      <c r="P20" s="90"/>
      <c r="Q20" s="90"/>
      <c r="R20" s="90"/>
      <c r="S20" s="90"/>
      <c r="T20" s="26">
        <f t="shared" si="1"/>
        <v>0</v>
      </c>
      <c r="U20" s="38" t="str">
        <f t="shared" si="2"/>
        <v/>
      </c>
      <c r="V20" s="22">
        <v>84</v>
      </c>
      <c r="W20" s="22" t="s">
        <v>68</v>
      </c>
      <c r="X20" s="22" t="s">
        <v>69</v>
      </c>
      <c r="Y20" s="62">
        <v>302</v>
      </c>
      <c r="Z20" s="39"/>
      <c r="AA20" s="1" t="s">
        <v>85</v>
      </c>
      <c r="AB20" s="27" t="s">
        <v>121</v>
      </c>
    </row>
    <row r="21" spans="1:28" x14ac:dyDescent="0.3">
      <c r="A21" s="1" t="s">
        <v>151</v>
      </c>
      <c r="B21" s="1" t="s">
        <v>46</v>
      </c>
      <c r="C21" s="26" t="s">
        <v>243</v>
      </c>
      <c r="D21" s="36">
        <v>13</v>
      </c>
      <c r="E21" s="89"/>
      <c r="F21" s="26">
        <v>3</v>
      </c>
      <c r="G21" s="89"/>
      <c r="H21" s="26"/>
      <c r="I21" s="26"/>
      <c r="J21" s="26">
        <v>2</v>
      </c>
      <c r="K21" s="26">
        <v>2</v>
      </c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26">
        <f t="shared" si="1"/>
        <v>8</v>
      </c>
      <c r="U21" s="38" t="str">
        <f t="shared" si="2"/>
        <v/>
      </c>
      <c r="V21" s="22">
        <v>84</v>
      </c>
      <c r="W21" s="22" t="s">
        <v>68</v>
      </c>
      <c r="X21" s="22" t="s">
        <v>69</v>
      </c>
      <c r="Y21" s="62">
        <v>302</v>
      </c>
      <c r="Z21" s="39"/>
      <c r="AA21" s="1" t="s">
        <v>85</v>
      </c>
      <c r="AB21" s="27" t="s">
        <v>121</v>
      </c>
    </row>
    <row r="22" spans="1:28" x14ac:dyDescent="0.3">
      <c r="A22" s="1" t="s">
        <v>151</v>
      </c>
      <c r="B22" s="1" t="s">
        <v>46</v>
      </c>
      <c r="C22" s="26" t="s">
        <v>236</v>
      </c>
      <c r="D22" s="36">
        <v>32</v>
      </c>
      <c r="E22" s="89"/>
      <c r="F22" s="26">
        <v>8</v>
      </c>
      <c r="G22" s="89"/>
      <c r="H22" s="26"/>
      <c r="I22" s="26"/>
      <c r="J22" s="26">
        <v>5</v>
      </c>
      <c r="K22" s="26">
        <v>11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21</v>
      </c>
      <c r="U22" s="38" t="str">
        <f t="shared" si="2"/>
        <v/>
      </c>
      <c r="V22" s="22">
        <v>84</v>
      </c>
      <c r="W22" s="22" t="s">
        <v>68</v>
      </c>
      <c r="X22" s="22" t="s">
        <v>69</v>
      </c>
      <c r="Y22" s="62">
        <v>302</v>
      </c>
      <c r="Z22" s="39"/>
      <c r="AA22" s="1" t="s">
        <v>85</v>
      </c>
      <c r="AB22" s="27" t="s">
        <v>121</v>
      </c>
    </row>
    <row r="23" spans="1:28" x14ac:dyDescent="0.3">
      <c r="A23" s="1" t="s">
        <v>151</v>
      </c>
      <c r="B23" s="1" t="s">
        <v>46</v>
      </c>
      <c r="C23" s="26" t="s">
        <v>55</v>
      </c>
      <c r="D23" s="36">
        <v>1</v>
      </c>
      <c r="E23" s="89"/>
      <c r="F23" s="26">
        <v>3</v>
      </c>
      <c r="G23" s="89"/>
      <c r="H23" s="26"/>
      <c r="I23" s="26"/>
      <c r="J23" s="26">
        <v>1</v>
      </c>
      <c r="K23" s="26">
        <v>2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7</v>
      </c>
      <c r="U23" s="38" t="str">
        <f t="shared" si="2"/>
        <v/>
      </c>
      <c r="V23" s="22">
        <v>84</v>
      </c>
      <c r="W23" s="22" t="s">
        <v>68</v>
      </c>
      <c r="X23" s="22" t="s">
        <v>69</v>
      </c>
      <c r="Y23" s="62">
        <v>302</v>
      </c>
      <c r="Z23" s="39"/>
      <c r="AA23" s="1" t="s">
        <v>85</v>
      </c>
      <c r="AB23" s="27" t="s">
        <v>121</v>
      </c>
    </row>
    <row r="24" spans="1:28" x14ac:dyDescent="0.3">
      <c r="A24" s="1" t="s">
        <v>151</v>
      </c>
      <c r="B24" s="1" t="s">
        <v>46</v>
      </c>
      <c r="C24" s="26" t="s">
        <v>259</v>
      </c>
      <c r="D24" s="36">
        <v>30</v>
      </c>
      <c r="E24" s="89"/>
      <c r="F24" s="26">
        <v>1</v>
      </c>
      <c r="G24" s="89"/>
      <c r="H24" s="26"/>
      <c r="I24" s="26"/>
      <c r="J24" s="26">
        <v>2</v>
      </c>
      <c r="K24" s="26">
        <v>3</v>
      </c>
      <c r="L24" s="89"/>
      <c r="M24" s="89"/>
      <c r="N24" s="26">
        <f>SUM(L24:M24)</f>
        <v>0</v>
      </c>
      <c r="O24" s="90"/>
      <c r="P24" s="90"/>
      <c r="Q24" s="90"/>
      <c r="R24" s="90"/>
      <c r="S24" s="90"/>
      <c r="T24" s="26">
        <f t="shared" si="1"/>
        <v>4</v>
      </c>
      <c r="U24" s="38" t="str">
        <f t="shared" si="2"/>
        <v/>
      </c>
      <c r="V24" s="22">
        <v>84</v>
      </c>
      <c r="W24" s="22" t="s">
        <v>68</v>
      </c>
      <c r="X24" s="22" t="s">
        <v>69</v>
      </c>
      <c r="Y24" s="62">
        <v>302</v>
      </c>
      <c r="Z24" s="39"/>
      <c r="AA24" s="1" t="s">
        <v>85</v>
      </c>
      <c r="AB24" s="27" t="s">
        <v>121</v>
      </c>
    </row>
    <row r="25" spans="1:28" x14ac:dyDescent="0.3">
      <c r="A25" s="1" t="s">
        <v>151</v>
      </c>
      <c r="B25" s="1" t="s">
        <v>46</v>
      </c>
      <c r="C25" s="26" t="s">
        <v>56</v>
      </c>
      <c r="D25" s="36">
        <v>15</v>
      </c>
      <c r="E25" s="89"/>
      <c r="F25" s="26">
        <v>0</v>
      </c>
      <c r="G25" s="89"/>
      <c r="H25" s="26"/>
      <c r="I25" s="26"/>
      <c r="J25" s="26">
        <v>0</v>
      </c>
      <c r="K25" s="26">
        <v>0</v>
      </c>
      <c r="L25" s="89"/>
      <c r="M25" s="89"/>
      <c r="N25" s="26">
        <f>SUM(L25:M25)</f>
        <v>0</v>
      </c>
      <c r="O25" s="90"/>
      <c r="P25" s="90"/>
      <c r="Q25" s="90"/>
      <c r="R25" s="90"/>
      <c r="S25" s="90"/>
      <c r="T25" s="26">
        <f t="shared" si="1"/>
        <v>0</v>
      </c>
      <c r="U25" s="38" t="str">
        <f t="shared" si="2"/>
        <v/>
      </c>
      <c r="V25" s="22">
        <v>84</v>
      </c>
      <c r="W25" s="22" t="s">
        <v>68</v>
      </c>
      <c r="X25" s="22" t="s">
        <v>69</v>
      </c>
      <c r="Y25" s="62">
        <v>302</v>
      </c>
      <c r="Z25" s="39"/>
      <c r="AA25" s="1" t="s">
        <v>85</v>
      </c>
      <c r="AB25" s="27" t="s">
        <v>121</v>
      </c>
    </row>
    <row r="26" spans="1:28" x14ac:dyDescent="0.3">
      <c r="A26" s="1" t="s">
        <v>151</v>
      </c>
      <c r="B26" s="1" t="s">
        <v>46</v>
      </c>
      <c r="C26" s="52" t="s">
        <v>39</v>
      </c>
      <c r="D26" s="34"/>
      <c r="E26" s="52">
        <v>240</v>
      </c>
      <c r="F26" s="52"/>
      <c r="G26" s="52"/>
      <c r="H26" s="52"/>
      <c r="I26" s="52"/>
      <c r="J26" s="52"/>
      <c r="K26" s="52"/>
      <c r="L26" s="52"/>
      <c r="M26" s="52">
        <v>71</v>
      </c>
      <c r="N26" s="52">
        <v>71</v>
      </c>
      <c r="O26" s="52"/>
      <c r="P26" s="52">
        <v>20</v>
      </c>
      <c r="Q26" s="41"/>
      <c r="R26" s="41"/>
      <c r="S26" s="41"/>
      <c r="T26" s="26"/>
      <c r="U26" s="38" t="str">
        <f>_xlfn.IFNA("",((T26+Q26+N26-R26)+(O26*2))/E26)</f>
        <v/>
      </c>
      <c r="V26" s="22">
        <v>84</v>
      </c>
      <c r="W26" s="22" t="s">
        <v>68</v>
      </c>
      <c r="X26" s="22" t="s">
        <v>69</v>
      </c>
      <c r="Y26" s="62">
        <v>302</v>
      </c>
      <c r="Z26" s="39"/>
      <c r="AA26" s="1" t="s">
        <v>85</v>
      </c>
      <c r="AB26" s="27" t="s">
        <v>121</v>
      </c>
    </row>
    <row r="27" spans="1:28" x14ac:dyDescent="0.3">
      <c r="A27" s="46" t="s">
        <v>151</v>
      </c>
      <c r="B27" s="46" t="s">
        <v>46</v>
      </c>
      <c r="C27" s="42" t="s">
        <v>40</v>
      </c>
      <c r="D27" s="46"/>
      <c r="E27" s="42">
        <f t="shared" ref="E27:T27" si="3">SUM(E13:E26)</f>
        <v>240</v>
      </c>
      <c r="F27" s="42">
        <f t="shared" si="3"/>
        <v>41</v>
      </c>
      <c r="G27" s="42">
        <f t="shared" si="3"/>
        <v>0</v>
      </c>
      <c r="H27" s="42">
        <f t="shared" si="3"/>
        <v>0</v>
      </c>
      <c r="I27" s="42">
        <f t="shared" si="3"/>
        <v>0</v>
      </c>
      <c r="J27" s="42">
        <f t="shared" si="3"/>
        <v>16</v>
      </c>
      <c r="K27" s="42">
        <f t="shared" si="3"/>
        <v>33</v>
      </c>
      <c r="L27" s="42">
        <f t="shared" si="3"/>
        <v>0</v>
      </c>
      <c r="M27" s="42">
        <f t="shared" si="3"/>
        <v>75</v>
      </c>
      <c r="N27" s="42">
        <f t="shared" si="3"/>
        <v>75</v>
      </c>
      <c r="O27" s="42">
        <f t="shared" si="3"/>
        <v>0</v>
      </c>
      <c r="P27" s="42">
        <f t="shared" si="3"/>
        <v>20</v>
      </c>
      <c r="Q27" s="42">
        <f t="shared" si="3"/>
        <v>3</v>
      </c>
      <c r="R27" s="42">
        <f t="shared" si="3"/>
        <v>0</v>
      </c>
      <c r="S27" s="42">
        <f t="shared" si="3"/>
        <v>0</v>
      </c>
      <c r="T27" s="42">
        <f t="shared" si="3"/>
        <v>98</v>
      </c>
      <c r="U27" s="43">
        <f>((T27+Q27+N27-R27)+(O27*2))/E27</f>
        <v>0.73333333333333328</v>
      </c>
      <c r="V27" s="44">
        <v>84</v>
      </c>
      <c r="W27" s="44" t="s">
        <v>68</v>
      </c>
      <c r="X27" s="44" t="s">
        <v>69</v>
      </c>
      <c r="Y27" s="63">
        <v>302</v>
      </c>
      <c r="Z27" s="45"/>
      <c r="AA27" s="46" t="s">
        <v>85</v>
      </c>
      <c r="AB27" s="74" t="s">
        <v>121</v>
      </c>
    </row>
    <row r="28" spans="1:28" x14ac:dyDescent="0.3">
      <c r="A28" s="1"/>
      <c r="B28" s="1"/>
      <c r="C28" s="1"/>
      <c r="D28" s="1"/>
      <c r="F28" s="47" t="s">
        <v>41</v>
      </c>
      <c r="G28" s="61" t="e">
        <f>F27/G27</f>
        <v>#DIV/0!</v>
      </c>
      <c r="H28" s="47"/>
      <c r="I28" s="27"/>
      <c r="J28" s="47" t="s">
        <v>42</v>
      </c>
      <c r="K28" s="61">
        <f>J27/K27</f>
        <v>0.48484848484848486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21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151</v>
      </c>
      <c r="C35" s="26" t="s">
        <v>319</v>
      </c>
      <c r="D35" s="36">
        <v>13</v>
      </c>
      <c r="E35" s="89"/>
      <c r="F35" s="26">
        <v>5</v>
      </c>
      <c r="G35" s="89"/>
      <c r="H35" s="26"/>
      <c r="I35" s="26"/>
      <c r="J35" s="26">
        <v>1</v>
      </c>
      <c r="K35" s="26">
        <v>2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>(H35*3)+((F35-H35)*2)+J35</f>
        <v>11</v>
      </c>
      <c r="U35" s="38" t="str">
        <f>IFERROR(((T35+Q35+N35-R35)+(O35*2))/E35,"")</f>
        <v/>
      </c>
      <c r="V35" s="22">
        <v>84</v>
      </c>
      <c r="W35" s="22" t="s">
        <v>58</v>
      </c>
      <c r="X35" s="22" t="s">
        <v>59</v>
      </c>
      <c r="Y35" s="62">
        <v>302</v>
      </c>
      <c r="Z35" s="39"/>
      <c r="AA35" s="1" t="s">
        <v>87</v>
      </c>
      <c r="AB35" s="27" t="s">
        <v>184</v>
      </c>
    </row>
    <row r="36" spans="1:28" x14ac:dyDescent="0.3">
      <c r="A36" s="1" t="s">
        <v>46</v>
      </c>
      <c r="B36" s="1" t="s">
        <v>151</v>
      </c>
      <c r="C36" s="26" t="s">
        <v>352</v>
      </c>
      <c r="D36" s="36">
        <v>23</v>
      </c>
      <c r="E36" s="89"/>
      <c r="F36" s="26">
        <v>0</v>
      </c>
      <c r="G36" s="89"/>
      <c r="H36" s="26"/>
      <c r="I36" s="26"/>
      <c r="J36" s="26">
        <v>0</v>
      </c>
      <c r="K36" s="26"/>
      <c r="L36" s="89"/>
      <c r="M36" s="89"/>
      <c r="N36" s="26">
        <f t="shared" ref="N36:N39" si="4">SUM(L36:M36)</f>
        <v>0</v>
      </c>
      <c r="O36" s="90"/>
      <c r="P36" s="90"/>
      <c r="Q36" s="90"/>
      <c r="R36" s="90"/>
      <c r="S36" s="90"/>
      <c r="T36" s="37">
        <f t="shared" ref="T36:T39" si="5">(H36*3)+((F36-H36)*2)+J36</f>
        <v>0</v>
      </c>
      <c r="U36" s="38" t="str">
        <f t="shared" ref="U36:U46" si="6">IFERROR(((T36+Q36+N36-R36)+(O36*2))/E36,"")</f>
        <v/>
      </c>
      <c r="V36" s="22">
        <v>84</v>
      </c>
      <c r="W36" s="22" t="s">
        <v>58</v>
      </c>
      <c r="X36" s="22" t="s">
        <v>59</v>
      </c>
      <c r="Y36" s="62">
        <v>302</v>
      </c>
      <c r="Z36" s="39"/>
      <c r="AA36" s="1" t="s">
        <v>87</v>
      </c>
      <c r="AB36" s="27" t="s">
        <v>184</v>
      </c>
    </row>
    <row r="37" spans="1:28" x14ac:dyDescent="0.3">
      <c r="A37" s="1" t="s">
        <v>46</v>
      </c>
      <c r="B37" s="1" t="s">
        <v>151</v>
      </c>
      <c r="C37" s="26" t="s">
        <v>354</v>
      </c>
      <c r="D37" s="36">
        <v>30</v>
      </c>
      <c r="E37" s="89"/>
      <c r="F37" s="26">
        <v>0</v>
      </c>
      <c r="G37" s="89"/>
      <c r="H37" s="26"/>
      <c r="I37" s="26"/>
      <c r="J37" s="26">
        <v>0</v>
      </c>
      <c r="K37" s="26"/>
      <c r="L37" s="89"/>
      <c r="M37" s="89"/>
      <c r="N37" s="26">
        <f t="shared" si="4"/>
        <v>0</v>
      </c>
      <c r="O37" s="90"/>
      <c r="P37" s="90"/>
      <c r="Q37" s="90"/>
      <c r="R37" s="90"/>
      <c r="S37" s="90"/>
      <c r="T37" s="37">
        <f t="shared" si="5"/>
        <v>0</v>
      </c>
      <c r="U37" s="38" t="str">
        <f t="shared" si="6"/>
        <v/>
      </c>
      <c r="V37" s="22">
        <v>84</v>
      </c>
      <c r="W37" s="22" t="s">
        <v>58</v>
      </c>
      <c r="X37" s="22" t="s">
        <v>59</v>
      </c>
      <c r="Y37" s="62">
        <v>302</v>
      </c>
      <c r="Z37" s="39"/>
      <c r="AA37" s="1" t="s">
        <v>87</v>
      </c>
      <c r="AB37" s="27" t="s">
        <v>184</v>
      </c>
    </row>
    <row r="38" spans="1:28" x14ac:dyDescent="0.3">
      <c r="A38" s="1" t="s">
        <v>46</v>
      </c>
      <c r="B38" s="1" t="s">
        <v>151</v>
      </c>
      <c r="C38" s="26" t="s">
        <v>355</v>
      </c>
      <c r="D38" s="36">
        <v>21</v>
      </c>
      <c r="E38" s="26">
        <v>18</v>
      </c>
      <c r="F38" s="26">
        <v>9</v>
      </c>
      <c r="G38" s="89"/>
      <c r="H38" s="26"/>
      <c r="I38" s="26"/>
      <c r="J38" s="26">
        <v>0</v>
      </c>
      <c r="K38" s="26">
        <v>0</v>
      </c>
      <c r="L38" s="89"/>
      <c r="M38" s="89"/>
      <c r="N38" s="26">
        <f t="shared" si="4"/>
        <v>0</v>
      </c>
      <c r="O38" s="90"/>
      <c r="P38" s="90"/>
      <c r="Q38" s="90"/>
      <c r="R38" s="90"/>
      <c r="S38" s="90"/>
      <c r="T38" s="37">
        <f t="shared" si="5"/>
        <v>18</v>
      </c>
      <c r="U38" s="38">
        <f t="shared" si="6"/>
        <v>1</v>
      </c>
      <c r="V38" s="22">
        <v>84</v>
      </c>
      <c r="W38" s="22" t="s">
        <v>58</v>
      </c>
      <c r="X38" s="22" t="s">
        <v>59</v>
      </c>
      <c r="Y38" s="62">
        <v>302</v>
      </c>
      <c r="Z38" s="39"/>
      <c r="AA38" s="1" t="s">
        <v>87</v>
      </c>
      <c r="AB38" s="27" t="s">
        <v>184</v>
      </c>
    </row>
    <row r="39" spans="1:28" x14ac:dyDescent="0.3">
      <c r="A39" s="1" t="s">
        <v>46</v>
      </c>
      <c r="B39" s="1" t="s">
        <v>151</v>
      </c>
      <c r="C39" s="26" t="s">
        <v>356</v>
      </c>
      <c r="D39" s="36">
        <v>12</v>
      </c>
      <c r="E39" s="89"/>
      <c r="F39" s="26">
        <v>0</v>
      </c>
      <c r="G39" s="89"/>
      <c r="H39" s="26"/>
      <c r="I39" s="26"/>
      <c r="J39" s="26">
        <v>0</v>
      </c>
      <c r="K39" s="26">
        <v>0</v>
      </c>
      <c r="L39" s="89"/>
      <c r="M39" s="89"/>
      <c r="N39" s="26">
        <f t="shared" si="4"/>
        <v>0</v>
      </c>
      <c r="O39" s="90"/>
      <c r="P39" s="90"/>
      <c r="Q39" s="90"/>
      <c r="R39" s="90"/>
      <c r="S39" s="90"/>
      <c r="T39" s="37">
        <f t="shared" si="5"/>
        <v>0</v>
      </c>
      <c r="U39" s="38" t="str">
        <f t="shared" si="6"/>
        <v/>
      </c>
      <c r="V39" s="22">
        <v>84</v>
      </c>
      <c r="W39" s="22" t="s">
        <v>58</v>
      </c>
      <c r="X39" s="22" t="s">
        <v>59</v>
      </c>
      <c r="Y39" s="62">
        <v>302</v>
      </c>
      <c r="Z39" s="39"/>
      <c r="AA39" s="1" t="s">
        <v>87</v>
      </c>
      <c r="AB39" s="27" t="s">
        <v>184</v>
      </c>
    </row>
    <row r="40" spans="1:28" x14ac:dyDescent="0.3">
      <c r="A40" s="1" t="s">
        <v>46</v>
      </c>
      <c r="B40" s="1" t="s">
        <v>151</v>
      </c>
      <c r="C40" s="26" t="s">
        <v>357</v>
      </c>
      <c r="D40" s="36">
        <v>31</v>
      </c>
      <c r="E40" s="89" t="s">
        <v>496</v>
      </c>
      <c r="F40" s="26"/>
      <c r="G40" s="89"/>
      <c r="H40" s="26"/>
      <c r="I40" s="26"/>
      <c r="J40" s="26"/>
      <c r="K40" s="26"/>
      <c r="L40" s="89"/>
      <c r="M40" s="89"/>
      <c r="N40" s="26"/>
      <c r="O40" s="90"/>
      <c r="P40" s="90"/>
      <c r="Q40" s="90"/>
      <c r="R40" s="90"/>
      <c r="S40" s="90"/>
      <c r="T40" s="37"/>
      <c r="U40" s="38" t="str">
        <f t="shared" si="6"/>
        <v/>
      </c>
      <c r="V40" s="22">
        <v>84</v>
      </c>
      <c r="W40" s="22" t="s">
        <v>58</v>
      </c>
      <c r="X40" s="22" t="s">
        <v>59</v>
      </c>
      <c r="Y40" s="62">
        <v>302</v>
      </c>
      <c r="Z40" s="39"/>
      <c r="AA40" s="1" t="s">
        <v>87</v>
      </c>
      <c r="AB40" s="27" t="s">
        <v>184</v>
      </c>
    </row>
    <row r="41" spans="1:28" x14ac:dyDescent="0.3">
      <c r="A41" s="1" t="s">
        <v>46</v>
      </c>
      <c r="B41" s="1" t="s">
        <v>151</v>
      </c>
      <c r="C41" s="26" t="s">
        <v>358</v>
      </c>
      <c r="D41" s="36">
        <v>24</v>
      </c>
      <c r="E41" s="89"/>
      <c r="F41" s="26">
        <v>3</v>
      </c>
      <c r="G41" s="89"/>
      <c r="H41" s="26"/>
      <c r="I41" s="26"/>
      <c r="J41" s="26">
        <v>4</v>
      </c>
      <c r="K41" s="26">
        <v>7</v>
      </c>
      <c r="L41" s="89"/>
      <c r="M41" s="89"/>
      <c r="N41" s="26">
        <f t="shared" ref="N41:N46" si="7">SUM(L41:M41)</f>
        <v>0</v>
      </c>
      <c r="O41" s="90"/>
      <c r="P41" s="90"/>
      <c r="Q41" s="90"/>
      <c r="R41" s="90"/>
      <c r="S41" s="90"/>
      <c r="T41" s="37">
        <f t="shared" ref="T41:T46" si="8">(H41*3)+((F41-H41)*2)+J41</f>
        <v>10</v>
      </c>
      <c r="U41" s="38" t="str">
        <f t="shared" si="6"/>
        <v/>
      </c>
      <c r="V41" s="22">
        <v>84</v>
      </c>
      <c r="W41" s="22" t="s">
        <v>58</v>
      </c>
      <c r="X41" s="22" t="s">
        <v>59</v>
      </c>
      <c r="Y41" s="62">
        <v>302</v>
      </c>
      <c r="Z41" s="39"/>
      <c r="AA41" s="1" t="s">
        <v>87</v>
      </c>
      <c r="AB41" s="27" t="s">
        <v>184</v>
      </c>
    </row>
    <row r="42" spans="1:28" x14ac:dyDescent="0.3">
      <c r="A42" s="1" t="s">
        <v>46</v>
      </c>
      <c r="B42" s="1" t="s">
        <v>151</v>
      </c>
      <c r="C42" s="26" t="s">
        <v>359</v>
      </c>
      <c r="D42" s="36">
        <v>15</v>
      </c>
      <c r="E42" s="89"/>
      <c r="F42" s="26">
        <v>0</v>
      </c>
      <c r="G42" s="89"/>
      <c r="H42" s="26"/>
      <c r="I42" s="26"/>
      <c r="J42" s="26">
        <v>0</v>
      </c>
      <c r="K42" s="26">
        <v>0</v>
      </c>
      <c r="L42" s="89"/>
      <c r="M42" s="89"/>
      <c r="N42" s="26">
        <f t="shared" si="7"/>
        <v>0</v>
      </c>
      <c r="O42" s="90"/>
      <c r="P42" s="90"/>
      <c r="Q42" s="90"/>
      <c r="R42" s="90"/>
      <c r="S42" s="90"/>
      <c r="T42" s="37">
        <f t="shared" si="8"/>
        <v>0</v>
      </c>
      <c r="U42" s="38" t="str">
        <f t="shared" si="6"/>
        <v/>
      </c>
      <c r="V42" s="22">
        <v>84</v>
      </c>
      <c r="W42" s="22" t="s">
        <v>58</v>
      </c>
      <c r="X42" s="22" t="s">
        <v>59</v>
      </c>
      <c r="Y42" s="62">
        <v>302</v>
      </c>
      <c r="Z42" s="39"/>
      <c r="AA42" s="1" t="s">
        <v>87</v>
      </c>
      <c r="AB42" s="27" t="s">
        <v>184</v>
      </c>
    </row>
    <row r="43" spans="1:28" x14ac:dyDescent="0.3">
      <c r="A43" s="1" t="s">
        <v>46</v>
      </c>
      <c r="B43" s="1" t="s">
        <v>151</v>
      </c>
      <c r="C43" s="26" t="s">
        <v>383</v>
      </c>
      <c r="D43" s="36">
        <v>25</v>
      </c>
      <c r="E43" s="89"/>
      <c r="F43" s="26">
        <v>3</v>
      </c>
      <c r="G43" s="89"/>
      <c r="H43" s="26"/>
      <c r="I43" s="26"/>
      <c r="J43" s="26">
        <v>0</v>
      </c>
      <c r="K43" s="26">
        <v>2</v>
      </c>
      <c r="L43" s="89"/>
      <c r="M43" s="89"/>
      <c r="N43" s="26">
        <f t="shared" si="7"/>
        <v>0</v>
      </c>
      <c r="O43" s="90"/>
      <c r="P43" s="52">
        <v>6</v>
      </c>
      <c r="Q43" s="90"/>
      <c r="R43" s="90"/>
      <c r="S43" s="90"/>
      <c r="T43" s="37">
        <f t="shared" si="8"/>
        <v>6</v>
      </c>
      <c r="U43" s="38" t="str">
        <f t="shared" si="6"/>
        <v/>
      </c>
      <c r="V43" s="22">
        <v>84</v>
      </c>
      <c r="W43" s="22" t="s">
        <v>58</v>
      </c>
      <c r="X43" s="22" t="s">
        <v>59</v>
      </c>
      <c r="Y43" s="62">
        <v>302</v>
      </c>
      <c r="Z43" s="39"/>
      <c r="AA43" s="1" t="s">
        <v>87</v>
      </c>
      <c r="AB43" s="27" t="s">
        <v>184</v>
      </c>
    </row>
    <row r="44" spans="1:28" x14ac:dyDescent="0.3">
      <c r="A44" s="1" t="s">
        <v>46</v>
      </c>
      <c r="B44" s="1" t="s">
        <v>151</v>
      </c>
      <c r="C44" s="26" t="s">
        <v>360</v>
      </c>
      <c r="D44" s="36">
        <v>10</v>
      </c>
      <c r="E44" s="26">
        <v>27</v>
      </c>
      <c r="F44" s="26">
        <v>8</v>
      </c>
      <c r="G44" s="89"/>
      <c r="H44" s="26"/>
      <c r="I44" s="26"/>
      <c r="J44" s="26">
        <v>11</v>
      </c>
      <c r="K44" s="26">
        <v>14</v>
      </c>
      <c r="L44" s="89"/>
      <c r="M44" s="89"/>
      <c r="N44" s="26">
        <f t="shared" si="7"/>
        <v>0</v>
      </c>
      <c r="O44" s="90"/>
      <c r="P44" s="90"/>
      <c r="Q44" s="90"/>
      <c r="R44" s="90"/>
      <c r="S44" s="90"/>
      <c r="T44" s="37">
        <f t="shared" si="8"/>
        <v>27</v>
      </c>
      <c r="U44" s="38">
        <f t="shared" si="6"/>
        <v>1</v>
      </c>
      <c r="V44" s="22">
        <v>84</v>
      </c>
      <c r="W44" s="22" t="s">
        <v>58</v>
      </c>
      <c r="X44" s="22" t="s">
        <v>59</v>
      </c>
      <c r="Y44" s="62">
        <v>302</v>
      </c>
      <c r="Z44" s="39"/>
      <c r="AA44" s="1" t="s">
        <v>87</v>
      </c>
      <c r="AB44" s="27" t="s">
        <v>184</v>
      </c>
    </row>
    <row r="45" spans="1:28" x14ac:dyDescent="0.3">
      <c r="A45" s="1" t="s">
        <v>46</v>
      </c>
      <c r="B45" s="1" t="s">
        <v>151</v>
      </c>
      <c r="C45" s="26" t="s">
        <v>361</v>
      </c>
      <c r="D45" s="36">
        <v>22</v>
      </c>
      <c r="E45" s="89"/>
      <c r="F45" s="26">
        <v>0</v>
      </c>
      <c r="G45" s="89"/>
      <c r="H45" s="26"/>
      <c r="I45" s="26"/>
      <c r="J45" s="26">
        <v>1</v>
      </c>
      <c r="K45" s="26">
        <v>2</v>
      </c>
      <c r="L45" s="89"/>
      <c r="M45" s="89"/>
      <c r="N45" s="26">
        <f t="shared" si="7"/>
        <v>0</v>
      </c>
      <c r="O45" s="90"/>
      <c r="P45" s="90"/>
      <c r="Q45" s="90"/>
      <c r="R45" s="90"/>
      <c r="S45" s="90"/>
      <c r="T45" s="37">
        <f t="shared" si="8"/>
        <v>1</v>
      </c>
      <c r="U45" s="38" t="str">
        <f t="shared" si="6"/>
        <v/>
      </c>
      <c r="V45" s="22">
        <v>84</v>
      </c>
      <c r="W45" s="22" t="s">
        <v>58</v>
      </c>
      <c r="X45" s="22" t="s">
        <v>59</v>
      </c>
      <c r="Y45" s="62">
        <v>302</v>
      </c>
      <c r="Z45" s="39"/>
      <c r="AA45" s="1" t="s">
        <v>87</v>
      </c>
      <c r="AB45" s="27" t="s">
        <v>184</v>
      </c>
    </row>
    <row r="46" spans="1:28" x14ac:dyDescent="0.3">
      <c r="A46" s="1" t="s">
        <v>46</v>
      </c>
      <c r="B46" s="1" t="s">
        <v>151</v>
      </c>
      <c r="C46" s="26" t="s">
        <v>362</v>
      </c>
      <c r="D46" s="36">
        <v>20</v>
      </c>
      <c r="E46" s="89"/>
      <c r="F46" s="26">
        <v>4</v>
      </c>
      <c r="G46" s="89"/>
      <c r="H46" s="26"/>
      <c r="I46" s="26"/>
      <c r="J46" s="26">
        <v>1</v>
      </c>
      <c r="K46" s="26">
        <v>2</v>
      </c>
      <c r="L46" s="89"/>
      <c r="M46" s="89"/>
      <c r="N46" s="26">
        <f t="shared" si="7"/>
        <v>0</v>
      </c>
      <c r="O46" s="90"/>
      <c r="P46" s="90"/>
      <c r="Q46" s="90"/>
      <c r="R46" s="90"/>
      <c r="S46" s="90"/>
      <c r="T46" s="37">
        <f t="shared" si="8"/>
        <v>9</v>
      </c>
      <c r="U46" s="38" t="str">
        <f t="shared" si="6"/>
        <v/>
      </c>
      <c r="V46" s="22">
        <v>84</v>
      </c>
      <c r="W46" s="22" t="s">
        <v>58</v>
      </c>
      <c r="X46" s="22" t="s">
        <v>59</v>
      </c>
      <c r="Y46" s="62">
        <v>302</v>
      </c>
      <c r="Z46" s="39"/>
      <c r="AA46" s="1" t="s">
        <v>87</v>
      </c>
      <c r="AB46" s="27" t="s">
        <v>184</v>
      </c>
    </row>
    <row r="47" spans="1:28" x14ac:dyDescent="0.3">
      <c r="A47" s="1" t="s">
        <v>46</v>
      </c>
      <c r="B47" s="1" t="s">
        <v>151</v>
      </c>
      <c r="C47" s="52" t="s">
        <v>39</v>
      </c>
      <c r="D47" s="34"/>
      <c r="E47" s="52">
        <v>195</v>
      </c>
      <c r="F47" s="52"/>
      <c r="G47" s="52"/>
      <c r="H47" s="52"/>
      <c r="I47" s="52"/>
      <c r="J47" s="52"/>
      <c r="K47" s="52"/>
      <c r="L47" s="52"/>
      <c r="M47" s="52">
        <v>66</v>
      </c>
      <c r="N47" s="52"/>
      <c r="O47" s="52"/>
      <c r="P47" s="52">
        <v>21</v>
      </c>
      <c r="Q47" s="41"/>
      <c r="R47" s="41"/>
      <c r="S47" s="41"/>
      <c r="T47" s="41"/>
      <c r="U47" s="38" t="str">
        <f>_xlfn.IFNA("",((T47+Q47+N47-R47)+(O47*2))/E47)</f>
        <v/>
      </c>
      <c r="V47" s="22">
        <v>84</v>
      </c>
      <c r="W47" s="22" t="s">
        <v>58</v>
      </c>
      <c r="X47" s="22" t="s">
        <v>59</v>
      </c>
      <c r="Y47" s="62">
        <v>302</v>
      </c>
      <c r="Z47" s="39"/>
      <c r="AA47" s="1" t="s">
        <v>87</v>
      </c>
      <c r="AB47" s="27" t="s">
        <v>184</v>
      </c>
    </row>
    <row r="48" spans="1:28" x14ac:dyDescent="0.3">
      <c r="A48" s="46" t="s">
        <v>46</v>
      </c>
      <c r="B48" s="46" t="s">
        <v>151</v>
      </c>
      <c r="C48" s="42" t="s">
        <v>40</v>
      </c>
      <c r="D48" s="46"/>
      <c r="E48" s="42">
        <f t="shared" ref="E48:T48" si="9">SUM(E35:E47)</f>
        <v>240</v>
      </c>
      <c r="F48" s="42">
        <f t="shared" si="9"/>
        <v>32</v>
      </c>
      <c r="G48" s="42">
        <f t="shared" si="9"/>
        <v>0</v>
      </c>
      <c r="H48" s="42">
        <f t="shared" si="9"/>
        <v>0</v>
      </c>
      <c r="I48" s="42">
        <f t="shared" si="9"/>
        <v>0</v>
      </c>
      <c r="J48" s="42">
        <f t="shared" si="9"/>
        <v>18</v>
      </c>
      <c r="K48" s="42">
        <f t="shared" si="9"/>
        <v>29</v>
      </c>
      <c r="L48" s="42">
        <f t="shared" si="9"/>
        <v>0</v>
      </c>
      <c r="M48" s="42">
        <f t="shared" si="9"/>
        <v>66</v>
      </c>
      <c r="N48" s="42">
        <f t="shared" si="9"/>
        <v>0</v>
      </c>
      <c r="O48" s="42">
        <f t="shared" si="9"/>
        <v>0</v>
      </c>
      <c r="P48" s="42">
        <f t="shared" si="9"/>
        <v>27</v>
      </c>
      <c r="Q48" s="42">
        <f t="shared" si="9"/>
        <v>0</v>
      </c>
      <c r="R48" s="42">
        <f t="shared" si="9"/>
        <v>0</v>
      </c>
      <c r="S48" s="42">
        <f t="shared" si="9"/>
        <v>0</v>
      </c>
      <c r="T48" s="42">
        <f t="shared" si="9"/>
        <v>82</v>
      </c>
      <c r="U48" s="43">
        <f>((T48+Q48+N48-R48)+(O48*2))/E48</f>
        <v>0.34166666666666667</v>
      </c>
      <c r="V48" s="44">
        <v>84</v>
      </c>
      <c r="W48" s="44" t="s">
        <v>58</v>
      </c>
      <c r="X48" s="44" t="s">
        <v>59</v>
      </c>
      <c r="Y48" s="63">
        <v>302</v>
      </c>
      <c r="Z48" s="45"/>
      <c r="AA48" s="46" t="s">
        <v>87</v>
      </c>
      <c r="AB48" s="74" t="s">
        <v>184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>
        <f>J48/K48</f>
        <v>0.62068965517241381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0"/>
      <c r="Z52" s="39"/>
      <c r="AA52" s="1"/>
      <c r="AB52" s="1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919B-B462-4B10-8D5E-72241570D98C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401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28918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185</v>
      </c>
      <c r="K4" s="16" t="s">
        <v>45</v>
      </c>
      <c r="L4" s="17"/>
      <c r="M4" s="18"/>
      <c r="N4" s="19">
        <v>27</v>
      </c>
      <c r="O4" s="19">
        <v>25</v>
      </c>
      <c r="P4" s="19">
        <v>42</v>
      </c>
      <c r="Q4" s="19">
        <v>41</v>
      </c>
      <c r="R4" s="20"/>
      <c r="S4" s="21">
        <f>SUM(N4:R4)</f>
        <v>135</v>
      </c>
      <c r="T4" s="22">
        <v>89</v>
      </c>
    </row>
    <row r="5" spans="1:28" x14ac:dyDescent="0.3">
      <c r="B5" s="1"/>
      <c r="C5" s="6" t="s">
        <v>141</v>
      </c>
      <c r="D5" s="7" t="s">
        <v>6</v>
      </c>
      <c r="E5" s="1"/>
      <c r="F5" s="1"/>
      <c r="G5" s="1"/>
      <c r="J5" s="15" t="s">
        <v>186</v>
      </c>
      <c r="K5" s="16" t="s">
        <v>98</v>
      </c>
      <c r="L5" s="17"/>
      <c r="M5" s="18"/>
      <c r="N5" s="19">
        <v>27</v>
      </c>
      <c r="O5" s="19">
        <v>35</v>
      </c>
      <c r="P5" s="19">
        <v>26</v>
      </c>
      <c r="Q5" s="19">
        <v>33</v>
      </c>
      <c r="R5" s="20"/>
      <c r="S5" s="21">
        <f>SUM(N5:R5)</f>
        <v>121</v>
      </c>
      <c r="T5" s="22">
        <v>89</v>
      </c>
      <c r="U5" s="1"/>
      <c r="V5" s="1"/>
      <c r="W5" s="1"/>
    </row>
    <row r="6" spans="1:28" x14ac:dyDescent="0.3">
      <c r="C6" s="23">
        <v>1232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482</v>
      </c>
      <c r="D7" s="7" t="s">
        <v>8</v>
      </c>
      <c r="G7" s="1"/>
      <c r="S7" s="1"/>
      <c r="T7" s="25" t="s">
        <v>9</v>
      </c>
      <c r="U7" s="1"/>
      <c r="V7" s="55">
        <v>89</v>
      </c>
      <c r="W7" s="1"/>
    </row>
    <row r="8" spans="1:28" x14ac:dyDescent="0.3">
      <c r="B8" s="1"/>
      <c r="C8" s="24" t="s">
        <v>483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97</v>
      </c>
      <c r="B13" s="1" t="s">
        <v>46</v>
      </c>
      <c r="C13" s="26" t="s">
        <v>47</v>
      </c>
      <c r="D13" s="36">
        <v>24</v>
      </c>
      <c r="E13" s="26">
        <v>45</v>
      </c>
      <c r="F13" s="26">
        <v>9</v>
      </c>
      <c r="G13" s="26">
        <v>16</v>
      </c>
      <c r="H13" s="26"/>
      <c r="I13" s="26"/>
      <c r="J13" s="26">
        <v>5</v>
      </c>
      <c r="K13" s="26">
        <v>8</v>
      </c>
      <c r="L13" s="89"/>
      <c r="M13" s="26">
        <v>19</v>
      </c>
      <c r="N13" s="26">
        <f>SUM(L13:M13)</f>
        <v>19</v>
      </c>
      <c r="O13" s="26">
        <v>1</v>
      </c>
      <c r="P13" s="37">
        <v>4</v>
      </c>
      <c r="Q13" s="26">
        <v>1</v>
      </c>
      <c r="R13" s="26">
        <v>6</v>
      </c>
      <c r="S13" s="26">
        <v>4</v>
      </c>
      <c r="T13" s="26">
        <f t="shared" ref="T13:T24" si="0">+(F13*2)+J13</f>
        <v>23</v>
      </c>
      <c r="U13" s="38">
        <f>IFERROR(((T13+Q13+N13-R13)+(O13*2))/E13,"")</f>
        <v>0.8666666666666667</v>
      </c>
      <c r="V13" s="22">
        <v>89</v>
      </c>
      <c r="W13" s="22" t="s">
        <v>68</v>
      </c>
      <c r="X13" s="22" t="s">
        <v>69</v>
      </c>
      <c r="Y13" s="62">
        <v>1232</v>
      </c>
      <c r="Z13" s="39"/>
      <c r="AA13" s="1" t="s">
        <v>85</v>
      </c>
      <c r="AB13" s="27" t="s">
        <v>134</v>
      </c>
    </row>
    <row r="14" spans="1:28" x14ac:dyDescent="0.3">
      <c r="A14" s="1" t="s">
        <v>97</v>
      </c>
      <c r="B14" s="1" t="s">
        <v>46</v>
      </c>
      <c r="C14" s="1" t="s">
        <v>251</v>
      </c>
      <c r="D14" s="36">
        <v>22</v>
      </c>
      <c r="E14" s="26">
        <v>43</v>
      </c>
      <c r="F14" s="26">
        <v>11</v>
      </c>
      <c r="G14" s="26">
        <v>26</v>
      </c>
      <c r="H14" s="26"/>
      <c r="I14" s="26"/>
      <c r="J14" s="26">
        <v>14</v>
      </c>
      <c r="K14" s="26">
        <v>16</v>
      </c>
      <c r="L14" s="89"/>
      <c r="M14" s="26">
        <v>9</v>
      </c>
      <c r="N14" s="26">
        <f t="shared" ref="N14:N20" si="1">SUM(L14:M14)</f>
        <v>9</v>
      </c>
      <c r="O14" s="37">
        <v>4</v>
      </c>
      <c r="P14" s="52">
        <v>6</v>
      </c>
      <c r="Q14" s="37">
        <v>2</v>
      </c>
      <c r="R14" s="37">
        <v>3</v>
      </c>
      <c r="S14" s="37">
        <v>1</v>
      </c>
      <c r="T14" s="26">
        <f t="shared" si="0"/>
        <v>36</v>
      </c>
      <c r="U14" s="38">
        <f t="shared" ref="U14:U25" si="2">IFERROR(((T14+Q14+N14-R14)+(O14*2))/E14,"")</f>
        <v>1.2093023255813953</v>
      </c>
      <c r="V14" s="22">
        <v>89</v>
      </c>
      <c r="W14" s="22" t="s">
        <v>68</v>
      </c>
      <c r="X14" s="22" t="s">
        <v>69</v>
      </c>
      <c r="Y14" s="62">
        <v>1232</v>
      </c>
      <c r="Z14" s="39"/>
      <c r="AA14" s="1" t="s">
        <v>85</v>
      </c>
      <c r="AB14" s="27" t="s">
        <v>134</v>
      </c>
    </row>
    <row r="15" spans="1:28" x14ac:dyDescent="0.3">
      <c r="A15" s="1" t="s">
        <v>97</v>
      </c>
      <c r="B15" s="1" t="s">
        <v>46</v>
      </c>
      <c r="C15" s="1" t="s">
        <v>234</v>
      </c>
      <c r="D15" s="36">
        <v>44</v>
      </c>
      <c r="E15" s="26">
        <v>4</v>
      </c>
      <c r="F15" s="26">
        <v>1</v>
      </c>
      <c r="G15" s="26">
        <v>2</v>
      </c>
      <c r="H15" s="26"/>
      <c r="I15" s="26"/>
      <c r="J15" s="26">
        <v>0</v>
      </c>
      <c r="K15" s="26">
        <v>0</v>
      </c>
      <c r="L15" s="89"/>
      <c r="M15" s="26">
        <v>0</v>
      </c>
      <c r="N15" s="26">
        <f t="shared" si="1"/>
        <v>0</v>
      </c>
      <c r="O15" s="37">
        <v>0</v>
      </c>
      <c r="P15" s="37">
        <v>3</v>
      </c>
      <c r="Q15" s="37">
        <v>0</v>
      </c>
      <c r="R15" s="37">
        <v>1</v>
      </c>
      <c r="S15" s="37"/>
      <c r="T15" s="26">
        <f t="shared" si="0"/>
        <v>2</v>
      </c>
      <c r="U15" s="38">
        <f t="shared" si="2"/>
        <v>0.25</v>
      </c>
      <c r="V15" s="22">
        <v>89</v>
      </c>
      <c r="W15" s="22" t="s">
        <v>68</v>
      </c>
      <c r="X15" s="22" t="s">
        <v>69</v>
      </c>
      <c r="Y15" s="62">
        <v>1232</v>
      </c>
      <c r="Z15" s="39"/>
      <c r="AA15" s="1" t="s">
        <v>85</v>
      </c>
      <c r="AB15" s="27" t="s">
        <v>134</v>
      </c>
    </row>
    <row r="16" spans="1:28" x14ac:dyDescent="0.3">
      <c r="A16" s="1" t="s">
        <v>97</v>
      </c>
      <c r="B16" s="1" t="s">
        <v>46</v>
      </c>
      <c r="C16" s="26" t="s">
        <v>49</v>
      </c>
      <c r="D16" s="36">
        <v>10</v>
      </c>
      <c r="E16" s="26" t="s">
        <v>395</v>
      </c>
      <c r="F16" s="26"/>
      <c r="G16" s="26"/>
      <c r="H16" s="26"/>
      <c r="I16" s="26"/>
      <c r="J16" s="26"/>
      <c r="K16" s="26"/>
      <c r="L16" s="89"/>
      <c r="M16" s="26"/>
      <c r="N16" s="26"/>
      <c r="O16" s="37"/>
      <c r="P16" s="37"/>
      <c r="Q16" s="37"/>
      <c r="R16" s="37"/>
      <c r="S16" s="37"/>
      <c r="T16" s="26"/>
      <c r="U16" s="38"/>
      <c r="V16" s="22">
        <v>89</v>
      </c>
      <c r="W16" s="22" t="s">
        <v>68</v>
      </c>
      <c r="X16" s="22" t="s">
        <v>69</v>
      </c>
      <c r="Y16" s="62">
        <v>1232</v>
      </c>
      <c r="Z16" s="39"/>
      <c r="AA16" s="1" t="s">
        <v>85</v>
      </c>
      <c r="AB16" s="27" t="s">
        <v>134</v>
      </c>
    </row>
    <row r="17" spans="1:28" x14ac:dyDescent="0.3">
      <c r="A17" s="1" t="s">
        <v>97</v>
      </c>
      <c r="B17" s="1" t="s">
        <v>46</v>
      </c>
      <c r="C17" s="26" t="s">
        <v>50</v>
      </c>
      <c r="D17" s="36">
        <v>25</v>
      </c>
      <c r="E17" s="26">
        <v>3</v>
      </c>
      <c r="F17" s="26">
        <v>0</v>
      </c>
      <c r="G17" s="26">
        <v>0</v>
      </c>
      <c r="H17" s="26"/>
      <c r="I17" s="26"/>
      <c r="J17" s="26">
        <v>0</v>
      </c>
      <c r="K17" s="26">
        <v>0</v>
      </c>
      <c r="L17" s="89"/>
      <c r="M17" s="26">
        <v>0</v>
      </c>
      <c r="N17" s="26">
        <f t="shared" si="1"/>
        <v>0</v>
      </c>
      <c r="O17" s="37">
        <v>1</v>
      </c>
      <c r="P17" s="37">
        <v>1</v>
      </c>
      <c r="Q17" s="37">
        <v>0</v>
      </c>
      <c r="R17" s="37">
        <v>0</v>
      </c>
      <c r="S17" s="37"/>
      <c r="T17" s="26">
        <f t="shared" si="0"/>
        <v>0</v>
      </c>
      <c r="U17" s="38">
        <f t="shared" si="2"/>
        <v>0.66666666666666663</v>
      </c>
      <c r="V17" s="22">
        <v>89</v>
      </c>
      <c r="W17" s="22" t="s">
        <v>68</v>
      </c>
      <c r="X17" s="22" t="s">
        <v>69</v>
      </c>
      <c r="Y17" s="62">
        <v>1232</v>
      </c>
      <c r="Z17" s="39"/>
      <c r="AA17" s="1" t="s">
        <v>85</v>
      </c>
      <c r="AB17" s="27" t="s">
        <v>134</v>
      </c>
    </row>
    <row r="18" spans="1:28" x14ac:dyDescent="0.3">
      <c r="A18" s="1" t="s">
        <v>97</v>
      </c>
      <c r="B18" s="1" t="s">
        <v>46</v>
      </c>
      <c r="C18" s="26" t="s">
        <v>250</v>
      </c>
      <c r="D18" s="36">
        <v>28</v>
      </c>
      <c r="E18" s="26">
        <v>20</v>
      </c>
      <c r="F18" s="26">
        <v>3</v>
      </c>
      <c r="G18" s="26">
        <v>9</v>
      </c>
      <c r="H18" s="26"/>
      <c r="I18" s="26"/>
      <c r="J18" s="26">
        <v>1</v>
      </c>
      <c r="K18" s="26">
        <v>4</v>
      </c>
      <c r="L18" s="89"/>
      <c r="M18" s="26">
        <v>7</v>
      </c>
      <c r="N18" s="26">
        <f t="shared" si="1"/>
        <v>7</v>
      </c>
      <c r="O18" s="37">
        <v>0</v>
      </c>
      <c r="P18" s="37">
        <v>5</v>
      </c>
      <c r="Q18" s="37">
        <v>0</v>
      </c>
      <c r="R18" s="37">
        <v>1</v>
      </c>
      <c r="S18" s="37"/>
      <c r="T18" s="26">
        <f t="shared" si="0"/>
        <v>7</v>
      </c>
      <c r="U18" s="38">
        <f t="shared" si="2"/>
        <v>0.65</v>
      </c>
      <c r="V18" s="22">
        <v>89</v>
      </c>
      <c r="W18" s="22" t="s">
        <v>68</v>
      </c>
      <c r="X18" s="22" t="s">
        <v>69</v>
      </c>
      <c r="Y18" s="62">
        <v>1232</v>
      </c>
      <c r="Z18" s="39"/>
      <c r="AA18" s="1" t="s">
        <v>85</v>
      </c>
      <c r="AB18" s="27" t="s">
        <v>134</v>
      </c>
    </row>
    <row r="19" spans="1:28" x14ac:dyDescent="0.3">
      <c r="A19" s="1" t="s">
        <v>97</v>
      </c>
      <c r="B19" s="1" t="s">
        <v>46</v>
      </c>
      <c r="C19" s="26" t="s">
        <v>51</v>
      </c>
      <c r="D19" s="36">
        <v>33</v>
      </c>
      <c r="E19" s="26">
        <v>21</v>
      </c>
      <c r="F19" s="26">
        <v>1</v>
      </c>
      <c r="G19" s="26">
        <v>2</v>
      </c>
      <c r="H19" s="26"/>
      <c r="I19" s="26"/>
      <c r="J19" s="26">
        <v>0</v>
      </c>
      <c r="K19" s="26">
        <v>0</v>
      </c>
      <c r="L19" s="89"/>
      <c r="M19" s="26">
        <v>7</v>
      </c>
      <c r="N19" s="26">
        <f t="shared" si="1"/>
        <v>7</v>
      </c>
      <c r="O19" s="37">
        <v>0</v>
      </c>
      <c r="P19" s="37">
        <v>5</v>
      </c>
      <c r="Q19" s="37">
        <v>1</v>
      </c>
      <c r="R19" s="37">
        <v>2</v>
      </c>
      <c r="S19" s="37"/>
      <c r="T19" s="26">
        <f t="shared" si="0"/>
        <v>2</v>
      </c>
      <c r="U19" s="38">
        <f t="shared" si="2"/>
        <v>0.38095238095238093</v>
      </c>
      <c r="V19" s="22">
        <v>89</v>
      </c>
      <c r="W19" s="22" t="s">
        <v>68</v>
      </c>
      <c r="X19" s="22" t="s">
        <v>69</v>
      </c>
      <c r="Y19" s="62">
        <v>1232</v>
      </c>
      <c r="Z19" s="39"/>
      <c r="AA19" s="1" t="s">
        <v>85</v>
      </c>
      <c r="AB19" s="27" t="s">
        <v>134</v>
      </c>
    </row>
    <row r="20" spans="1:28" x14ac:dyDescent="0.3">
      <c r="A20" s="1" t="s">
        <v>97</v>
      </c>
      <c r="B20" s="1" t="s">
        <v>46</v>
      </c>
      <c r="C20" s="26" t="s">
        <v>52</v>
      </c>
      <c r="D20" s="36">
        <v>6</v>
      </c>
      <c r="E20" s="26">
        <v>6</v>
      </c>
      <c r="F20" s="26">
        <v>0</v>
      </c>
      <c r="G20" s="26">
        <v>0</v>
      </c>
      <c r="H20" s="26"/>
      <c r="I20" s="26"/>
      <c r="J20" s="26">
        <v>0</v>
      </c>
      <c r="K20" s="26">
        <v>0</v>
      </c>
      <c r="L20" s="89"/>
      <c r="M20" s="26">
        <v>0</v>
      </c>
      <c r="N20" s="26">
        <f t="shared" si="1"/>
        <v>0</v>
      </c>
      <c r="O20" s="37">
        <v>0</v>
      </c>
      <c r="P20" s="37">
        <v>2</v>
      </c>
      <c r="Q20" s="37">
        <v>0</v>
      </c>
      <c r="R20" s="37">
        <v>0</v>
      </c>
      <c r="S20" s="37"/>
      <c r="T20" s="26">
        <f t="shared" si="0"/>
        <v>0</v>
      </c>
      <c r="U20" s="38">
        <f t="shared" si="2"/>
        <v>0</v>
      </c>
      <c r="V20" s="22">
        <v>89</v>
      </c>
      <c r="W20" s="22" t="s">
        <v>68</v>
      </c>
      <c r="X20" s="22" t="s">
        <v>69</v>
      </c>
      <c r="Y20" s="62">
        <v>1232</v>
      </c>
      <c r="Z20" s="39"/>
      <c r="AA20" s="1" t="s">
        <v>85</v>
      </c>
      <c r="AB20" s="27" t="s">
        <v>134</v>
      </c>
    </row>
    <row r="21" spans="1:28" x14ac:dyDescent="0.3">
      <c r="A21" s="1" t="s">
        <v>97</v>
      </c>
      <c r="B21" s="1" t="s">
        <v>46</v>
      </c>
      <c r="C21" s="26" t="s">
        <v>243</v>
      </c>
      <c r="D21" s="36">
        <v>13</v>
      </c>
      <c r="E21" s="26">
        <v>10</v>
      </c>
      <c r="F21" s="26">
        <v>0</v>
      </c>
      <c r="G21" s="26">
        <v>2</v>
      </c>
      <c r="H21" s="26"/>
      <c r="I21" s="26"/>
      <c r="J21" s="26">
        <v>0</v>
      </c>
      <c r="K21" s="26">
        <v>0</v>
      </c>
      <c r="L21" s="89"/>
      <c r="M21" s="26">
        <v>1</v>
      </c>
      <c r="N21" s="26">
        <f t="shared" ref="N21" si="3">SUM(L21:M21)</f>
        <v>1</v>
      </c>
      <c r="O21" s="37">
        <v>0</v>
      </c>
      <c r="P21" s="37">
        <v>1</v>
      </c>
      <c r="Q21" s="37">
        <v>0</v>
      </c>
      <c r="R21" s="37">
        <v>0</v>
      </c>
      <c r="S21" s="37"/>
      <c r="T21" s="26">
        <f t="shared" si="0"/>
        <v>0</v>
      </c>
      <c r="U21" s="38">
        <f t="shared" si="2"/>
        <v>0.1</v>
      </c>
      <c r="V21" s="22">
        <v>89</v>
      </c>
      <c r="W21" s="22" t="s">
        <v>68</v>
      </c>
      <c r="X21" s="22" t="s">
        <v>69</v>
      </c>
      <c r="Y21" s="62">
        <v>1232</v>
      </c>
      <c r="Z21" s="39"/>
      <c r="AA21" s="1" t="s">
        <v>85</v>
      </c>
      <c r="AB21" s="27" t="s">
        <v>134</v>
      </c>
    </row>
    <row r="22" spans="1:28" x14ac:dyDescent="0.3">
      <c r="A22" s="1" t="s">
        <v>97</v>
      </c>
      <c r="B22" s="1" t="s">
        <v>46</v>
      </c>
      <c r="C22" s="26" t="s">
        <v>236</v>
      </c>
      <c r="D22" s="36">
        <v>32</v>
      </c>
      <c r="E22" s="26">
        <v>40</v>
      </c>
      <c r="F22" s="26">
        <v>14</v>
      </c>
      <c r="G22" s="26">
        <v>20</v>
      </c>
      <c r="H22" s="26"/>
      <c r="I22" s="26"/>
      <c r="J22" s="26">
        <v>2</v>
      </c>
      <c r="K22" s="26">
        <v>3</v>
      </c>
      <c r="L22" s="89"/>
      <c r="M22" s="26">
        <v>4</v>
      </c>
      <c r="N22" s="26">
        <f>SUM(L22:M22)</f>
        <v>4</v>
      </c>
      <c r="O22" s="37">
        <v>4</v>
      </c>
      <c r="P22" s="37">
        <v>5</v>
      </c>
      <c r="Q22" s="37">
        <v>4</v>
      </c>
      <c r="R22" s="37">
        <v>6</v>
      </c>
      <c r="S22" s="37">
        <v>1</v>
      </c>
      <c r="T22" s="26">
        <f t="shared" si="0"/>
        <v>30</v>
      </c>
      <c r="U22" s="38">
        <f t="shared" si="2"/>
        <v>1</v>
      </c>
      <c r="V22" s="22">
        <v>89</v>
      </c>
      <c r="W22" s="22" t="s">
        <v>68</v>
      </c>
      <c r="X22" s="22" t="s">
        <v>69</v>
      </c>
      <c r="Y22" s="62">
        <v>1232</v>
      </c>
      <c r="Z22" s="39"/>
      <c r="AA22" s="1" t="s">
        <v>85</v>
      </c>
      <c r="AB22" s="27" t="s">
        <v>134</v>
      </c>
    </row>
    <row r="23" spans="1:28" x14ac:dyDescent="0.3">
      <c r="A23" s="1" t="s">
        <v>97</v>
      </c>
      <c r="B23" s="1" t="s">
        <v>46</v>
      </c>
      <c r="C23" s="26" t="s">
        <v>55</v>
      </c>
      <c r="D23" s="36">
        <v>1</v>
      </c>
      <c r="E23" s="26">
        <v>42</v>
      </c>
      <c r="F23" s="26">
        <v>13</v>
      </c>
      <c r="G23" s="26">
        <v>17</v>
      </c>
      <c r="H23" s="26">
        <v>7</v>
      </c>
      <c r="I23" s="26"/>
      <c r="J23" s="26">
        <v>7</v>
      </c>
      <c r="K23" s="26">
        <v>9</v>
      </c>
      <c r="L23" s="89"/>
      <c r="M23" s="26">
        <v>14</v>
      </c>
      <c r="N23" s="26">
        <f>SUM(L23:M23)</f>
        <v>14</v>
      </c>
      <c r="O23" s="37">
        <v>4</v>
      </c>
      <c r="P23" s="37">
        <v>3</v>
      </c>
      <c r="Q23" s="37">
        <v>5</v>
      </c>
      <c r="R23" s="37">
        <v>7</v>
      </c>
      <c r="S23" s="37">
        <v>1</v>
      </c>
      <c r="T23" s="26">
        <f t="shared" si="0"/>
        <v>33</v>
      </c>
      <c r="U23" s="38">
        <f t="shared" si="2"/>
        <v>1.2619047619047619</v>
      </c>
      <c r="V23" s="22">
        <v>89</v>
      </c>
      <c r="W23" s="22" t="s">
        <v>68</v>
      </c>
      <c r="X23" s="22" t="s">
        <v>69</v>
      </c>
      <c r="Y23" s="62">
        <v>1232</v>
      </c>
      <c r="Z23" s="39"/>
      <c r="AA23" s="1" t="s">
        <v>85</v>
      </c>
      <c r="AB23" s="27" t="s">
        <v>134</v>
      </c>
    </row>
    <row r="24" spans="1:28" x14ac:dyDescent="0.3">
      <c r="A24" s="1" t="s">
        <v>97</v>
      </c>
      <c r="B24" s="1" t="s">
        <v>46</v>
      </c>
      <c r="C24" s="26" t="s">
        <v>259</v>
      </c>
      <c r="D24" s="36">
        <v>30</v>
      </c>
      <c r="E24" s="26">
        <v>6</v>
      </c>
      <c r="F24" s="26">
        <v>1</v>
      </c>
      <c r="G24" s="26">
        <v>2</v>
      </c>
      <c r="H24" s="26"/>
      <c r="I24" s="26"/>
      <c r="J24" s="26">
        <v>1</v>
      </c>
      <c r="K24" s="26">
        <v>1</v>
      </c>
      <c r="L24" s="89"/>
      <c r="M24" s="26">
        <v>1</v>
      </c>
      <c r="N24" s="26">
        <f>SUM(L24:M24)</f>
        <v>1</v>
      </c>
      <c r="O24" s="37">
        <v>1</v>
      </c>
      <c r="P24" s="37">
        <v>1</v>
      </c>
      <c r="Q24" s="37">
        <v>0</v>
      </c>
      <c r="R24" s="37">
        <v>0</v>
      </c>
      <c r="S24" s="37"/>
      <c r="T24" s="26">
        <f t="shared" si="0"/>
        <v>3</v>
      </c>
      <c r="U24" s="38">
        <f t="shared" si="2"/>
        <v>1</v>
      </c>
      <c r="V24" s="22">
        <v>89</v>
      </c>
      <c r="W24" s="22" t="s">
        <v>68</v>
      </c>
      <c r="X24" s="22" t="s">
        <v>69</v>
      </c>
      <c r="Y24" s="62">
        <v>1232</v>
      </c>
      <c r="Z24" s="39"/>
      <c r="AA24" s="1" t="s">
        <v>85</v>
      </c>
      <c r="AB24" s="27" t="s">
        <v>134</v>
      </c>
    </row>
    <row r="25" spans="1:28" x14ac:dyDescent="0.3">
      <c r="A25" s="1" t="s">
        <v>97</v>
      </c>
      <c r="B25" s="1" t="s">
        <v>46</v>
      </c>
      <c r="C25" s="26" t="s">
        <v>56</v>
      </c>
      <c r="D25" s="36">
        <v>15</v>
      </c>
      <c r="E25" s="26" t="s">
        <v>395</v>
      </c>
      <c r="F25" s="26"/>
      <c r="G25" s="26"/>
      <c r="H25" s="26"/>
      <c r="I25" s="26"/>
      <c r="J25" s="26"/>
      <c r="K25" s="26"/>
      <c r="L25" s="26"/>
      <c r="M25" s="26"/>
      <c r="N25" s="26"/>
      <c r="O25" s="37"/>
      <c r="P25" s="37"/>
      <c r="Q25" s="37"/>
      <c r="R25" s="37"/>
      <c r="S25" s="37"/>
      <c r="T25" s="26"/>
      <c r="U25" s="38" t="str">
        <f t="shared" si="2"/>
        <v/>
      </c>
      <c r="V25" s="22">
        <v>89</v>
      </c>
      <c r="W25" s="22" t="s">
        <v>68</v>
      </c>
      <c r="X25" s="22" t="s">
        <v>69</v>
      </c>
      <c r="Y25" s="62">
        <v>1232</v>
      </c>
      <c r="Z25" s="39"/>
      <c r="AA25" s="1" t="s">
        <v>85</v>
      </c>
      <c r="AB25" s="27" t="s">
        <v>134</v>
      </c>
    </row>
    <row r="26" spans="1:28" x14ac:dyDescent="0.3">
      <c r="A26" s="1" t="s">
        <v>97</v>
      </c>
      <c r="B26" s="1" t="s">
        <v>46</v>
      </c>
      <c r="C26" s="52" t="s">
        <v>39</v>
      </c>
      <c r="D26" s="1"/>
      <c r="E26" s="52"/>
      <c r="F26" s="52"/>
      <c r="G26" s="52"/>
      <c r="H26" s="52"/>
      <c r="I26" s="52"/>
      <c r="J26" s="52">
        <v>-1</v>
      </c>
      <c r="K26" s="52"/>
      <c r="L26" s="52">
        <v>20</v>
      </c>
      <c r="M26" s="52">
        <v>-20</v>
      </c>
      <c r="N26" s="5"/>
      <c r="O26" s="52"/>
      <c r="P26" s="52"/>
      <c r="Q26" s="52"/>
      <c r="R26" s="52"/>
      <c r="S26" s="52"/>
      <c r="T26" s="52">
        <v>-1</v>
      </c>
      <c r="U26" s="38" t="str">
        <f>_xlfn.IFNA("",((T26+Q26+N26-R26)+(O26*2))/E26)</f>
        <v/>
      </c>
      <c r="V26" s="22">
        <v>89</v>
      </c>
      <c r="W26" s="22" t="s">
        <v>68</v>
      </c>
      <c r="X26" s="22" t="s">
        <v>69</v>
      </c>
      <c r="Y26" s="62">
        <v>1232</v>
      </c>
      <c r="Z26" s="39"/>
      <c r="AA26" s="1" t="s">
        <v>85</v>
      </c>
      <c r="AB26" s="27" t="s">
        <v>134</v>
      </c>
    </row>
    <row r="27" spans="1:28" x14ac:dyDescent="0.3">
      <c r="A27" s="46" t="s">
        <v>97</v>
      </c>
      <c r="B27" s="46" t="s">
        <v>46</v>
      </c>
      <c r="C27" s="42" t="s">
        <v>40</v>
      </c>
      <c r="D27" s="46"/>
      <c r="E27" s="42">
        <f t="shared" ref="E27:T27" si="4">SUM(E13:E26)</f>
        <v>240</v>
      </c>
      <c r="F27" s="42">
        <f t="shared" si="4"/>
        <v>53</v>
      </c>
      <c r="G27" s="42">
        <f t="shared" si="4"/>
        <v>96</v>
      </c>
      <c r="H27" s="42">
        <f t="shared" si="4"/>
        <v>7</v>
      </c>
      <c r="I27" s="42">
        <f t="shared" si="4"/>
        <v>0</v>
      </c>
      <c r="J27" s="42">
        <f t="shared" si="4"/>
        <v>29</v>
      </c>
      <c r="K27" s="42">
        <f t="shared" si="4"/>
        <v>41</v>
      </c>
      <c r="L27" s="42">
        <f t="shared" si="4"/>
        <v>20</v>
      </c>
      <c r="M27" s="42">
        <f t="shared" si="4"/>
        <v>42</v>
      </c>
      <c r="N27" s="42">
        <f t="shared" si="4"/>
        <v>62</v>
      </c>
      <c r="O27" s="42">
        <f t="shared" si="4"/>
        <v>15</v>
      </c>
      <c r="P27" s="42">
        <f t="shared" si="4"/>
        <v>36</v>
      </c>
      <c r="Q27" s="42">
        <f t="shared" si="4"/>
        <v>13</v>
      </c>
      <c r="R27" s="42">
        <f t="shared" si="4"/>
        <v>26</v>
      </c>
      <c r="S27" s="42">
        <f t="shared" si="4"/>
        <v>7</v>
      </c>
      <c r="T27" s="42">
        <f t="shared" si="4"/>
        <v>135</v>
      </c>
      <c r="U27" s="43">
        <f>((T27+Q27+N27-R27)+(O27*2))/E27</f>
        <v>0.89166666666666672</v>
      </c>
      <c r="V27" s="44">
        <v>89</v>
      </c>
      <c r="W27" s="44" t="s">
        <v>68</v>
      </c>
      <c r="X27" s="44" t="s">
        <v>69</v>
      </c>
      <c r="Y27" s="63">
        <v>1232</v>
      </c>
      <c r="Z27" s="80" t="s">
        <v>367</v>
      </c>
      <c r="AA27" s="46" t="s">
        <v>85</v>
      </c>
      <c r="AB27" s="74" t="s">
        <v>134</v>
      </c>
    </row>
    <row r="28" spans="1:28" x14ac:dyDescent="0.3">
      <c r="A28" s="1"/>
      <c r="B28" s="1"/>
      <c r="C28" s="1"/>
      <c r="D28" s="1"/>
      <c r="F28" s="47" t="s">
        <v>41</v>
      </c>
      <c r="G28" s="61">
        <f>F27/G27</f>
        <v>0.55208333333333337</v>
      </c>
      <c r="H28" s="47"/>
      <c r="I28" s="27"/>
      <c r="J28" s="47" t="s">
        <v>42</v>
      </c>
      <c r="K28" s="61">
        <f>J27/K27</f>
        <v>0.70731707317073167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 t="s">
        <v>366</v>
      </c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23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97</v>
      </c>
      <c r="C35" s="26" t="s">
        <v>365</v>
      </c>
      <c r="D35" s="36">
        <v>55</v>
      </c>
      <c r="E35" s="26">
        <v>3</v>
      </c>
      <c r="F35" s="26">
        <v>0</v>
      </c>
      <c r="G35" s="26">
        <v>2</v>
      </c>
      <c r="H35" s="26"/>
      <c r="I35" s="26"/>
      <c r="J35" s="26">
        <v>0</v>
      </c>
      <c r="K35" s="26">
        <v>0</v>
      </c>
      <c r="L35" s="89"/>
      <c r="M35" s="26">
        <v>0</v>
      </c>
      <c r="N35" s="26">
        <f>SUM(L35:M35)</f>
        <v>0</v>
      </c>
      <c r="O35" s="26">
        <v>0</v>
      </c>
      <c r="P35" s="37">
        <v>0</v>
      </c>
      <c r="Q35" s="26">
        <v>0</v>
      </c>
      <c r="R35" s="26">
        <v>0</v>
      </c>
      <c r="S35" s="26">
        <v>0</v>
      </c>
      <c r="T35" s="26">
        <f t="shared" ref="T35:T43" si="5">+(F35*2)+J35</f>
        <v>0</v>
      </c>
      <c r="U35" s="38">
        <f>IFERROR(((T35+Q35+N35-R35)+(O35*2))/E35,"")</f>
        <v>0</v>
      </c>
      <c r="V35" s="22">
        <v>89</v>
      </c>
      <c r="W35" s="22" t="s">
        <v>58</v>
      </c>
      <c r="X35" s="22" t="s">
        <v>59</v>
      </c>
      <c r="Y35" s="62">
        <v>1232</v>
      </c>
      <c r="Z35" s="39"/>
      <c r="AA35" s="1" t="s">
        <v>176</v>
      </c>
      <c r="AB35" s="27" t="s">
        <v>187</v>
      </c>
    </row>
    <row r="36" spans="1:28" x14ac:dyDescent="0.3">
      <c r="A36" s="1" t="s">
        <v>46</v>
      </c>
      <c r="B36" s="1" t="s">
        <v>97</v>
      </c>
      <c r="C36" s="26" t="s">
        <v>48</v>
      </c>
      <c r="D36" s="36">
        <v>21</v>
      </c>
      <c r="E36" s="26">
        <v>31</v>
      </c>
      <c r="F36" s="26">
        <v>5</v>
      </c>
      <c r="G36" s="26">
        <v>13</v>
      </c>
      <c r="H36" s="26"/>
      <c r="I36" s="26"/>
      <c r="J36" s="26">
        <v>7</v>
      </c>
      <c r="K36" s="26">
        <v>8</v>
      </c>
      <c r="L36" s="89"/>
      <c r="M36" s="26">
        <v>5</v>
      </c>
      <c r="N36" s="26">
        <f t="shared" ref="N36:N41" si="6">SUM(L36:M36)</f>
        <v>5</v>
      </c>
      <c r="O36" s="37">
        <v>6</v>
      </c>
      <c r="P36" s="52">
        <v>6</v>
      </c>
      <c r="Q36" s="37">
        <v>2</v>
      </c>
      <c r="R36" s="37">
        <v>6</v>
      </c>
      <c r="S36" s="37"/>
      <c r="T36" s="26">
        <f t="shared" si="5"/>
        <v>17</v>
      </c>
      <c r="U36" s="38">
        <f t="shared" ref="U36:U43" si="7">IFERROR(((T36+Q36+N36-R36)+(O36*2))/E36,"")</f>
        <v>0.967741935483871</v>
      </c>
      <c r="V36" s="22">
        <v>89</v>
      </c>
      <c r="W36" s="22" t="s">
        <v>58</v>
      </c>
      <c r="X36" s="22" t="s">
        <v>59</v>
      </c>
      <c r="Y36" s="62">
        <v>1232</v>
      </c>
      <c r="Z36" s="39"/>
      <c r="AA36" s="1" t="s">
        <v>176</v>
      </c>
      <c r="AB36" s="27" t="s">
        <v>187</v>
      </c>
    </row>
    <row r="37" spans="1:28" x14ac:dyDescent="0.3">
      <c r="A37" s="1" t="s">
        <v>46</v>
      </c>
      <c r="B37" s="1" t="s">
        <v>97</v>
      </c>
      <c r="C37" s="26" t="s">
        <v>253</v>
      </c>
      <c r="D37" s="36">
        <v>32</v>
      </c>
      <c r="E37" s="26">
        <v>44</v>
      </c>
      <c r="F37" s="26">
        <v>2</v>
      </c>
      <c r="G37" s="26">
        <v>9</v>
      </c>
      <c r="H37" s="26"/>
      <c r="I37" s="26"/>
      <c r="J37" s="26">
        <v>13</v>
      </c>
      <c r="K37" s="26">
        <v>15</v>
      </c>
      <c r="L37" s="89"/>
      <c r="M37" s="26">
        <v>5</v>
      </c>
      <c r="N37" s="26">
        <f t="shared" si="6"/>
        <v>5</v>
      </c>
      <c r="O37" s="37">
        <v>10</v>
      </c>
      <c r="P37" s="37">
        <v>4</v>
      </c>
      <c r="Q37" s="37">
        <v>3</v>
      </c>
      <c r="R37" s="37">
        <v>3</v>
      </c>
      <c r="S37" s="37"/>
      <c r="T37" s="26">
        <f t="shared" si="5"/>
        <v>17</v>
      </c>
      <c r="U37" s="38">
        <f t="shared" si="7"/>
        <v>0.95454545454545459</v>
      </c>
      <c r="V37" s="22">
        <v>89</v>
      </c>
      <c r="W37" s="22" t="s">
        <v>58</v>
      </c>
      <c r="X37" s="22" t="s">
        <v>59</v>
      </c>
      <c r="Y37" s="62">
        <v>1232</v>
      </c>
      <c r="Z37" s="39"/>
      <c r="AA37" s="1" t="s">
        <v>176</v>
      </c>
      <c r="AB37" s="27" t="s">
        <v>187</v>
      </c>
    </row>
    <row r="38" spans="1:28" x14ac:dyDescent="0.3">
      <c r="A38" s="1" t="s">
        <v>46</v>
      </c>
      <c r="B38" s="1" t="s">
        <v>97</v>
      </c>
      <c r="C38" s="26" t="s">
        <v>254</v>
      </c>
      <c r="D38" s="36">
        <v>24</v>
      </c>
      <c r="E38" s="26">
        <v>24</v>
      </c>
      <c r="F38" s="26">
        <v>5</v>
      </c>
      <c r="G38" s="26">
        <v>13</v>
      </c>
      <c r="H38" s="26"/>
      <c r="I38" s="26"/>
      <c r="J38" s="26">
        <v>4</v>
      </c>
      <c r="K38" s="26">
        <v>4</v>
      </c>
      <c r="L38" s="89"/>
      <c r="M38" s="26">
        <v>2</v>
      </c>
      <c r="N38" s="26">
        <f t="shared" si="6"/>
        <v>2</v>
      </c>
      <c r="O38" s="37">
        <v>1</v>
      </c>
      <c r="P38" s="37">
        <v>0</v>
      </c>
      <c r="Q38" s="37">
        <v>1</v>
      </c>
      <c r="R38" s="37">
        <v>3</v>
      </c>
      <c r="S38" s="37"/>
      <c r="T38" s="26">
        <f t="shared" si="5"/>
        <v>14</v>
      </c>
      <c r="U38" s="38">
        <f t="shared" si="7"/>
        <v>0.66666666666666663</v>
      </c>
      <c r="V38" s="22">
        <v>89</v>
      </c>
      <c r="W38" s="22" t="s">
        <v>58</v>
      </c>
      <c r="X38" s="22" t="s">
        <v>59</v>
      </c>
      <c r="Y38" s="62">
        <v>1232</v>
      </c>
      <c r="Z38" s="39"/>
      <c r="AA38" s="1" t="s">
        <v>176</v>
      </c>
      <c r="AB38" s="27" t="s">
        <v>187</v>
      </c>
    </row>
    <row r="39" spans="1:28" x14ac:dyDescent="0.3">
      <c r="A39" s="1" t="s">
        <v>46</v>
      </c>
      <c r="B39" s="1" t="s">
        <v>97</v>
      </c>
      <c r="C39" s="26" t="s">
        <v>445</v>
      </c>
      <c r="D39" s="36">
        <v>13</v>
      </c>
      <c r="E39" s="26">
        <v>10</v>
      </c>
      <c r="F39" s="26">
        <v>1</v>
      </c>
      <c r="G39" s="26">
        <v>2</v>
      </c>
      <c r="H39" s="26"/>
      <c r="I39" s="26"/>
      <c r="J39" s="26">
        <v>3</v>
      </c>
      <c r="K39" s="26">
        <v>3</v>
      </c>
      <c r="L39" s="89"/>
      <c r="M39" s="26">
        <v>0</v>
      </c>
      <c r="N39" s="26">
        <f t="shared" si="6"/>
        <v>0</v>
      </c>
      <c r="O39" s="37">
        <v>1</v>
      </c>
      <c r="P39" s="37">
        <v>2</v>
      </c>
      <c r="Q39" s="37">
        <v>0</v>
      </c>
      <c r="R39" s="37">
        <v>3</v>
      </c>
      <c r="S39" s="37">
        <v>0</v>
      </c>
      <c r="T39" s="26">
        <f t="shared" si="5"/>
        <v>5</v>
      </c>
      <c r="U39" s="38">
        <f t="shared" si="7"/>
        <v>0.4</v>
      </c>
      <c r="V39" s="22">
        <v>89</v>
      </c>
      <c r="W39" s="22" t="s">
        <v>58</v>
      </c>
      <c r="X39" s="22" t="s">
        <v>59</v>
      </c>
      <c r="Y39" s="62">
        <v>1232</v>
      </c>
      <c r="Z39" s="39"/>
      <c r="AA39" s="1" t="s">
        <v>176</v>
      </c>
      <c r="AB39" s="27" t="s">
        <v>187</v>
      </c>
    </row>
    <row r="40" spans="1:28" x14ac:dyDescent="0.3">
      <c r="A40" s="1" t="s">
        <v>46</v>
      </c>
      <c r="B40" s="1" t="s">
        <v>97</v>
      </c>
      <c r="C40" s="26" t="s">
        <v>53</v>
      </c>
      <c r="D40" s="36">
        <v>45</v>
      </c>
      <c r="E40" s="26">
        <v>44</v>
      </c>
      <c r="F40" s="26">
        <v>10</v>
      </c>
      <c r="G40" s="26">
        <v>18</v>
      </c>
      <c r="H40" s="26"/>
      <c r="I40" s="26"/>
      <c r="J40" s="26">
        <v>5</v>
      </c>
      <c r="K40" s="26">
        <v>7</v>
      </c>
      <c r="L40" s="89"/>
      <c r="M40" s="26">
        <v>4</v>
      </c>
      <c r="N40" s="26">
        <f t="shared" si="6"/>
        <v>4</v>
      </c>
      <c r="O40" s="37">
        <v>1</v>
      </c>
      <c r="P40" s="37">
        <v>2</v>
      </c>
      <c r="Q40" s="37">
        <v>0</v>
      </c>
      <c r="R40" s="37">
        <v>3</v>
      </c>
      <c r="S40" s="37"/>
      <c r="T40" s="26">
        <f t="shared" si="5"/>
        <v>25</v>
      </c>
      <c r="U40" s="38">
        <f t="shared" si="7"/>
        <v>0.63636363636363635</v>
      </c>
      <c r="V40" s="22">
        <v>89</v>
      </c>
      <c r="W40" s="22" t="s">
        <v>58</v>
      </c>
      <c r="X40" s="22" t="s">
        <v>59</v>
      </c>
      <c r="Y40" s="62">
        <v>1232</v>
      </c>
      <c r="Z40" s="39"/>
      <c r="AA40" s="1" t="s">
        <v>176</v>
      </c>
      <c r="AB40" s="27" t="s">
        <v>187</v>
      </c>
    </row>
    <row r="41" spans="1:28" x14ac:dyDescent="0.3">
      <c r="A41" s="1" t="s">
        <v>46</v>
      </c>
      <c r="B41" s="1" t="s">
        <v>97</v>
      </c>
      <c r="C41" s="26" t="s">
        <v>256</v>
      </c>
      <c r="D41" s="36">
        <v>42</v>
      </c>
      <c r="E41" s="26">
        <v>33</v>
      </c>
      <c r="F41" s="26">
        <v>6</v>
      </c>
      <c r="G41" s="26">
        <v>13</v>
      </c>
      <c r="H41" s="26"/>
      <c r="I41" s="26"/>
      <c r="J41" s="26">
        <v>11</v>
      </c>
      <c r="K41" s="26">
        <v>14</v>
      </c>
      <c r="L41" s="89"/>
      <c r="M41" s="26">
        <v>10</v>
      </c>
      <c r="N41" s="26">
        <f t="shared" si="6"/>
        <v>10</v>
      </c>
      <c r="O41" s="37">
        <v>1</v>
      </c>
      <c r="P41" s="52">
        <v>6</v>
      </c>
      <c r="Q41" s="37">
        <v>3</v>
      </c>
      <c r="R41" s="37">
        <v>6</v>
      </c>
      <c r="S41" s="37"/>
      <c r="T41" s="26">
        <f t="shared" si="5"/>
        <v>23</v>
      </c>
      <c r="U41" s="38">
        <f t="shared" si="7"/>
        <v>0.96969696969696972</v>
      </c>
      <c r="V41" s="22">
        <v>89</v>
      </c>
      <c r="W41" s="22" t="s">
        <v>58</v>
      </c>
      <c r="X41" s="22" t="s">
        <v>59</v>
      </c>
      <c r="Y41" s="62">
        <v>1232</v>
      </c>
      <c r="Z41" s="39"/>
      <c r="AA41" s="1" t="s">
        <v>176</v>
      </c>
      <c r="AB41" s="27" t="s">
        <v>187</v>
      </c>
    </row>
    <row r="42" spans="1:28" x14ac:dyDescent="0.3">
      <c r="A42" s="1" t="s">
        <v>46</v>
      </c>
      <c r="B42" s="1" t="s">
        <v>97</v>
      </c>
      <c r="C42" s="26" t="s">
        <v>54</v>
      </c>
      <c r="D42" s="36">
        <v>10</v>
      </c>
      <c r="E42" s="26">
        <v>15</v>
      </c>
      <c r="F42" s="26">
        <v>0</v>
      </c>
      <c r="G42" s="26">
        <v>3</v>
      </c>
      <c r="H42" s="26"/>
      <c r="I42" s="26"/>
      <c r="J42" s="26">
        <v>0</v>
      </c>
      <c r="K42" s="26">
        <v>0</v>
      </c>
      <c r="L42" s="89"/>
      <c r="M42" s="26">
        <v>0</v>
      </c>
      <c r="N42" s="26">
        <f>SUM(L42:M42)</f>
        <v>0</v>
      </c>
      <c r="O42" s="37">
        <v>0</v>
      </c>
      <c r="P42" s="37">
        <v>3</v>
      </c>
      <c r="Q42" s="37">
        <v>1</v>
      </c>
      <c r="R42" s="37">
        <v>0</v>
      </c>
      <c r="S42" s="37"/>
      <c r="T42" s="26">
        <f t="shared" si="5"/>
        <v>0</v>
      </c>
      <c r="U42" s="38">
        <f t="shared" si="7"/>
        <v>6.6666666666666666E-2</v>
      </c>
      <c r="V42" s="22">
        <v>89</v>
      </c>
      <c r="W42" s="22" t="s">
        <v>58</v>
      </c>
      <c r="X42" s="22" t="s">
        <v>59</v>
      </c>
      <c r="Y42" s="62">
        <v>1232</v>
      </c>
      <c r="Z42" s="39"/>
      <c r="AA42" s="1" t="s">
        <v>176</v>
      </c>
      <c r="AB42" s="27" t="s">
        <v>187</v>
      </c>
    </row>
    <row r="43" spans="1:28" x14ac:dyDescent="0.3">
      <c r="A43" s="1" t="s">
        <v>46</v>
      </c>
      <c r="B43" s="1" t="s">
        <v>97</v>
      </c>
      <c r="C43" s="26" t="s">
        <v>258</v>
      </c>
      <c r="D43" s="36">
        <v>11</v>
      </c>
      <c r="E43" s="26">
        <v>36</v>
      </c>
      <c r="F43" s="26">
        <v>7</v>
      </c>
      <c r="G43" s="26">
        <v>14</v>
      </c>
      <c r="H43" s="26"/>
      <c r="I43" s="26"/>
      <c r="J43" s="26">
        <v>6</v>
      </c>
      <c r="K43" s="26">
        <v>6</v>
      </c>
      <c r="L43" s="89"/>
      <c r="M43" s="26">
        <v>6</v>
      </c>
      <c r="N43" s="26">
        <f>SUM(L43:M43)</f>
        <v>6</v>
      </c>
      <c r="O43" s="37">
        <v>4</v>
      </c>
      <c r="P43" s="37">
        <v>3</v>
      </c>
      <c r="Q43" s="37">
        <v>2</v>
      </c>
      <c r="R43" s="37">
        <v>0</v>
      </c>
      <c r="S43" s="37"/>
      <c r="T43" s="26">
        <f t="shared" si="5"/>
        <v>20</v>
      </c>
      <c r="U43" s="38">
        <f t="shared" si="7"/>
        <v>1</v>
      </c>
      <c r="V43" s="22">
        <v>89</v>
      </c>
      <c r="W43" s="22" t="s">
        <v>58</v>
      </c>
      <c r="X43" s="22" t="s">
        <v>59</v>
      </c>
      <c r="Y43" s="62">
        <v>1232</v>
      </c>
      <c r="Z43" s="39"/>
      <c r="AA43" s="1" t="s">
        <v>176</v>
      </c>
      <c r="AB43" s="27" t="s">
        <v>187</v>
      </c>
    </row>
    <row r="44" spans="1:28" x14ac:dyDescent="0.3">
      <c r="A44" s="1" t="s">
        <v>46</v>
      </c>
      <c r="B44" s="1" t="s">
        <v>97</v>
      </c>
      <c r="C44" s="52" t="s">
        <v>39</v>
      </c>
      <c r="D44" s="1"/>
      <c r="E44" s="52"/>
      <c r="F44" s="52"/>
      <c r="G44" s="52"/>
      <c r="H44" s="52"/>
      <c r="I44" s="52"/>
      <c r="J44" s="52"/>
      <c r="K44" s="52"/>
      <c r="L44" s="52">
        <v>7</v>
      </c>
      <c r="M44" s="52">
        <v>-7</v>
      </c>
      <c r="N44" s="52"/>
      <c r="O44" s="52"/>
      <c r="P44" s="52"/>
      <c r="Q44" s="52"/>
      <c r="R44" s="52"/>
      <c r="S44" s="52"/>
      <c r="T44" s="52"/>
      <c r="U44" s="38" t="str">
        <f>_xlfn.IFNA("",((T44+Q44+N44-R44)+(O44*2))/E44)</f>
        <v/>
      </c>
      <c r="V44" s="22">
        <v>89</v>
      </c>
      <c r="W44" s="22" t="s">
        <v>58</v>
      </c>
      <c r="X44" s="22" t="s">
        <v>59</v>
      </c>
      <c r="Y44" s="62">
        <v>1232</v>
      </c>
      <c r="Z44" s="39"/>
      <c r="AA44" s="1" t="s">
        <v>176</v>
      </c>
      <c r="AB44" s="27" t="s">
        <v>187</v>
      </c>
    </row>
    <row r="45" spans="1:28" x14ac:dyDescent="0.3">
      <c r="A45" s="46" t="s">
        <v>46</v>
      </c>
      <c r="B45" s="46" t="s">
        <v>97</v>
      </c>
      <c r="C45" s="42" t="s">
        <v>40</v>
      </c>
      <c r="D45" s="46"/>
      <c r="E45" s="42">
        <f t="shared" ref="E45:T45" si="8">SUM(E35:E44)</f>
        <v>240</v>
      </c>
      <c r="F45" s="42">
        <f t="shared" si="8"/>
        <v>36</v>
      </c>
      <c r="G45" s="42">
        <f t="shared" si="8"/>
        <v>87</v>
      </c>
      <c r="H45" s="42">
        <f t="shared" si="8"/>
        <v>0</v>
      </c>
      <c r="I45" s="42">
        <f t="shared" si="8"/>
        <v>0</v>
      </c>
      <c r="J45" s="42">
        <f t="shared" si="8"/>
        <v>49</v>
      </c>
      <c r="K45" s="42">
        <f t="shared" si="8"/>
        <v>57</v>
      </c>
      <c r="L45" s="42">
        <f t="shared" si="8"/>
        <v>7</v>
      </c>
      <c r="M45" s="42">
        <f t="shared" si="8"/>
        <v>25</v>
      </c>
      <c r="N45" s="42">
        <f t="shared" si="8"/>
        <v>32</v>
      </c>
      <c r="O45" s="42">
        <f t="shared" si="8"/>
        <v>24</v>
      </c>
      <c r="P45" s="42">
        <f t="shared" si="8"/>
        <v>26</v>
      </c>
      <c r="Q45" s="42">
        <f t="shared" si="8"/>
        <v>12</v>
      </c>
      <c r="R45" s="42">
        <f t="shared" si="8"/>
        <v>24</v>
      </c>
      <c r="S45" s="42">
        <f t="shared" si="8"/>
        <v>0</v>
      </c>
      <c r="T45" s="42">
        <f t="shared" si="8"/>
        <v>121</v>
      </c>
      <c r="U45" s="43">
        <f>((T45+Q45+N45-R45)+(O45*2))/E45</f>
        <v>0.78749999999999998</v>
      </c>
      <c r="V45" s="44">
        <v>89</v>
      </c>
      <c r="W45" s="44" t="s">
        <v>58</v>
      </c>
      <c r="X45" s="44" t="s">
        <v>59</v>
      </c>
      <c r="Y45" s="63">
        <v>1232</v>
      </c>
      <c r="Z45" s="80" t="s">
        <v>446</v>
      </c>
      <c r="AA45" s="46" t="s">
        <v>176</v>
      </c>
      <c r="AB45" s="74" t="s">
        <v>187</v>
      </c>
    </row>
    <row r="46" spans="1:28" x14ac:dyDescent="0.3">
      <c r="A46" s="1"/>
      <c r="B46" s="1"/>
      <c r="C46" s="1"/>
      <c r="D46" s="1"/>
      <c r="F46" s="47" t="s">
        <v>41</v>
      </c>
      <c r="G46" s="61">
        <f>F45/G45</f>
        <v>0.41379310344827586</v>
      </c>
      <c r="H46" s="47"/>
      <c r="I46" s="27"/>
      <c r="J46" s="47" t="s">
        <v>42</v>
      </c>
      <c r="K46" s="61">
        <f>J45/K45</f>
        <v>0.85964912280701755</v>
      </c>
      <c r="L46" s="1"/>
      <c r="M46" s="37" t="s">
        <v>43</v>
      </c>
      <c r="N46" s="49"/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1" t="s">
        <v>447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B4B19-97D3-47C1-B4E9-2B7F91144415}">
  <sheetPr>
    <tabColor rgb="FF92D050"/>
    <pageSetUpPr fitToPage="1"/>
  </sheetPr>
  <dimension ref="A1:AB52"/>
  <sheetViews>
    <sheetView topLeftCell="A28" workbookViewId="0">
      <selection activeCell="AB49" sqref="AB49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414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28925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188</v>
      </c>
      <c r="K4" s="16" t="s">
        <v>45</v>
      </c>
      <c r="L4" s="17"/>
      <c r="M4" s="18"/>
      <c r="N4" s="19">
        <v>23</v>
      </c>
      <c r="O4" s="19">
        <v>25</v>
      </c>
      <c r="P4" s="19">
        <v>39</v>
      </c>
      <c r="Q4" s="19">
        <v>26</v>
      </c>
      <c r="R4" s="20"/>
      <c r="S4" s="21">
        <f>SUM(N4:R4)</f>
        <v>113</v>
      </c>
      <c r="T4" s="22">
        <v>94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189</v>
      </c>
      <c r="K5" s="16" t="s">
        <v>118</v>
      </c>
      <c r="L5" s="17"/>
      <c r="M5" s="18"/>
      <c r="N5" s="19">
        <v>28</v>
      </c>
      <c r="O5" s="19">
        <v>26</v>
      </c>
      <c r="P5" s="19">
        <v>14</v>
      </c>
      <c r="Q5" s="19">
        <v>36</v>
      </c>
      <c r="R5" s="20"/>
      <c r="S5" s="21">
        <f>SUM(N5:R5)</f>
        <v>104</v>
      </c>
      <c r="T5" s="22">
        <v>94</v>
      </c>
      <c r="U5" s="1"/>
      <c r="V5" s="1"/>
      <c r="W5" s="1"/>
    </row>
    <row r="6" spans="1:28" x14ac:dyDescent="0.3">
      <c r="C6" s="66">
        <v>2107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472</v>
      </c>
      <c r="D7" s="7" t="s">
        <v>8</v>
      </c>
      <c r="G7" s="1"/>
      <c r="S7" s="1"/>
      <c r="T7" s="25" t="s">
        <v>9</v>
      </c>
      <c r="U7" s="1"/>
      <c r="V7" s="55">
        <v>94</v>
      </c>
      <c r="W7" s="1"/>
    </row>
    <row r="8" spans="1:28" x14ac:dyDescent="0.3">
      <c r="B8" s="1"/>
      <c r="C8" s="24" t="s">
        <v>65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117</v>
      </c>
      <c r="B13" s="1" t="s">
        <v>46</v>
      </c>
      <c r="C13" s="26" t="s">
        <v>47</v>
      </c>
      <c r="D13" s="36">
        <v>24</v>
      </c>
      <c r="E13" s="26">
        <v>36</v>
      </c>
      <c r="F13" s="26">
        <v>5</v>
      </c>
      <c r="G13" s="26">
        <v>8</v>
      </c>
      <c r="H13" s="26"/>
      <c r="I13" s="26"/>
      <c r="J13" s="26">
        <v>5</v>
      </c>
      <c r="K13" s="26">
        <v>11</v>
      </c>
      <c r="L13" s="89"/>
      <c r="M13" s="26">
        <v>8</v>
      </c>
      <c r="N13" s="26">
        <f>SUM(L13:M13)</f>
        <v>8</v>
      </c>
      <c r="O13" s="26">
        <v>1</v>
      </c>
      <c r="P13" s="52">
        <v>6</v>
      </c>
      <c r="Q13" s="26">
        <v>3</v>
      </c>
      <c r="R13" s="26">
        <v>1</v>
      </c>
      <c r="S13" s="26"/>
      <c r="T13" s="26">
        <f>+(F13*2)+J13</f>
        <v>15</v>
      </c>
      <c r="U13" s="38">
        <f>IFERROR(((T13+Q13+N13-R13)+(O13*2))/E13,"")</f>
        <v>0.75</v>
      </c>
      <c r="V13" s="22">
        <v>94</v>
      </c>
      <c r="W13" s="22" t="s">
        <v>58</v>
      </c>
      <c r="X13" s="22" t="s">
        <v>69</v>
      </c>
      <c r="Y13" s="62">
        <v>2107</v>
      </c>
      <c r="Z13" s="39"/>
      <c r="AA13" s="1" t="s">
        <v>85</v>
      </c>
      <c r="AB13" s="27" t="s">
        <v>190</v>
      </c>
    </row>
    <row r="14" spans="1:28" x14ac:dyDescent="0.3">
      <c r="A14" s="1" t="s">
        <v>117</v>
      </c>
      <c r="B14" s="1" t="s">
        <v>46</v>
      </c>
      <c r="C14" s="1" t="s">
        <v>251</v>
      </c>
      <c r="D14" s="36">
        <v>22</v>
      </c>
      <c r="E14" s="26">
        <v>47</v>
      </c>
      <c r="F14" s="26">
        <v>14</v>
      </c>
      <c r="G14" s="26">
        <v>24</v>
      </c>
      <c r="H14" s="26"/>
      <c r="I14" s="26"/>
      <c r="J14" s="26">
        <v>4</v>
      </c>
      <c r="K14" s="26">
        <v>7</v>
      </c>
      <c r="L14" s="89"/>
      <c r="M14" s="26">
        <v>4</v>
      </c>
      <c r="N14" s="26">
        <f t="shared" ref="N14:N24" si="0">SUM(L14:M14)</f>
        <v>4</v>
      </c>
      <c r="O14" s="26">
        <v>6</v>
      </c>
      <c r="P14" s="37">
        <v>3</v>
      </c>
      <c r="Q14" s="26">
        <v>4</v>
      </c>
      <c r="R14" s="26">
        <v>4</v>
      </c>
      <c r="S14" s="26"/>
      <c r="T14" s="26">
        <f t="shared" ref="T14:T24" si="1">+(F14*2)+J14</f>
        <v>32</v>
      </c>
      <c r="U14" s="38">
        <f t="shared" ref="U14:U24" si="2">IFERROR(((T14+Q14+N14-R14)+(O14*2))/E14,"")</f>
        <v>1.0212765957446808</v>
      </c>
      <c r="V14" s="22">
        <v>94</v>
      </c>
      <c r="W14" s="22" t="s">
        <v>58</v>
      </c>
      <c r="X14" s="22" t="s">
        <v>69</v>
      </c>
      <c r="Y14" s="62">
        <v>2107</v>
      </c>
      <c r="Z14" s="39"/>
      <c r="AA14" s="1" t="s">
        <v>85</v>
      </c>
      <c r="AB14" s="27" t="s">
        <v>190</v>
      </c>
    </row>
    <row r="15" spans="1:28" x14ac:dyDescent="0.3">
      <c r="A15" s="1" t="s">
        <v>117</v>
      </c>
      <c r="B15" s="1" t="s">
        <v>46</v>
      </c>
      <c r="C15" s="1" t="s">
        <v>234</v>
      </c>
      <c r="D15" s="36">
        <v>44</v>
      </c>
      <c r="E15" s="26">
        <v>2</v>
      </c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9"/>
      <c r="M15" s="26">
        <v>0</v>
      </c>
      <c r="N15" s="26">
        <f t="shared" si="0"/>
        <v>0</v>
      </c>
      <c r="O15" s="26">
        <v>0</v>
      </c>
      <c r="P15" s="37">
        <v>0</v>
      </c>
      <c r="Q15" s="26">
        <v>0</v>
      </c>
      <c r="R15" s="26">
        <v>2</v>
      </c>
      <c r="S15" s="26"/>
      <c r="T15" s="26">
        <f t="shared" si="1"/>
        <v>0</v>
      </c>
      <c r="U15" s="57">
        <f t="shared" si="2"/>
        <v>-1</v>
      </c>
      <c r="V15" s="22">
        <v>94</v>
      </c>
      <c r="W15" s="22" t="s">
        <v>58</v>
      </c>
      <c r="X15" s="22" t="s">
        <v>69</v>
      </c>
      <c r="Y15" s="62">
        <v>2107</v>
      </c>
      <c r="Z15" s="39"/>
      <c r="AA15" s="1" t="s">
        <v>85</v>
      </c>
      <c r="AB15" s="27" t="s">
        <v>190</v>
      </c>
    </row>
    <row r="16" spans="1:28" x14ac:dyDescent="0.3">
      <c r="A16" s="1" t="s">
        <v>117</v>
      </c>
      <c r="B16" s="1" t="s">
        <v>46</v>
      </c>
      <c r="C16" s="1" t="s">
        <v>49</v>
      </c>
      <c r="D16" s="36">
        <v>10</v>
      </c>
      <c r="E16" s="26">
        <v>9</v>
      </c>
      <c r="F16" s="26">
        <v>1</v>
      </c>
      <c r="G16" s="26">
        <v>2</v>
      </c>
      <c r="H16" s="26"/>
      <c r="I16" s="26"/>
      <c r="J16" s="26">
        <v>0</v>
      </c>
      <c r="K16" s="26">
        <v>0</v>
      </c>
      <c r="L16" s="89"/>
      <c r="M16" s="26">
        <v>1</v>
      </c>
      <c r="N16" s="26">
        <f t="shared" ref="N16" si="3">SUM(L16:M16)</f>
        <v>1</v>
      </c>
      <c r="O16" s="26">
        <v>0</v>
      </c>
      <c r="P16" s="37">
        <v>2</v>
      </c>
      <c r="Q16" s="26">
        <v>1</v>
      </c>
      <c r="R16" s="26">
        <v>1</v>
      </c>
      <c r="S16" s="26"/>
      <c r="T16" s="26">
        <f t="shared" si="1"/>
        <v>2</v>
      </c>
      <c r="U16" s="38">
        <f t="shared" si="2"/>
        <v>0.33333333333333331</v>
      </c>
      <c r="V16" s="22">
        <v>94</v>
      </c>
      <c r="W16" s="22" t="s">
        <v>58</v>
      </c>
      <c r="X16" s="22" t="s">
        <v>69</v>
      </c>
      <c r="Y16" s="62">
        <v>2107</v>
      </c>
      <c r="Z16" s="39"/>
      <c r="AA16" s="1" t="s">
        <v>85</v>
      </c>
      <c r="AB16" s="27" t="s">
        <v>190</v>
      </c>
    </row>
    <row r="17" spans="1:28" x14ac:dyDescent="0.3">
      <c r="A17" s="1" t="s">
        <v>117</v>
      </c>
      <c r="B17" s="1" t="s">
        <v>46</v>
      </c>
      <c r="C17" s="26" t="s">
        <v>50</v>
      </c>
      <c r="D17" s="36">
        <v>25</v>
      </c>
      <c r="E17" s="26" t="s">
        <v>395</v>
      </c>
      <c r="F17" s="26"/>
      <c r="G17" s="26"/>
      <c r="H17" s="26"/>
      <c r="I17" s="26"/>
      <c r="J17" s="26"/>
      <c r="K17" s="26"/>
      <c r="L17" s="89"/>
      <c r="M17" s="26"/>
      <c r="N17" s="26"/>
      <c r="O17" s="26"/>
      <c r="P17" s="37"/>
      <c r="Q17" s="26"/>
      <c r="R17" s="26"/>
      <c r="S17" s="26"/>
      <c r="T17" s="26"/>
      <c r="U17" s="38"/>
      <c r="V17" s="22">
        <v>94</v>
      </c>
      <c r="W17" s="22" t="s">
        <v>58</v>
      </c>
      <c r="X17" s="22" t="s">
        <v>69</v>
      </c>
      <c r="Y17" s="62">
        <v>2107</v>
      </c>
      <c r="Z17" s="39"/>
      <c r="AA17" s="1" t="s">
        <v>85</v>
      </c>
      <c r="AB17" s="27" t="s">
        <v>190</v>
      </c>
    </row>
    <row r="18" spans="1:28" x14ac:dyDescent="0.3">
      <c r="A18" s="1" t="s">
        <v>117</v>
      </c>
      <c r="B18" s="1" t="s">
        <v>46</v>
      </c>
      <c r="C18" s="26" t="s">
        <v>250</v>
      </c>
      <c r="D18" s="36">
        <v>28</v>
      </c>
      <c r="E18" s="26">
        <v>25</v>
      </c>
      <c r="F18" s="26">
        <v>4</v>
      </c>
      <c r="G18" s="26">
        <v>11</v>
      </c>
      <c r="H18" s="26"/>
      <c r="I18" s="26"/>
      <c r="J18" s="26">
        <v>2</v>
      </c>
      <c r="K18" s="26">
        <v>7</v>
      </c>
      <c r="L18" s="89"/>
      <c r="M18" s="26">
        <v>6</v>
      </c>
      <c r="N18" s="26">
        <f t="shared" si="0"/>
        <v>6</v>
      </c>
      <c r="O18" s="26">
        <v>0</v>
      </c>
      <c r="P18" s="52">
        <v>6</v>
      </c>
      <c r="Q18" s="26">
        <v>1</v>
      </c>
      <c r="R18" s="26">
        <v>0</v>
      </c>
      <c r="S18" s="26">
        <v>2</v>
      </c>
      <c r="T18" s="26">
        <f t="shared" si="1"/>
        <v>10</v>
      </c>
      <c r="U18" s="38">
        <f t="shared" si="2"/>
        <v>0.68</v>
      </c>
      <c r="V18" s="22">
        <v>94</v>
      </c>
      <c r="W18" s="22" t="s">
        <v>58</v>
      </c>
      <c r="X18" s="22" t="s">
        <v>69</v>
      </c>
      <c r="Y18" s="62">
        <v>2107</v>
      </c>
      <c r="Z18" s="39"/>
      <c r="AA18" s="1" t="s">
        <v>85</v>
      </c>
      <c r="AB18" s="27" t="s">
        <v>190</v>
      </c>
    </row>
    <row r="19" spans="1:28" x14ac:dyDescent="0.3">
      <c r="A19" s="1" t="s">
        <v>117</v>
      </c>
      <c r="B19" s="1" t="s">
        <v>46</v>
      </c>
      <c r="C19" s="26" t="s">
        <v>51</v>
      </c>
      <c r="D19" s="36">
        <v>33</v>
      </c>
      <c r="E19" s="26">
        <v>19</v>
      </c>
      <c r="F19" s="26">
        <v>3</v>
      </c>
      <c r="G19" s="26">
        <v>8</v>
      </c>
      <c r="H19" s="26"/>
      <c r="I19" s="26"/>
      <c r="J19" s="26">
        <v>1</v>
      </c>
      <c r="K19" s="26">
        <v>4</v>
      </c>
      <c r="L19" s="89"/>
      <c r="M19" s="26">
        <v>6</v>
      </c>
      <c r="N19" s="26">
        <f t="shared" si="0"/>
        <v>6</v>
      </c>
      <c r="O19" s="26">
        <v>0</v>
      </c>
      <c r="P19" s="37">
        <v>3</v>
      </c>
      <c r="Q19" s="26">
        <v>0</v>
      </c>
      <c r="R19" s="26">
        <v>1</v>
      </c>
      <c r="S19" s="26"/>
      <c r="T19" s="26">
        <f t="shared" si="1"/>
        <v>7</v>
      </c>
      <c r="U19" s="38">
        <f t="shared" si="2"/>
        <v>0.63157894736842102</v>
      </c>
      <c r="V19" s="22">
        <v>94</v>
      </c>
      <c r="W19" s="22" t="s">
        <v>58</v>
      </c>
      <c r="X19" s="22" t="s">
        <v>69</v>
      </c>
      <c r="Y19" s="62">
        <v>2107</v>
      </c>
      <c r="Z19" s="39"/>
      <c r="AA19" s="1" t="s">
        <v>85</v>
      </c>
      <c r="AB19" s="27" t="s">
        <v>190</v>
      </c>
    </row>
    <row r="20" spans="1:28" x14ac:dyDescent="0.3">
      <c r="A20" s="1" t="s">
        <v>117</v>
      </c>
      <c r="B20" s="1" t="s">
        <v>46</v>
      </c>
      <c r="C20" s="26" t="s">
        <v>243</v>
      </c>
      <c r="D20" s="36">
        <v>13</v>
      </c>
      <c r="E20" s="26">
        <v>12</v>
      </c>
      <c r="F20" s="26">
        <v>0</v>
      </c>
      <c r="G20" s="26">
        <v>3</v>
      </c>
      <c r="H20" s="26"/>
      <c r="I20" s="26"/>
      <c r="J20" s="26">
        <v>0</v>
      </c>
      <c r="K20" s="26">
        <v>0</v>
      </c>
      <c r="L20" s="89"/>
      <c r="M20" s="26">
        <v>4</v>
      </c>
      <c r="N20" s="26">
        <f t="shared" si="0"/>
        <v>4</v>
      </c>
      <c r="O20" s="26">
        <v>0</v>
      </c>
      <c r="P20" s="37">
        <v>0</v>
      </c>
      <c r="Q20" s="26">
        <v>0</v>
      </c>
      <c r="R20" s="26">
        <v>0</v>
      </c>
      <c r="S20" s="26"/>
      <c r="T20" s="26">
        <f t="shared" si="1"/>
        <v>0</v>
      </c>
      <c r="U20" s="38">
        <f t="shared" si="2"/>
        <v>0.33333333333333331</v>
      </c>
      <c r="V20" s="22">
        <v>94</v>
      </c>
      <c r="W20" s="22" t="s">
        <v>58</v>
      </c>
      <c r="X20" s="22" t="s">
        <v>69</v>
      </c>
      <c r="Y20" s="62">
        <v>2107</v>
      </c>
      <c r="Z20" s="39"/>
      <c r="AA20" s="1" t="s">
        <v>85</v>
      </c>
      <c r="AB20" s="27" t="s">
        <v>190</v>
      </c>
    </row>
    <row r="21" spans="1:28" x14ac:dyDescent="0.3">
      <c r="A21" s="1" t="s">
        <v>117</v>
      </c>
      <c r="B21" s="1" t="s">
        <v>46</v>
      </c>
      <c r="C21" s="26" t="s">
        <v>236</v>
      </c>
      <c r="D21" s="36">
        <v>32</v>
      </c>
      <c r="E21" s="26">
        <v>39</v>
      </c>
      <c r="F21" s="26">
        <v>7</v>
      </c>
      <c r="G21" s="26">
        <v>16</v>
      </c>
      <c r="H21" s="26"/>
      <c r="I21" s="26"/>
      <c r="J21" s="26">
        <v>8</v>
      </c>
      <c r="K21" s="26">
        <v>13</v>
      </c>
      <c r="L21" s="89"/>
      <c r="M21" s="26">
        <v>2</v>
      </c>
      <c r="N21" s="26">
        <f t="shared" si="0"/>
        <v>2</v>
      </c>
      <c r="O21" s="26">
        <v>9</v>
      </c>
      <c r="P21" s="37">
        <v>3</v>
      </c>
      <c r="Q21" s="26">
        <v>5</v>
      </c>
      <c r="R21" s="26">
        <v>5</v>
      </c>
      <c r="S21" s="26"/>
      <c r="T21" s="26">
        <f t="shared" si="1"/>
        <v>22</v>
      </c>
      <c r="U21" s="38">
        <f t="shared" si="2"/>
        <v>1.0769230769230769</v>
      </c>
      <c r="V21" s="22">
        <v>94</v>
      </c>
      <c r="W21" s="22" t="s">
        <v>58</v>
      </c>
      <c r="X21" s="22" t="s">
        <v>69</v>
      </c>
      <c r="Y21" s="62">
        <v>2107</v>
      </c>
      <c r="Z21" s="39"/>
      <c r="AA21" s="1" t="s">
        <v>85</v>
      </c>
      <c r="AB21" s="27" t="s">
        <v>190</v>
      </c>
    </row>
    <row r="22" spans="1:28" x14ac:dyDescent="0.3">
      <c r="A22" s="1" t="s">
        <v>117</v>
      </c>
      <c r="B22" s="1" t="s">
        <v>46</v>
      </c>
      <c r="C22" s="26" t="s">
        <v>55</v>
      </c>
      <c r="D22" s="36">
        <v>1</v>
      </c>
      <c r="E22" s="26">
        <v>42</v>
      </c>
      <c r="F22" s="26">
        <v>10</v>
      </c>
      <c r="G22" s="26">
        <v>24</v>
      </c>
      <c r="H22" s="26"/>
      <c r="I22" s="26"/>
      <c r="J22" s="26">
        <v>3</v>
      </c>
      <c r="K22" s="26">
        <v>4</v>
      </c>
      <c r="L22" s="89"/>
      <c r="M22" s="26">
        <v>15</v>
      </c>
      <c r="N22" s="26">
        <f t="shared" si="0"/>
        <v>15</v>
      </c>
      <c r="O22" s="26">
        <v>5</v>
      </c>
      <c r="P22" s="37">
        <v>5</v>
      </c>
      <c r="Q22" s="26">
        <v>4</v>
      </c>
      <c r="R22" s="26">
        <v>6</v>
      </c>
      <c r="S22" s="26">
        <v>1</v>
      </c>
      <c r="T22" s="26">
        <f t="shared" si="1"/>
        <v>23</v>
      </c>
      <c r="U22" s="38">
        <f t="shared" si="2"/>
        <v>1.0952380952380953</v>
      </c>
      <c r="V22" s="22">
        <v>94</v>
      </c>
      <c r="W22" s="22" t="s">
        <v>58</v>
      </c>
      <c r="X22" s="22" t="s">
        <v>69</v>
      </c>
      <c r="Y22" s="62">
        <v>2107</v>
      </c>
      <c r="Z22" s="39"/>
      <c r="AA22" s="1" t="s">
        <v>85</v>
      </c>
      <c r="AB22" s="27" t="s">
        <v>190</v>
      </c>
    </row>
    <row r="23" spans="1:28" x14ac:dyDescent="0.3">
      <c r="A23" s="1" t="s">
        <v>117</v>
      </c>
      <c r="B23" s="1" t="s">
        <v>46</v>
      </c>
      <c r="C23" s="26" t="s">
        <v>259</v>
      </c>
      <c r="D23" s="36">
        <v>30</v>
      </c>
      <c r="E23" s="26">
        <v>5</v>
      </c>
      <c r="F23" s="26">
        <v>1</v>
      </c>
      <c r="G23" s="26">
        <v>2</v>
      </c>
      <c r="H23" s="26"/>
      <c r="I23" s="26"/>
      <c r="J23" s="26">
        <v>0</v>
      </c>
      <c r="K23" s="26">
        <v>0</v>
      </c>
      <c r="L23" s="89"/>
      <c r="M23" s="26">
        <v>0</v>
      </c>
      <c r="N23" s="26">
        <f t="shared" si="0"/>
        <v>0</v>
      </c>
      <c r="O23" s="26">
        <v>2</v>
      </c>
      <c r="P23" s="37">
        <v>1</v>
      </c>
      <c r="Q23" s="26">
        <v>0</v>
      </c>
      <c r="R23" s="26">
        <v>1</v>
      </c>
      <c r="S23" s="26"/>
      <c r="T23" s="26">
        <f t="shared" si="1"/>
        <v>2</v>
      </c>
      <c r="U23" s="38">
        <f t="shared" si="2"/>
        <v>1</v>
      </c>
      <c r="V23" s="22">
        <v>94</v>
      </c>
      <c r="W23" s="22" t="s">
        <v>58</v>
      </c>
      <c r="X23" s="22" t="s">
        <v>69</v>
      </c>
      <c r="Y23" s="62">
        <v>2107</v>
      </c>
      <c r="Z23" s="39"/>
      <c r="AA23" s="1" t="s">
        <v>85</v>
      </c>
      <c r="AB23" s="27" t="s">
        <v>190</v>
      </c>
    </row>
    <row r="24" spans="1:28" x14ac:dyDescent="0.3">
      <c r="A24" s="1" t="s">
        <v>117</v>
      </c>
      <c r="B24" s="1" t="s">
        <v>46</v>
      </c>
      <c r="C24" s="26" t="s">
        <v>56</v>
      </c>
      <c r="D24" s="36">
        <v>15</v>
      </c>
      <c r="E24" s="26">
        <v>4</v>
      </c>
      <c r="F24" s="26">
        <v>0</v>
      </c>
      <c r="G24" s="26">
        <v>0</v>
      </c>
      <c r="H24" s="26"/>
      <c r="I24" s="26"/>
      <c r="J24" s="26">
        <v>0</v>
      </c>
      <c r="K24" s="26">
        <v>0</v>
      </c>
      <c r="L24" s="89"/>
      <c r="M24" s="26">
        <v>1</v>
      </c>
      <c r="N24" s="26">
        <f t="shared" si="0"/>
        <v>1</v>
      </c>
      <c r="O24" s="26">
        <v>0</v>
      </c>
      <c r="P24" s="37">
        <v>2</v>
      </c>
      <c r="Q24" s="26">
        <v>0</v>
      </c>
      <c r="R24" s="26">
        <v>0</v>
      </c>
      <c r="S24" s="26"/>
      <c r="T24" s="26">
        <f t="shared" si="1"/>
        <v>0</v>
      </c>
      <c r="U24" s="38">
        <f t="shared" si="2"/>
        <v>0.25</v>
      </c>
      <c r="V24" s="22">
        <v>94</v>
      </c>
      <c r="W24" s="22" t="s">
        <v>58</v>
      </c>
      <c r="X24" s="22" t="s">
        <v>69</v>
      </c>
      <c r="Y24" s="62">
        <v>2107</v>
      </c>
      <c r="Z24" s="39"/>
      <c r="AA24" s="1" t="s">
        <v>85</v>
      </c>
      <c r="AB24" s="27" t="s">
        <v>190</v>
      </c>
    </row>
    <row r="25" spans="1:28" x14ac:dyDescent="0.3">
      <c r="A25" s="1" t="s">
        <v>117</v>
      </c>
      <c r="B25" s="1" t="s">
        <v>46</v>
      </c>
      <c r="C25" s="52" t="s">
        <v>39</v>
      </c>
      <c r="D25" s="34"/>
      <c r="E25" s="52"/>
      <c r="F25" s="52"/>
      <c r="G25" s="52"/>
      <c r="H25" s="52"/>
      <c r="I25" s="52"/>
      <c r="J25" s="52"/>
      <c r="K25" s="52"/>
      <c r="L25" s="52">
        <v>7</v>
      </c>
      <c r="M25" s="52">
        <v>-7</v>
      </c>
      <c r="N25" s="5"/>
      <c r="O25" s="52"/>
      <c r="P25" s="52"/>
      <c r="Q25" s="52"/>
      <c r="R25" s="52">
        <v>3</v>
      </c>
      <c r="S25" s="41"/>
      <c r="T25" s="26"/>
      <c r="U25" s="38" t="str">
        <f t="shared" ref="U25" si="4">_xlfn.IFNA("",((T25+Q25+N25-R25)+(O25*2))/E25)</f>
        <v/>
      </c>
      <c r="V25" s="22">
        <v>94</v>
      </c>
      <c r="W25" s="22" t="s">
        <v>58</v>
      </c>
      <c r="X25" s="85" t="s">
        <v>69</v>
      </c>
      <c r="Y25" s="62">
        <v>2107</v>
      </c>
      <c r="Z25" s="39"/>
      <c r="AA25" s="1" t="s">
        <v>85</v>
      </c>
      <c r="AB25" s="27" t="s">
        <v>190</v>
      </c>
    </row>
    <row r="26" spans="1:28" x14ac:dyDescent="0.3">
      <c r="A26" s="46" t="s">
        <v>117</v>
      </c>
      <c r="B26" s="46" t="s">
        <v>46</v>
      </c>
      <c r="C26" s="42" t="s">
        <v>40</v>
      </c>
      <c r="D26" s="46"/>
      <c r="E26" s="42">
        <f t="shared" ref="E26:T26" si="5">SUM(E13:E25)</f>
        <v>240</v>
      </c>
      <c r="F26" s="42">
        <f t="shared" si="5"/>
        <v>45</v>
      </c>
      <c r="G26" s="42">
        <f t="shared" si="5"/>
        <v>98</v>
      </c>
      <c r="H26" s="42">
        <f t="shared" si="5"/>
        <v>0</v>
      </c>
      <c r="I26" s="42">
        <f t="shared" si="5"/>
        <v>0</v>
      </c>
      <c r="J26" s="42">
        <f t="shared" si="5"/>
        <v>23</v>
      </c>
      <c r="K26" s="42">
        <f t="shared" si="5"/>
        <v>46</v>
      </c>
      <c r="L26" s="42">
        <f t="shared" si="5"/>
        <v>7</v>
      </c>
      <c r="M26" s="42">
        <f t="shared" si="5"/>
        <v>40</v>
      </c>
      <c r="N26" s="42">
        <f t="shared" si="5"/>
        <v>47</v>
      </c>
      <c r="O26" s="42">
        <f t="shared" si="5"/>
        <v>23</v>
      </c>
      <c r="P26" s="42">
        <f t="shared" si="5"/>
        <v>31</v>
      </c>
      <c r="Q26" s="42">
        <f t="shared" si="5"/>
        <v>18</v>
      </c>
      <c r="R26" s="42">
        <f t="shared" si="5"/>
        <v>24</v>
      </c>
      <c r="S26" s="42">
        <f t="shared" si="5"/>
        <v>3</v>
      </c>
      <c r="T26" s="42">
        <f t="shared" si="5"/>
        <v>113</v>
      </c>
      <c r="U26" s="43">
        <f>((T26+Q26+N26-R26)+(O26*2))/E26</f>
        <v>0.83333333333333337</v>
      </c>
      <c r="V26" s="44">
        <v>94</v>
      </c>
      <c r="W26" s="44" t="s">
        <v>58</v>
      </c>
      <c r="X26" s="44" t="s">
        <v>69</v>
      </c>
      <c r="Y26" s="63">
        <v>2107</v>
      </c>
      <c r="Z26" s="45"/>
      <c r="AA26" s="46" t="s">
        <v>85</v>
      </c>
      <c r="AB26" s="74" t="s">
        <v>190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0.45918367346938777</v>
      </c>
      <c r="H27" s="47"/>
      <c r="I27" s="27"/>
      <c r="J27" s="47" t="s">
        <v>42</v>
      </c>
      <c r="K27" s="61">
        <f>J26/K26</f>
        <v>0.5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25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117</v>
      </c>
      <c r="C35" s="26" t="s">
        <v>261</v>
      </c>
      <c r="D35" s="36">
        <v>30</v>
      </c>
      <c r="E35" s="26">
        <v>31</v>
      </c>
      <c r="F35" s="26">
        <v>8</v>
      </c>
      <c r="G35" s="26">
        <v>20</v>
      </c>
      <c r="H35" s="26"/>
      <c r="I35" s="26"/>
      <c r="J35" s="26">
        <v>6</v>
      </c>
      <c r="K35" s="26">
        <v>7</v>
      </c>
      <c r="L35" s="89"/>
      <c r="M35" s="26">
        <v>2</v>
      </c>
      <c r="N35" s="26">
        <f t="shared" ref="N35:N40" si="6">SUM(L35:M35)</f>
        <v>2</v>
      </c>
      <c r="O35" s="37">
        <v>5</v>
      </c>
      <c r="P35" s="37">
        <v>5</v>
      </c>
      <c r="Q35" s="37">
        <v>1</v>
      </c>
      <c r="R35" s="37">
        <v>5</v>
      </c>
      <c r="S35" s="37">
        <v>2</v>
      </c>
      <c r="T35" s="37">
        <f t="shared" ref="T35:T40" si="7">(H35*3)+((F35-H35)*2)+J35</f>
        <v>22</v>
      </c>
      <c r="U35" s="38">
        <f t="shared" ref="U35:U46" si="8">IFERROR(((T35+Q35+N35-R35)+(O35*2))/E35,"")</f>
        <v>0.967741935483871</v>
      </c>
      <c r="V35" s="22">
        <v>94</v>
      </c>
      <c r="W35" s="22" t="s">
        <v>68</v>
      </c>
      <c r="X35" s="22" t="s">
        <v>59</v>
      </c>
      <c r="Y35" s="62">
        <v>2107</v>
      </c>
      <c r="Z35" s="39"/>
      <c r="AA35" s="1" t="s">
        <v>179</v>
      </c>
      <c r="AB35" s="27" t="s">
        <v>499</v>
      </c>
    </row>
    <row r="36" spans="1:28" x14ac:dyDescent="0.3">
      <c r="A36" s="1" t="s">
        <v>46</v>
      </c>
      <c r="B36" s="1" t="s">
        <v>117</v>
      </c>
      <c r="C36" s="26" t="s">
        <v>486</v>
      </c>
      <c r="D36" s="36">
        <v>24</v>
      </c>
      <c r="E36" s="26" t="s">
        <v>489</v>
      </c>
      <c r="F36" s="26"/>
      <c r="G36" s="26"/>
      <c r="H36" s="26"/>
      <c r="I36" s="26"/>
      <c r="J36" s="26"/>
      <c r="K36" s="26"/>
      <c r="L36" s="89"/>
      <c r="M36" s="26"/>
      <c r="N36" s="26"/>
      <c r="O36" s="37"/>
      <c r="P36" s="37"/>
      <c r="Q36" s="37"/>
      <c r="R36" s="37"/>
      <c r="S36" s="37"/>
      <c r="T36" s="37"/>
      <c r="U36" s="38"/>
      <c r="V36" s="22">
        <v>94</v>
      </c>
      <c r="W36" s="22" t="s">
        <v>68</v>
      </c>
      <c r="X36" s="22" t="s">
        <v>59</v>
      </c>
      <c r="Y36" s="62">
        <v>2107</v>
      </c>
      <c r="Z36" s="39"/>
      <c r="AA36" s="1" t="s">
        <v>179</v>
      </c>
      <c r="AB36" s="27" t="s">
        <v>499</v>
      </c>
    </row>
    <row r="37" spans="1:28" x14ac:dyDescent="0.3">
      <c r="A37" s="1" t="s">
        <v>46</v>
      </c>
      <c r="B37" s="1" t="s">
        <v>117</v>
      </c>
      <c r="C37" s="26" t="s">
        <v>262</v>
      </c>
      <c r="D37" s="36">
        <v>50</v>
      </c>
      <c r="E37" s="26">
        <v>36</v>
      </c>
      <c r="F37" s="26">
        <v>9</v>
      </c>
      <c r="G37" s="26">
        <v>14</v>
      </c>
      <c r="H37" s="26"/>
      <c r="I37" s="26"/>
      <c r="J37" s="26">
        <v>8</v>
      </c>
      <c r="K37" s="26">
        <v>13</v>
      </c>
      <c r="L37" s="89"/>
      <c r="M37" s="26">
        <v>15</v>
      </c>
      <c r="N37" s="26">
        <f t="shared" si="6"/>
        <v>15</v>
      </c>
      <c r="O37" s="37">
        <v>1</v>
      </c>
      <c r="P37" s="37">
        <v>4</v>
      </c>
      <c r="Q37" s="37">
        <v>0</v>
      </c>
      <c r="R37" s="37">
        <v>7</v>
      </c>
      <c r="S37" s="37">
        <v>1</v>
      </c>
      <c r="T37" s="37">
        <f t="shared" si="7"/>
        <v>26</v>
      </c>
      <c r="U37" s="38">
        <f t="shared" si="8"/>
        <v>1</v>
      </c>
      <c r="V37" s="22">
        <v>94</v>
      </c>
      <c r="W37" s="22" t="s">
        <v>68</v>
      </c>
      <c r="X37" s="22" t="s">
        <v>59</v>
      </c>
      <c r="Y37" s="62">
        <v>2107</v>
      </c>
      <c r="Z37" s="39"/>
      <c r="AA37" s="1" t="s">
        <v>179</v>
      </c>
      <c r="AB37" s="27" t="s">
        <v>499</v>
      </c>
    </row>
    <row r="38" spans="1:28" x14ac:dyDescent="0.3">
      <c r="A38" s="1" t="s">
        <v>46</v>
      </c>
      <c r="B38" s="1" t="s">
        <v>117</v>
      </c>
      <c r="C38" s="26" t="s">
        <v>263</v>
      </c>
      <c r="D38" s="36">
        <v>12</v>
      </c>
      <c r="E38" s="26">
        <v>21</v>
      </c>
      <c r="F38" s="26">
        <v>1</v>
      </c>
      <c r="G38" s="26">
        <v>11</v>
      </c>
      <c r="H38" s="26"/>
      <c r="I38" s="26"/>
      <c r="J38" s="26">
        <v>4</v>
      </c>
      <c r="K38" s="26">
        <v>4</v>
      </c>
      <c r="L38" s="89"/>
      <c r="M38" s="26">
        <v>5</v>
      </c>
      <c r="N38" s="26">
        <f t="shared" si="6"/>
        <v>5</v>
      </c>
      <c r="O38" s="37">
        <v>5</v>
      </c>
      <c r="P38" s="37">
        <v>2</v>
      </c>
      <c r="Q38" s="37">
        <v>1</v>
      </c>
      <c r="R38" s="37">
        <v>1</v>
      </c>
      <c r="S38" s="37"/>
      <c r="T38" s="37">
        <f t="shared" si="7"/>
        <v>6</v>
      </c>
      <c r="U38" s="38">
        <f t="shared" si="8"/>
        <v>1</v>
      </c>
      <c r="V38" s="22">
        <v>94</v>
      </c>
      <c r="W38" s="22" t="s">
        <v>68</v>
      </c>
      <c r="X38" s="22" t="s">
        <v>59</v>
      </c>
      <c r="Y38" s="62">
        <v>2107</v>
      </c>
      <c r="Z38" s="39"/>
      <c r="AA38" s="1" t="s">
        <v>179</v>
      </c>
      <c r="AB38" s="27" t="s">
        <v>499</v>
      </c>
    </row>
    <row r="39" spans="1:28" x14ac:dyDescent="0.3">
      <c r="A39" s="1" t="s">
        <v>46</v>
      </c>
      <c r="B39" s="1" t="s">
        <v>117</v>
      </c>
      <c r="C39" s="26" t="s">
        <v>264</v>
      </c>
      <c r="D39" s="36">
        <v>44</v>
      </c>
      <c r="E39" s="26" t="s">
        <v>493</v>
      </c>
      <c r="F39" s="26"/>
      <c r="G39" s="26"/>
      <c r="H39" s="26"/>
      <c r="I39" s="26"/>
      <c r="J39" s="26"/>
      <c r="K39" s="26"/>
      <c r="L39" s="89"/>
      <c r="M39" s="26"/>
      <c r="N39" s="26">
        <f t="shared" si="6"/>
        <v>0</v>
      </c>
      <c r="O39" s="37"/>
      <c r="P39" s="37"/>
      <c r="Q39" s="37"/>
      <c r="R39" s="37"/>
      <c r="S39" s="37"/>
      <c r="T39" s="37">
        <f t="shared" si="7"/>
        <v>0</v>
      </c>
      <c r="U39" s="38" t="str">
        <f t="shared" si="8"/>
        <v/>
      </c>
      <c r="V39" s="22">
        <v>94</v>
      </c>
      <c r="W39" s="22" t="s">
        <v>68</v>
      </c>
      <c r="X39" s="22" t="s">
        <v>59</v>
      </c>
      <c r="Y39" s="62">
        <v>2107</v>
      </c>
      <c r="Z39" s="39"/>
      <c r="AA39" s="1" t="s">
        <v>179</v>
      </c>
      <c r="AB39" s="27" t="s">
        <v>499</v>
      </c>
    </row>
    <row r="40" spans="1:28" x14ac:dyDescent="0.3">
      <c r="A40" s="1" t="s">
        <v>46</v>
      </c>
      <c r="B40" s="1" t="s">
        <v>117</v>
      </c>
      <c r="C40" s="26" t="s">
        <v>265</v>
      </c>
      <c r="D40" s="36">
        <v>32</v>
      </c>
      <c r="E40" s="26">
        <v>24</v>
      </c>
      <c r="F40" s="26">
        <v>4</v>
      </c>
      <c r="G40" s="26">
        <v>9</v>
      </c>
      <c r="H40" s="26"/>
      <c r="I40" s="26"/>
      <c r="J40" s="26">
        <v>2</v>
      </c>
      <c r="K40" s="26">
        <v>5</v>
      </c>
      <c r="L40" s="89"/>
      <c r="M40" s="26">
        <v>5</v>
      </c>
      <c r="N40" s="26">
        <f t="shared" si="6"/>
        <v>5</v>
      </c>
      <c r="O40" s="37">
        <v>2</v>
      </c>
      <c r="P40" s="37">
        <v>4</v>
      </c>
      <c r="Q40" s="37">
        <v>1</v>
      </c>
      <c r="R40" s="37">
        <v>4</v>
      </c>
      <c r="S40" s="37">
        <v>1</v>
      </c>
      <c r="T40" s="37">
        <f t="shared" si="7"/>
        <v>10</v>
      </c>
      <c r="U40" s="38">
        <f t="shared" si="8"/>
        <v>0.66666666666666663</v>
      </c>
      <c r="V40" s="22">
        <v>94</v>
      </c>
      <c r="W40" s="22" t="s">
        <v>68</v>
      </c>
      <c r="X40" s="22" t="s">
        <v>59</v>
      </c>
      <c r="Y40" s="62">
        <v>2107</v>
      </c>
      <c r="Z40" s="39"/>
      <c r="AA40" s="1" t="s">
        <v>179</v>
      </c>
      <c r="AB40" s="27" t="s">
        <v>499</v>
      </c>
    </row>
    <row r="41" spans="1:28" x14ac:dyDescent="0.3">
      <c r="A41" s="1" t="s">
        <v>46</v>
      </c>
      <c r="B41" s="1" t="s">
        <v>117</v>
      </c>
      <c r="C41" s="26" t="s">
        <v>266</v>
      </c>
      <c r="D41" s="36">
        <v>34</v>
      </c>
      <c r="E41" s="26">
        <v>36</v>
      </c>
      <c r="F41" s="26">
        <v>1</v>
      </c>
      <c r="G41" s="26">
        <v>1</v>
      </c>
      <c r="H41" s="26"/>
      <c r="I41" s="26"/>
      <c r="J41" s="26">
        <v>2</v>
      </c>
      <c r="K41" s="26">
        <v>2</v>
      </c>
      <c r="L41" s="89"/>
      <c r="M41" s="26">
        <v>11</v>
      </c>
      <c r="N41" s="26">
        <f>SUM(L41:M41)</f>
        <v>11</v>
      </c>
      <c r="O41" s="37">
        <v>0</v>
      </c>
      <c r="P41" s="37">
        <v>3</v>
      </c>
      <c r="Q41" s="37">
        <v>0</v>
      </c>
      <c r="R41" s="37">
        <v>1</v>
      </c>
      <c r="S41" s="37"/>
      <c r="T41" s="37">
        <f>(H41*3)+((F41-H41)*2)+J41</f>
        <v>4</v>
      </c>
      <c r="U41" s="38">
        <f t="shared" si="8"/>
        <v>0.3888888888888889</v>
      </c>
      <c r="V41" s="22">
        <v>94</v>
      </c>
      <c r="W41" s="22" t="s">
        <v>68</v>
      </c>
      <c r="X41" s="22" t="s">
        <v>59</v>
      </c>
      <c r="Y41" s="62">
        <v>2107</v>
      </c>
      <c r="Z41" s="39"/>
      <c r="AA41" s="1" t="s">
        <v>179</v>
      </c>
      <c r="AB41" s="27" t="s">
        <v>499</v>
      </c>
    </row>
    <row r="42" spans="1:28" x14ac:dyDescent="0.3">
      <c r="A42" s="1" t="s">
        <v>46</v>
      </c>
      <c r="B42" s="1" t="s">
        <v>117</v>
      </c>
      <c r="C42" s="26" t="s">
        <v>494</v>
      </c>
      <c r="D42" s="36">
        <v>54</v>
      </c>
      <c r="E42" s="26" t="s">
        <v>489</v>
      </c>
      <c r="F42" s="26"/>
      <c r="G42" s="26"/>
      <c r="H42" s="26"/>
      <c r="I42" s="26"/>
      <c r="J42" s="26"/>
      <c r="K42" s="26"/>
      <c r="L42" s="89"/>
      <c r="M42" s="26"/>
      <c r="N42" s="26"/>
      <c r="O42" s="37"/>
      <c r="P42" s="37"/>
      <c r="Q42" s="37"/>
      <c r="R42" s="37"/>
      <c r="S42" s="37"/>
      <c r="T42" s="37"/>
      <c r="U42" s="38"/>
      <c r="V42" s="22">
        <v>94</v>
      </c>
      <c r="W42" s="22" t="s">
        <v>68</v>
      </c>
      <c r="X42" s="22" t="s">
        <v>59</v>
      </c>
      <c r="Y42" s="62">
        <v>2107</v>
      </c>
      <c r="Z42" s="39"/>
      <c r="AA42" s="1" t="s">
        <v>179</v>
      </c>
      <c r="AB42" s="27" t="s">
        <v>499</v>
      </c>
    </row>
    <row r="43" spans="1:28" x14ac:dyDescent="0.3">
      <c r="A43" s="1" t="s">
        <v>46</v>
      </c>
      <c r="B43" s="1" t="s">
        <v>117</v>
      </c>
      <c r="C43" s="26" t="s">
        <v>267</v>
      </c>
      <c r="D43" s="36">
        <v>20</v>
      </c>
      <c r="E43" s="26">
        <v>20</v>
      </c>
      <c r="F43" s="26">
        <v>4</v>
      </c>
      <c r="G43" s="26">
        <v>8</v>
      </c>
      <c r="H43" s="26"/>
      <c r="I43" s="26"/>
      <c r="J43" s="26">
        <v>1</v>
      </c>
      <c r="K43" s="26">
        <v>3</v>
      </c>
      <c r="L43" s="89"/>
      <c r="M43" s="26">
        <v>4</v>
      </c>
      <c r="N43" s="26">
        <f>SUM(L43:M43)</f>
        <v>4</v>
      </c>
      <c r="O43" s="37">
        <v>6</v>
      </c>
      <c r="P43" s="52">
        <v>6</v>
      </c>
      <c r="Q43" s="37">
        <v>3</v>
      </c>
      <c r="R43" s="37">
        <v>2</v>
      </c>
      <c r="S43" s="37"/>
      <c r="T43" s="37">
        <f>(H43*3)+((F43-H43)*2)+J43</f>
        <v>9</v>
      </c>
      <c r="U43" s="38">
        <f t="shared" si="8"/>
        <v>1.3</v>
      </c>
      <c r="V43" s="22">
        <v>94</v>
      </c>
      <c r="W43" s="22" t="s">
        <v>68</v>
      </c>
      <c r="X43" s="22" t="s">
        <v>59</v>
      </c>
      <c r="Y43" s="62">
        <v>2107</v>
      </c>
      <c r="Z43" s="39"/>
      <c r="AA43" s="1" t="s">
        <v>179</v>
      </c>
      <c r="AB43" s="27" t="s">
        <v>499</v>
      </c>
    </row>
    <row r="44" spans="1:28" x14ac:dyDescent="0.3">
      <c r="A44" s="1" t="s">
        <v>46</v>
      </c>
      <c r="B44" s="1" t="s">
        <v>117</v>
      </c>
      <c r="C44" s="26" t="s">
        <v>268</v>
      </c>
      <c r="D44" s="36">
        <v>40</v>
      </c>
      <c r="E44" s="26">
        <v>36</v>
      </c>
      <c r="F44" s="26">
        <v>7</v>
      </c>
      <c r="G44" s="26">
        <v>19</v>
      </c>
      <c r="H44" s="26"/>
      <c r="I44" s="26"/>
      <c r="J44" s="26">
        <v>2</v>
      </c>
      <c r="K44" s="26">
        <v>3</v>
      </c>
      <c r="L44" s="89"/>
      <c r="M44" s="26">
        <v>5</v>
      </c>
      <c r="N44" s="26">
        <f>SUM(L44:M44)</f>
        <v>5</v>
      </c>
      <c r="O44" s="37">
        <v>2</v>
      </c>
      <c r="P44" s="37">
        <v>0</v>
      </c>
      <c r="Q44" s="37">
        <v>0</v>
      </c>
      <c r="R44" s="37">
        <v>5</v>
      </c>
      <c r="S44" s="37"/>
      <c r="T44" s="37">
        <f>(H44*3)+((F44-H44)*2)+J44</f>
        <v>16</v>
      </c>
      <c r="U44" s="38">
        <f t="shared" si="8"/>
        <v>0.55555555555555558</v>
      </c>
      <c r="V44" s="22">
        <v>94</v>
      </c>
      <c r="W44" s="22" t="s">
        <v>68</v>
      </c>
      <c r="X44" s="22" t="s">
        <v>59</v>
      </c>
      <c r="Y44" s="62">
        <v>2107</v>
      </c>
      <c r="Z44" s="39"/>
      <c r="AA44" s="1" t="s">
        <v>179</v>
      </c>
      <c r="AB44" s="27" t="s">
        <v>499</v>
      </c>
    </row>
    <row r="45" spans="1:28" x14ac:dyDescent="0.3">
      <c r="A45" s="1" t="s">
        <v>46</v>
      </c>
      <c r="B45" s="1" t="s">
        <v>117</v>
      </c>
      <c r="C45" s="26" t="s">
        <v>269</v>
      </c>
      <c r="D45" s="36">
        <v>10</v>
      </c>
      <c r="E45" s="26">
        <v>31</v>
      </c>
      <c r="F45" s="26">
        <v>4</v>
      </c>
      <c r="G45" s="26">
        <v>5</v>
      </c>
      <c r="H45" s="26"/>
      <c r="I45" s="26"/>
      <c r="J45" s="26">
        <v>0</v>
      </c>
      <c r="K45" s="26">
        <v>0</v>
      </c>
      <c r="L45" s="89"/>
      <c r="M45" s="26">
        <v>1</v>
      </c>
      <c r="N45" s="26">
        <f>SUM(L45:M45)</f>
        <v>1</v>
      </c>
      <c r="O45" s="37">
        <v>7</v>
      </c>
      <c r="P45" s="37">
        <v>2</v>
      </c>
      <c r="Q45" s="37">
        <v>1</v>
      </c>
      <c r="R45" s="37">
        <v>3</v>
      </c>
      <c r="S45" s="37"/>
      <c r="T45" s="37">
        <f>(H45*3)+((F45-H45)*2)+J45</f>
        <v>8</v>
      </c>
      <c r="U45" s="38">
        <f t="shared" si="8"/>
        <v>0.67741935483870963</v>
      </c>
      <c r="V45" s="22">
        <v>94</v>
      </c>
      <c r="W45" s="22" t="s">
        <v>68</v>
      </c>
      <c r="X45" s="22" t="s">
        <v>59</v>
      </c>
      <c r="Y45" s="62">
        <v>2107</v>
      </c>
      <c r="Z45" s="39"/>
      <c r="AA45" s="1" t="s">
        <v>179</v>
      </c>
      <c r="AB45" s="27" t="s">
        <v>499</v>
      </c>
    </row>
    <row r="46" spans="1:28" x14ac:dyDescent="0.3">
      <c r="A46" s="1" t="s">
        <v>46</v>
      </c>
      <c r="B46" s="1" t="s">
        <v>117</v>
      </c>
      <c r="C46" s="26" t="s">
        <v>270</v>
      </c>
      <c r="D46" s="36">
        <v>22</v>
      </c>
      <c r="E46" s="26">
        <v>5</v>
      </c>
      <c r="F46" s="26">
        <v>0</v>
      </c>
      <c r="G46" s="26">
        <v>1</v>
      </c>
      <c r="H46" s="26"/>
      <c r="I46" s="26"/>
      <c r="J46" s="26">
        <v>3</v>
      </c>
      <c r="K46" s="26">
        <v>4</v>
      </c>
      <c r="L46" s="89"/>
      <c r="M46" s="26">
        <v>0</v>
      </c>
      <c r="N46" s="26">
        <f>SUM(L46:M46)</f>
        <v>0</v>
      </c>
      <c r="O46" s="37">
        <v>0</v>
      </c>
      <c r="P46" s="37">
        <v>2</v>
      </c>
      <c r="Q46" s="37">
        <v>0</v>
      </c>
      <c r="R46" s="37">
        <v>1</v>
      </c>
      <c r="S46" s="37"/>
      <c r="T46" s="37">
        <f>(H46*3)+((F46-H46)*2)+J46</f>
        <v>3</v>
      </c>
      <c r="U46" s="38">
        <f t="shared" si="8"/>
        <v>0.4</v>
      </c>
      <c r="V46" s="22">
        <v>94</v>
      </c>
      <c r="W46" s="22" t="s">
        <v>68</v>
      </c>
      <c r="X46" s="22" t="s">
        <v>59</v>
      </c>
      <c r="Y46" s="62">
        <v>2107</v>
      </c>
      <c r="Z46" s="39" t="s">
        <v>448</v>
      </c>
      <c r="AA46" s="1" t="s">
        <v>179</v>
      </c>
      <c r="AB46" s="27" t="s">
        <v>499</v>
      </c>
    </row>
    <row r="47" spans="1:28" x14ac:dyDescent="0.3">
      <c r="A47" s="1" t="s">
        <v>46</v>
      </c>
      <c r="B47" s="1" t="s">
        <v>117</v>
      </c>
      <c r="C47" s="52" t="s">
        <v>39</v>
      </c>
      <c r="D47" s="34"/>
      <c r="E47" s="52"/>
      <c r="F47" s="52"/>
      <c r="G47" s="52"/>
      <c r="H47" s="52"/>
      <c r="I47" s="52"/>
      <c r="J47" s="52"/>
      <c r="K47" s="52"/>
      <c r="L47" s="52">
        <v>20</v>
      </c>
      <c r="M47" s="52">
        <v>-20</v>
      </c>
      <c r="N47" s="52"/>
      <c r="O47" s="52"/>
      <c r="P47" s="52"/>
      <c r="Q47" s="52">
        <v>6</v>
      </c>
      <c r="R47" s="52">
        <v>4</v>
      </c>
      <c r="S47" s="41"/>
      <c r="T47" s="41"/>
      <c r="U47" s="38" t="str">
        <f t="shared" ref="U47" si="9">_xlfn.IFNA("",((T47+Q47+N47-R47)+(O47*2))/E47)</f>
        <v/>
      </c>
      <c r="V47" s="22">
        <v>94</v>
      </c>
      <c r="W47" s="22" t="s">
        <v>68</v>
      </c>
      <c r="X47" s="22" t="s">
        <v>59</v>
      </c>
      <c r="Y47" s="62">
        <v>2107</v>
      </c>
      <c r="Z47" s="39"/>
      <c r="AA47" s="1" t="s">
        <v>179</v>
      </c>
      <c r="AB47" s="27" t="s">
        <v>499</v>
      </c>
    </row>
    <row r="48" spans="1:28" x14ac:dyDescent="0.3">
      <c r="A48" s="46" t="s">
        <v>46</v>
      </c>
      <c r="B48" s="46" t="s">
        <v>117</v>
      </c>
      <c r="C48" s="42" t="s">
        <v>40</v>
      </c>
      <c r="D48" s="46"/>
      <c r="E48" s="42">
        <f t="shared" ref="E48:T48" si="10">SUM(E35:E47)</f>
        <v>240</v>
      </c>
      <c r="F48" s="42">
        <f t="shared" si="10"/>
        <v>38</v>
      </c>
      <c r="G48" s="42">
        <f t="shared" si="10"/>
        <v>88</v>
      </c>
      <c r="H48" s="42">
        <f t="shared" si="10"/>
        <v>0</v>
      </c>
      <c r="I48" s="42">
        <f t="shared" si="10"/>
        <v>0</v>
      </c>
      <c r="J48" s="42">
        <f t="shared" si="10"/>
        <v>28</v>
      </c>
      <c r="K48" s="42">
        <f t="shared" si="10"/>
        <v>41</v>
      </c>
      <c r="L48" s="42">
        <f t="shared" si="10"/>
        <v>20</v>
      </c>
      <c r="M48" s="42">
        <f t="shared" si="10"/>
        <v>28</v>
      </c>
      <c r="N48" s="42">
        <f t="shared" si="10"/>
        <v>48</v>
      </c>
      <c r="O48" s="42">
        <f t="shared" si="10"/>
        <v>28</v>
      </c>
      <c r="P48" s="42">
        <f t="shared" si="10"/>
        <v>28</v>
      </c>
      <c r="Q48" s="42">
        <f t="shared" si="10"/>
        <v>13</v>
      </c>
      <c r="R48" s="42">
        <f t="shared" si="10"/>
        <v>33</v>
      </c>
      <c r="S48" s="42">
        <f t="shared" si="10"/>
        <v>4</v>
      </c>
      <c r="T48" s="42">
        <f t="shared" si="10"/>
        <v>104</v>
      </c>
      <c r="U48" s="43">
        <f>((T48+Q48+N48-R48)+(O48*2))/E48</f>
        <v>0.78333333333333333</v>
      </c>
      <c r="V48" s="44">
        <v>94</v>
      </c>
      <c r="W48" s="44" t="s">
        <v>68</v>
      </c>
      <c r="X48" s="44" t="s">
        <v>59</v>
      </c>
      <c r="Y48" s="63">
        <v>2107</v>
      </c>
      <c r="Z48" s="45"/>
      <c r="AA48" s="46" t="s">
        <v>179</v>
      </c>
      <c r="AB48" s="74" t="s">
        <v>499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0.43181818181818182</v>
      </c>
      <c r="H49" s="47"/>
      <c r="I49" s="27"/>
      <c r="J49" s="47" t="s">
        <v>42</v>
      </c>
      <c r="K49" s="61">
        <f>J48/K48</f>
        <v>0.68292682926829273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pageMargins left="0.25" right="0.25" top="0.75" bottom="0.75" header="0.3" footer="0.3"/>
  <pageSetup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DC09-41B7-4167-B25C-71952886D55E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102</v>
      </c>
      <c r="D4" s="7" t="s">
        <v>5</v>
      </c>
      <c r="E4" s="8"/>
      <c r="F4" s="5"/>
      <c r="G4" s="1"/>
      <c r="J4" s="15" t="s">
        <v>191</v>
      </c>
      <c r="K4" s="16" t="s">
        <v>45</v>
      </c>
      <c r="L4" s="17"/>
      <c r="M4" s="18"/>
      <c r="N4" s="19">
        <v>22</v>
      </c>
      <c r="O4" s="19">
        <v>18</v>
      </c>
      <c r="P4" s="19">
        <v>26</v>
      </c>
      <c r="Q4" s="19">
        <v>35</v>
      </c>
      <c r="R4" s="20"/>
      <c r="S4" s="21">
        <f>SUM(N4:R4)</f>
        <v>101</v>
      </c>
      <c r="T4" s="22">
        <v>99</v>
      </c>
    </row>
    <row r="5" spans="1:28" x14ac:dyDescent="0.3">
      <c r="B5" s="1"/>
      <c r="C5" s="6" t="s">
        <v>162</v>
      </c>
      <c r="D5" s="7" t="s">
        <v>6</v>
      </c>
      <c r="E5" s="1"/>
      <c r="F5" s="1"/>
      <c r="G5" s="1"/>
      <c r="J5" s="15" t="s">
        <v>192</v>
      </c>
      <c r="K5" s="16" t="s">
        <v>90</v>
      </c>
      <c r="L5" s="17"/>
      <c r="M5" s="18"/>
      <c r="N5" s="19">
        <v>24</v>
      </c>
      <c r="O5" s="19">
        <v>29</v>
      </c>
      <c r="P5" s="19">
        <v>19</v>
      </c>
      <c r="Q5" s="19">
        <v>33</v>
      </c>
      <c r="R5" s="20"/>
      <c r="S5" s="21">
        <f>SUM(N5:R5)</f>
        <v>105</v>
      </c>
      <c r="T5" s="22">
        <v>99</v>
      </c>
      <c r="U5" s="1"/>
      <c r="V5" s="1"/>
      <c r="W5" s="1"/>
    </row>
    <row r="6" spans="1:28" x14ac:dyDescent="0.3">
      <c r="C6" s="23">
        <v>300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287</v>
      </c>
      <c r="D7" s="7" t="s">
        <v>8</v>
      </c>
      <c r="G7" s="1"/>
      <c r="S7" s="1"/>
      <c r="T7" s="25" t="s">
        <v>9</v>
      </c>
      <c r="U7" s="1"/>
      <c r="V7" s="55">
        <v>99</v>
      </c>
      <c r="W7" s="1"/>
    </row>
    <row r="8" spans="1:28" x14ac:dyDescent="0.3">
      <c r="B8" s="1"/>
      <c r="C8" s="24" t="s">
        <v>288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24</v>
      </c>
      <c r="E13" s="89"/>
      <c r="F13" s="26">
        <v>6</v>
      </c>
      <c r="G13" s="26">
        <v>11</v>
      </c>
      <c r="H13" s="26"/>
      <c r="I13" s="26"/>
      <c r="J13" s="26">
        <v>2</v>
      </c>
      <c r="K13" s="26">
        <v>2</v>
      </c>
      <c r="L13" s="89"/>
      <c r="M13" s="26">
        <v>13</v>
      </c>
      <c r="N13" s="26">
        <f>SUM(L13:M13)</f>
        <v>13</v>
      </c>
      <c r="O13" s="89"/>
      <c r="P13" s="37">
        <v>3</v>
      </c>
      <c r="Q13" s="89"/>
      <c r="R13" s="89"/>
      <c r="S13" s="89"/>
      <c r="T13" s="26">
        <f>+(F13*2)+J13</f>
        <v>14</v>
      </c>
      <c r="U13" s="38" t="str">
        <f>IFERROR(((T13+Q13+N13-R13)+(O13*2))/E13,"")</f>
        <v/>
      </c>
      <c r="V13" s="22">
        <v>99</v>
      </c>
      <c r="W13" s="22" t="s">
        <v>68</v>
      </c>
      <c r="X13" s="22" t="s">
        <v>59</v>
      </c>
      <c r="Y13" s="62">
        <v>300</v>
      </c>
      <c r="Z13" s="1" t="s">
        <v>451</v>
      </c>
      <c r="AA13" s="1" t="s">
        <v>85</v>
      </c>
      <c r="AB13" s="27" t="s">
        <v>140</v>
      </c>
    </row>
    <row r="14" spans="1:28" x14ac:dyDescent="0.3">
      <c r="A14" s="1" t="s">
        <v>89</v>
      </c>
      <c r="B14" s="1" t="s">
        <v>46</v>
      </c>
      <c r="C14" s="26" t="s">
        <v>242</v>
      </c>
      <c r="D14" s="36">
        <v>22</v>
      </c>
      <c r="E14" s="89"/>
      <c r="F14" s="26">
        <v>10</v>
      </c>
      <c r="G14" s="26">
        <v>27</v>
      </c>
      <c r="H14" s="26"/>
      <c r="I14" s="26"/>
      <c r="J14" s="26">
        <v>4</v>
      </c>
      <c r="K14" s="26">
        <v>8</v>
      </c>
      <c r="L14" s="89"/>
      <c r="M14" s="26">
        <v>2</v>
      </c>
      <c r="N14" s="26">
        <f t="shared" ref="N14:N23" si="0">SUM(L14:M14)</f>
        <v>2</v>
      </c>
      <c r="O14" s="89"/>
      <c r="P14" s="37">
        <v>3</v>
      </c>
      <c r="Q14" s="89"/>
      <c r="R14" s="89"/>
      <c r="S14" s="89"/>
      <c r="T14" s="26">
        <f t="shared" ref="T14:T23" si="1">+(F14*2)+J14</f>
        <v>24</v>
      </c>
      <c r="U14" s="38" t="str">
        <f t="shared" ref="U14:U25" si="2">IFERROR(((T14+Q14+N14-R14)+(O14*2))/E14,"")</f>
        <v/>
      </c>
      <c r="V14" s="22">
        <v>99</v>
      </c>
      <c r="W14" s="22" t="s">
        <v>68</v>
      </c>
      <c r="X14" s="22" t="s">
        <v>59</v>
      </c>
      <c r="Y14" s="62">
        <v>300</v>
      </c>
      <c r="Z14" s="39"/>
      <c r="AA14" s="1" t="s">
        <v>85</v>
      </c>
      <c r="AB14" s="27" t="s">
        <v>140</v>
      </c>
    </row>
    <row r="15" spans="1:28" x14ac:dyDescent="0.3">
      <c r="A15" s="1" t="s">
        <v>89</v>
      </c>
      <c r="B15" s="1" t="s">
        <v>46</v>
      </c>
      <c r="C15" s="1" t="s">
        <v>234</v>
      </c>
      <c r="D15" s="36">
        <v>44</v>
      </c>
      <c r="E15" s="89" t="s">
        <v>395</v>
      </c>
      <c r="F15" s="26"/>
      <c r="G15" s="26"/>
      <c r="H15" s="26"/>
      <c r="I15" s="26"/>
      <c r="J15" s="26"/>
      <c r="K15" s="26"/>
      <c r="L15" s="89"/>
      <c r="M15" s="26"/>
      <c r="N15" s="26"/>
      <c r="O15" s="89"/>
      <c r="P15" s="37"/>
      <c r="Q15" s="89"/>
      <c r="R15" s="89"/>
      <c r="S15" s="89"/>
      <c r="T15" s="26"/>
      <c r="U15" s="38"/>
      <c r="V15" s="22">
        <v>99</v>
      </c>
      <c r="W15" s="22" t="s">
        <v>68</v>
      </c>
      <c r="X15" s="22" t="s">
        <v>59</v>
      </c>
      <c r="Y15" s="62">
        <v>300</v>
      </c>
      <c r="Z15" s="39"/>
      <c r="AA15" s="1" t="s">
        <v>85</v>
      </c>
      <c r="AB15" s="27" t="s">
        <v>140</v>
      </c>
    </row>
    <row r="16" spans="1:28" x14ac:dyDescent="0.3">
      <c r="A16" s="1" t="s">
        <v>89</v>
      </c>
      <c r="B16" s="1" t="s">
        <v>46</v>
      </c>
      <c r="C16" s="26" t="s">
        <v>49</v>
      </c>
      <c r="D16" s="36">
        <v>10</v>
      </c>
      <c r="E16" s="89"/>
      <c r="F16" s="26">
        <v>2</v>
      </c>
      <c r="G16" s="26">
        <v>5</v>
      </c>
      <c r="H16" s="26"/>
      <c r="I16" s="26"/>
      <c r="J16" s="26">
        <v>2</v>
      </c>
      <c r="K16" s="26">
        <v>4</v>
      </c>
      <c r="L16" s="89"/>
      <c r="M16" s="26">
        <v>5</v>
      </c>
      <c r="N16" s="26">
        <f t="shared" si="0"/>
        <v>5</v>
      </c>
      <c r="O16" s="26">
        <v>7</v>
      </c>
      <c r="P16" s="37">
        <v>2</v>
      </c>
      <c r="Q16" s="89"/>
      <c r="R16" s="89"/>
      <c r="S16" s="89"/>
      <c r="T16" s="26">
        <f t="shared" si="1"/>
        <v>6</v>
      </c>
      <c r="U16" s="38" t="str">
        <f t="shared" si="2"/>
        <v/>
      </c>
      <c r="V16" s="22">
        <v>99</v>
      </c>
      <c r="W16" s="22" t="s">
        <v>68</v>
      </c>
      <c r="X16" s="22" t="s">
        <v>59</v>
      </c>
      <c r="Y16" s="62">
        <v>300</v>
      </c>
      <c r="Z16" s="1" t="s">
        <v>451</v>
      </c>
      <c r="AA16" s="1" t="s">
        <v>85</v>
      </c>
      <c r="AB16" s="27" t="s">
        <v>140</v>
      </c>
    </row>
    <row r="17" spans="1:28" x14ac:dyDescent="0.3">
      <c r="A17" s="1" t="s">
        <v>89</v>
      </c>
      <c r="B17" s="1" t="s">
        <v>46</v>
      </c>
      <c r="C17" s="26" t="s">
        <v>50</v>
      </c>
      <c r="D17" s="36">
        <v>25</v>
      </c>
      <c r="E17" s="89" t="s">
        <v>395</v>
      </c>
      <c r="F17" s="26"/>
      <c r="G17" s="26"/>
      <c r="H17" s="26"/>
      <c r="I17" s="26"/>
      <c r="J17" s="26"/>
      <c r="K17" s="26"/>
      <c r="L17" s="89"/>
      <c r="M17" s="26"/>
      <c r="N17" s="26"/>
      <c r="O17" s="89"/>
      <c r="P17" s="37"/>
      <c r="Q17" s="89"/>
      <c r="R17" s="89"/>
      <c r="S17" s="89"/>
      <c r="T17" s="26"/>
      <c r="U17" s="38" t="str">
        <f t="shared" si="2"/>
        <v/>
      </c>
      <c r="V17" s="22">
        <v>99</v>
      </c>
      <c r="W17" s="22" t="s">
        <v>68</v>
      </c>
      <c r="X17" s="22" t="s">
        <v>59</v>
      </c>
      <c r="Y17" s="62">
        <v>300</v>
      </c>
      <c r="Z17" s="39"/>
      <c r="AA17" s="1" t="s">
        <v>85</v>
      </c>
      <c r="AB17" s="27" t="s">
        <v>140</v>
      </c>
    </row>
    <row r="18" spans="1:28" x14ac:dyDescent="0.3">
      <c r="A18" s="1" t="s">
        <v>89</v>
      </c>
      <c r="B18" s="1" t="s">
        <v>46</v>
      </c>
      <c r="C18" s="26" t="s">
        <v>235</v>
      </c>
      <c r="D18" s="36">
        <v>28</v>
      </c>
      <c r="E18" s="89"/>
      <c r="F18" s="26">
        <v>6</v>
      </c>
      <c r="G18" s="26">
        <v>14</v>
      </c>
      <c r="H18" s="26"/>
      <c r="I18" s="26"/>
      <c r="J18" s="26">
        <v>6</v>
      </c>
      <c r="K18" s="26">
        <v>8</v>
      </c>
      <c r="L18" s="89"/>
      <c r="M18" s="26">
        <v>13</v>
      </c>
      <c r="N18" s="26">
        <f t="shared" si="0"/>
        <v>13</v>
      </c>
      <c r="O18" s="89"/>
      <c r="P18" s="37">
        <v>2</v>
      </c>
      <c r="Q18" s="89"/>
      <c r="R18" s="89"/>
      <c r="S18" s="89"/>
      <c r="T18" s="26">
        <f t="shared" si="1"/>
        <v>18</v>
      </c>
      <c r="U18" s="38" t="str">
        <f t="shared" si="2"/>
        <v/>
      </c>
      <c r="V18" s="22">
        <v>99</v>
      </c>
      <c r="W18" s="22" t="s">
        <v>68</v>
      </c>
      <c r="X18" s="22" t="s">
        <v>59</v>
      </c>
      <c r="Y18" s="62">
        <v>300</v>
      </c>
      <c r="Z18" s="39"/>
      <c r="AA18" s="1" t="s">
        <v>85</v>
      </c>
      <c r="AB18" s="27" t="s">
        <v>140</v>
      </c>
    </row>
    <row r="19" spans="1:28" x14ac:dyDescent="0.3">
      <c r="A19" s="1" t="s">
        <v>89</v>
      </c>
      <c r="B19" s="1" t="s">
        <v>46</v>
      </c>
      <c r="C19" s="26" t="s">
        <v>51</v>
      </c>
      <c r="D19" s="36">
        <v>33</v>
      </c>
      <c r="E19" s="89" t="s">
        <v>395</v>
      </c>
      <c r="F19" s="26"/>
      <c r="G19" s="26"/>
      <c r="H19" s="26"/>
      <c r="I19" s="26"/>
      <c r="J19" s="26"/>
      <c r="K19" s="26"/>
      <c r="L19" s="89"/>
      <c r="M19" s="26"/>
      <c r="N19" s="26"/>
      <c r="O19" s="89"/>
      <c r="P19" s="37"/>
      <c r="Q19" s="89"/>
      <c r="R19" s="89"/>
      <c r="S19" s="89"/>
      <c r="T19" s="26"/>
      <c r="U19" s="38" t="str">
        <f t="shared" si="2"/>
        <v/>
      </c>
      <c r="V19" s="22">
        <v>99</v>
      </c>
      <c r="W19" s="22" t="s">
        <v>68</v>
      </c>
      <c r="X19" s="22" t="s">
        <v>59</v>
      </c>
      <c r="Y19" s="62">
        <v>300</v>
      </c>
      <c r="Z19" s="39"/>
      <c r="AA19" s="1" t="s">
        <v>85</v>
      </c>
      <c r="AB19" s="27" t="s">
        <v>140</v>
      </c>
    </row>
    <row r="20" spans="1:28" x14ac:dyDescent="0.3">
      <c r="A20" s="1" t="s">
        <v>89</v>
      </c>
      <c r="B20" s="1" t="s">
        <v>46</v>
      </c>
      <c r="C20" s="26" t="s">
        <v>52</v>
      </c>
      <c r="D20" s="36">
        <v>6</v>
      </c>
      <c r="E20" s="89" t="s">
        <v>395</v>
      </c>
      <c r="F20" s="26"/>
      <c r="G20" s="26"/>
      <c r="H20" s="26"/>
      <c r="I20" s="26"/>
      <c r="J20" s="26"/>
      <c r="K20" s="26"/>
      <c r="L20" s="89"/>
      <c r="M20" s="26"/>
      <c r="N20" s="26"/>
      <c r="O20" s="89"/>
      <c r="P20" s="37"/>
      <c r="Q20" s="89"/>
      <c r="R20" s="89"/>
      <c r="S20" s="89"/>
      <c r="T20" s="26"/>
      <c r="U20" s="38" t="str">
        <f t="shared" si="2"/>
        <v/>
      </c>
      <c r="V20" s="22">
        <v>99</v>
      </c>
      <c r="W20" s="22" t="s">
        <v>68</v>
      </c>
      <c r="X20" s="22" t="s">
        <v>59</v>
      </c>
      <c r="Y20" s="62">
        <v>300</v>
      </c>
      <c r="Z20" s="39"/>
      <c r="AA20" s="1" t="s">
        <v>85</v>
      </c>
      <c r="AB20" s="27" t="s">
        <v>140</v>
      </c>
    </row>
    <row r="21" spans="1:28" x14ac:dyDescent="0.3">
      <c r="A21" s="1" t="s">
        <v>89</v>
      </c>
      <c r="B21" s="1" t="s">
        <v>46</v>
      </c>
      <c r="C21" s="26" t="s">
        <v>243</v>
      </c>
      <c r="D21" s="36">
        <v>13</v>
      </c>
      <c r="E21" s="89"/>
      <c r="F21" s="26">
        <v>1</v>
      </c>
      <c r="G21" s="26">
        <v>4</v>
      </c>
      <c r="H21" s="26"/>
      <c r="I21" s="26"/>
      <c r="J21" s="26">
        <v>0</v>
      </c>
      <c r="K21" s="26">
        <v>0</v>
      </c>
      <c r="L21" s="89"/>
      <c r="M21" s="26">
        <v>1</v>
      </c>
      <c r="N21" s="26">
        <f t="shared" si="0"/>
        <v>1</v>
      </c>
      <c r="O21" s="89"/>
      <c r="P21" s="37">
        <v>1</v>
      </c>
      <c r="Q21" s="89"/>
      <c r="R21" s="89"/>
      <c r="S21" s="89"/>
      <c r="T21" s="26">
        <f t="shared" si="1"/>
        <v>2</v>
      </c>
      <c r="U21" s="38" t="str">
        <f t="shared" si="2"/>
        <v/>
      </c>
      <c r="V21" s="22">
        <v>99</v>
      </c>
      <c r="W21" s="22" t="s">
        <v>68</v>
      </c>
      <c r="X21" s="22" t="s">
        <v>59</v>
      </c>
      <c r="Y21" s="62">
        <v>300</v>
      </c>
      <c r="Z21" s="39"/>
      <c r="AA21" s="1" t="s">
        <v>85</v>
      </c>
      <c r="AB21" s="27" t="s">
        <v>140</v>
      </c>
    </row>
    <row r="22" spans="1:28" x14ac:dyDescent="0.3">
      <c r="A22" s="1" t="s">
        <v>89</v>
      </c>
      <c r="B22" s="1" t="s">
        <v>46</v>
      </c>
      <c r="C22" s="26" t="s">
        <v>236</v>
      </c>
      <c r="D22" s="36">
        <v>32</v>
      </c>
      <c r="E22" s="89"/>
      <c r="F22" s="26">
        <v>11</v>
      </c>
      <c r="G22" s="26">
        <v>22</v>
      </c>
      <c r="H22" s="26"/>
      <c r="I22" s="26"/>
      <c r="J22" s="26">
        <v>2</v>
      </c>
      <c r="K22" s="26">
        <v>3</v>
      </c>
      <c r="L22" s="89"/>
      <c r="M22" s="26">
        <v>1</v>
      </c>
      <c r="N22" s="26">
        <f t="shared" si="0"/>
        <v>1</v>
      </c>
      <c r="O22" s="89"/>
      <c r="P22" s="37">
        <v>2</v>
      </c>
      <c r="Q22" s="89"/>
      <c r="R22" s="89"/>
      <c r="S22" s="89"/>
      <c r="T22" s="26">
        <f t="shared" si="1"/>
        <v>24</v>
      </c>
      <c r="U22" s="38" t="str">
        <f t="shared" si="2"/>
        <v/>
      </c>
      <c r="V22" s="22">
        <v>99</v>
      </c>
      <c r="W22" s="22" t="s">
        <v>68</v>
      </c>
      <c r="X22" s="22" t="s">
        <v>59</v>
      </c>
      <c r="Y22" s="62">
        <v>300</v>
      </c>
      <c r="Z22" s="39"/>
      <c r="AA22" s="1" t="s">
        <v>85</v>
      </c>
      <c r="AB22" s="27" t="s">
        <v>140</v>
      </c>
    </row>
    <row r="23" spans="1:28" x14ac:dyDescent="0.3">
      <c r="A23" s="1" t="s">
        <v>89</v>
      </c>
      <c r="B23" s="1" t="s">
        <v>46</v>
      </c>
      <c r="C23" s="26" t="s">
        <v>55</v>
      </c>
      <c r="D23" s="36">
        <v>1</v>
      </c>
      <c r="E23" s="89"/>
      <c r="F23" s="26">
        <v>6</v>
      </c>
      <c r="G23" s="26">
        <v>17</v>
      </c>
      <c r="H23" s="26"/>
      <c r="I23" s="26"/>
      <c r="J23" s="26">
        <v>1</v>
      </c>
      <c r="K23" s="26">
        <v>3</v>
      </c>
      <c r="L23" s="89"/>
      <c r="M23" s="26">
        <v>7</v>
      </c>
      <c r="N23" s="26">
        <f t="shared" si="0"/>
        <v>7</v>
      </c>
      <c r="O23" s="89"/>
      <c r="P23" s="37">
        <v>5</v>
      </c>
      <c r="Q23" s="89"/>
      <c r="R23" s="89"/>
      <c r="S23" s="89"/>
      <c r="T23" s="26">
        <f t="shared" si="1"/>
        <v>13</v>
      </c>
      <c r="U23" s="38" t="str">
        <f t="shared" si="2"/>
        <v/>
      </c>
      <c r="V23" s="22">
        <v>99</v>
      </c>
      <c r="W23" s="22" t="s">
        <v>68</v>
      </c>
      <c r="X23" s="22" t="s">
        <v>59</v>
      </c>
      <c r="Y23" s="62">
        <v>300</v>
      </c>
      <c r="Z23" s="39"/>
      <c r="AA23" s="1" t="s">
        <v>85</v>
      </c>
      <c r="AB23" s="27" t="s">
        <v>140</v>
      </c>
    </row>
    <row r="24" spans="1:28" x14ac:dyDescent="0.3">
      <c r="A24" s="1" t="s">
        <v>89</v>
      </c>
      <c r="B24" s="1" t="s">
        <v>46</v>
      </c>
      <c r="C24" s="26" t="s">
        <v>244</v>
      </c>
      <c r="D24" s="36">
        <v>30</v>
      </c>
      <c r="E24" s="89" t="s">
        <v>395</v>
      </c>
      <c r="F24" s="26"/>
      <c r="G24" s="26"/>
      <c r="H24" s="26"/>
      <c r="I24" s="26"/>
      <c r="J24" s="26"/>
      <c r="K24" s="26"/>
      <c r="L24" s="89"/>
      <c r="M24" s="26"/>
      <c r="N24" s="26"/>
      <c r="O24" s="89"/>
      <c r="P24" s="37"/>
      <c r="Q24" s="89"/>
      <c r="R24" s="89"/>
      <c r="S24" s="89"/>
      <c r="T24" s="26"/>
      <c r="U24" s="38" t="str">
        <f t="shared" ref="U24" si="3">IFERROR(((T24+Q24+N24-R24)+(O24*2))/E24,"")</f>
        <v/>
      </c>
      <c r="V24" s="22">
        <v>99</v>
      </c>
      <c r="W24" s="22" t="s">
        <v>68</v>
      </c>
      <c r="X24" s="22" t="s">
        <v>59</v>
      </c>
      <c r="Y24" s="62">
        <v>300</v>
      </c>
      <c r="Z24" s="39"/>
      <c r="AA24" s="1" t="s">
        <v>85</v>
      </c>
      <c r="AB24" s="27" t="s">
        <v>140</v>
      </c>
    </row>
    <row r="25" spans="1:28" x14ac:dyDescent="0.3">
      <c r="A25" s="1" t="s">
        <v>89</v>
      </c>
      <c r="B25" s="1" t="s">
        <v>46</v>
      </c>
      <c r="C25" s="26" t="s">
        <v>56</v>
      </c>
      <c r="D25" s="36">
        <v>15</v>
      </c>
      <c r="E25" s="89" t="s">
        <v>395</v>
      </c>
      <c r="F25" s="26"/>
      <c r="G25" s="26"/>
      <c r="H25" s="26"/>
      <c r="I25" s="26"/>
      <c r="J25" s="26"/>
      <c r="K25" s="26"/>
      <c r="L25" s="89"/>
      <c r="M25" s="26"/>
      <c r="N25" s="26"/>
      <c r="O25" s="89"/>
      <c r="P25" s="37"/>
      <c r="Q25" s="89"/>
      <c r="R25" s="89"/>
      <c r="S25" s="89"/>
      <c r="T25" s="26"/>
      <c r="U25" s="38" t="str">
        <f t="shared" si="2"/>
        <v/>
      </c>
      <c r="V25" s="22">
        <v>99</v>
      </c>
      <c r="W25" s="22" t="s">
        <v>68</v>
      </c>
      <c r="X25" s="22" t="s">
        <v>59</v>
      </c>
      <c r="Y25" s="62">
        <v>300</v>
      </c>
      <c r="Z25" s="39"/>
      <c r="AA25" s="1" t="s">
        <v>85</v>
      </c>
      <c r="AB25" s="27" t="s">
        <v>140</v>
      </c>
    </row>
    <row r="26" spans="1:28" x14ac:dyDescent="0.3">
      <c r="A26" s="1" t="s">
        <v>89</v>
      </c>
      <c r="B26" s="1" t="s">
        <v>46</v>
      </c>
      <c r="C26" s="52" t="s">
        <v>39</v>
      </c>
      <c r="D26" s="34"/>
      <c r="E26" s="52">
        <v>240</v>
      </c>
      <c r="F26" s="52"/>
      <c r="G26" s="52"/>
      <c r="H26" s="52"/>
      <c r="I26" s="52"/>
      <c r="J26" s="52"/>
      <c r="K26" s="52"/>
      <c r="L26" s="52"/>
      <c r="M26" s="52"/>
      <c r="N26" s="5"/>
      <c r="O26" s="52">
        <v>7</v>
      </c>
      <c r="P26" s="52"/>
      <c r="Q26" s="41"/>
      <c r="R26" s="41"/>
      <c r="S26" s="41"/>
      <c r="T26" s="26"/>
      <c r="U26" s="38" t="str">
        <f t="shared" ref="U26" si="4">_xlfn.IFNA("",((T26+Q26+N26-R26)+(O26*2))/E26)</f>
        <v/>
      </c>
      <c r="V26" s="22">
        <v>99</v>
      </c>
      <c r="W26" s="22" t="s">
        <v>68</v>
      </c>
      <c r="X26" s="22" t="s">
        <v>59</v>
      </c>
      <c r="Y26" s="62">
        <v>300</v>
      </c>
      <c r="Z26" s="39"/>
      <c r="AA26" s="1" t="s">
        <v>85</v>
      </c>
      <c r="AB26" s="27" t="s">
        <v>140</v>
      </c>
    </row>
    <row r="27" spans="1:28" x14ac:dyDescent="0.3">
      <c r="A27" s="46" t="s">
        <v>89</v>
      </c>
      <c r="B27" s="46" t="s">
        <v>46</v>
      </c>
      <c r="C27" s="42" t="s">
        <v>40</v>
      </c>
      <c r="D27" s="46"/>
      <c r="E27" s="42">
        <f t="shared" ref="E27:T27" si="5">SUM(E13:E26)</f>
        <v>240</v>
      </c>
      <c r="F27" s="42">
        <f t="shared" si="5"/>
        <v>42</v>
      </c>
      <c r="G27" s="42">
        <f t="shared" si="5"/>
        <v>100</v>
      </c>
      <c r="H27" s="42">
        <f t="shared" si="5"/>
        <v>0</v>
      </c>
      <c r="I27" s="42">
        <f t="shared" si="5"/>
        <v>0</v>
      </c>
      <c r="J27" s="42">
        <f t="shared" si="5"/>
        <v>17</v>
      </c>
      <c r="K27" s="42">
        <f t="shared" si="5"/>
        <v>28</v>
      </c>
      <c r="L27" s="42">
        <f t="shared" si="5"/>
        <v>0</v>
      </c>
      <c r="M27" s="42">
        <f t="shared" si="5"/>
        <v>42</v>
      </c>
      <c r="N27" s="42">
        <f t="shared" si="5"/>
        <v>42</v>
      </c>
      <c r="O27" s="42">
        <f t="shared" si="5"/>
        <v>14</v>
      </c>
      <c r="P27" s="42">
        <f t="shared" si="5"/>
        <v>18</v>
      </c>
      <c r="Q27" s="42">
        <f t="shared" si="5"/>
        <v>0</v>
      </c>
      <c r="R27" s="42">
        <f t="shared" si="5"/>
        <v>0</v>
      </c>
      <c r="S27" s="42">
        <f t="shared" si="5"/>
        <v>0</v>
      </c>
      <c r="T27" s="42">
        <f t="shared" si="5"/>
        <v>101</v>
      </c>
      <c r="U27" s="43">
        <f>((T27+Q27+N27-R27)+(O27*2))/E27</f>
        <v>0.71250000000000002</v>
      </c>
      <c r="V27" s="44">
        <v>99</v>
      </c>
      <c r="W27" s="44" t="s">
        <v>68</v>
      </c>
      <c r="X27" s="44" t="s">
        <v>59</v>
      </c>
      <c r="Y27" s="63">
        <v>300</v>
      </c>
      <c r="Z27" s="45"/>
      <c r="AA27" s="46" t="s">
        <v>85</v>
      </c>
      <c r="AB27" s="74" t="s">
        <v>140</v>
      </c>
    </row>
    <row r="28" spans="1:28" x14ac:dyDescent="0.3">
      <c r="A28" s="1"/>
      <c r="B28" s="1"/>
      <c r="C28" s="1"/>
      <c r="D28" s="1"/>
      <c r="F28" s="47" t="s">
        <v>41</v>
      </c>
      <c r="G28" s="61">
        <f>F27/G27</f>
        <v>0.42</v>
      </c>
      <c r="H28" s="47"/>
      <c r="I28" s="27"/>
      <c r="J28" s="47" t="s">
        <v>42</v>
      </c>
      <c r="K28" s="61">
        <f>J27/K27</f>
        <v>0.6071428571428571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 t="s">
        <v>485</v>
      </c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25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272</v>
      </c>
      <c r="D35" s="36">
        <v>40</v>
      </c>
      <c r="E35" s="89"/>
      <c r="F35" s="26">
        <v>8</v>
      </c>
      <c r="G35" s="26">
        <v>14</v>
      </c>
      <c r="H35" s="26"/>
      <c r="I35" s="26"/>
      <c r="J35" s="26">
        <v>5</v>
      </c>
      <c r="K35" s="26">
        <v>8</v>
      </c>
      <c r="L35" s="89"/>
      <c r="M35" s="26">
        <v>7</v>
      </c>
      <c r="N35" s="26">
        <f>SUM(L35:M35)</f>
        <v>7</v>
      </c>
      <c r="O35" s="89"/>
      <c r="P35" s="37">
        <v>4</v>
      </c>
      <c r="Q35" s="89"/>
      <c r="R35" s="89"/>
      <c r="S35" s="89"/>
      <c r="T35" s="26">
        <f>(H35*3)+((F35-H35)*2)+J35</f>
        <v>21</v>
      </c>
      <c r="U35" s="38" t="str">
        <f>IFERROR(((T35+Q35+N35-R35)+(O35*2))/E35,"")</f>
        <v/>
      </c>
      <c r="V35" s="22">
        <v>99</v>
      </c>
      <c r="W35" s="22" t="s">
        <v>58</v>
      </c>
      <c r="X35" s="22" t="s">
        <v>69</v>
      </c>
      <c r="Y35" s="62">
        <v>300</v>
      </c>
      <c r="Z35" s="39" t="s">
        <v>451</v>
      </c>
      <c r="AA35" s="1" t="s">
        <v>165</v>
      </c>
      <c r="AB35" s="27" t="s">
        <v>193</v>
      </c>
    </row>
    <row r="36" spans="1:28" x14ac:dyDescent="0.3">
      <c r="A36" s="1" t="s">
        <v>46</v>
      </c>
      <c r="B36" s="1" t="s">
        <v>89</v>
      </c>
      <c r="C36" s="26" t="s">
        <v>273</v>
      </c>
      <c r="D36" s="36">
        <v>10</v>
      </c>
      <c r="E36" s="89"/>
      <c r="F36" s="26">
        <v>6</v>
      </c>
      <c r="G36" s="26">
        <v>11</v>
      </c>
      <c r="H36" s="26"/>
      <c r="I36" s="26"/>
      <c r="J36" s="26">
        <v>2</v>
      </c>
      <c r="K36" s="26">
        <v>4</v>
      </c>
      <c r="L36" s="89"/>
      <c r="M36" s="26">
        <v>15</v>
      </c>
      <c r="N36" s="26">
        <f t="shared" ref="N36:N40" si="6">SUM(L36:M36)</f>
        <v>15</v>
      </c>
      <c r="O36" s="90"/>
      <c r="P36" s="37">
        <v>4</v>
      </c>
      <c r="Q36" s="90"/>
      <c r="R36" s="90"/>
      <c r="S36" s="90"/>
      <c r="T36" s="37">
        <f t="shared" ref="T36:T40" si="7">(H36*3)+((F36-H36)*2)+J36</f>
        <v>14</v>
      </c>
      <c r="U36" s="38" t="str">
        <f t="shared" ref="U36:U44" si="8">IFERROR(((T36+Q36+N36-R36)+(O36*2))/E36,"")</f>
        <v/>
      </c>
      <c r="V36" s="22">
        <v>99</v>
      </c>
      <c r="W36" s="22" t="s">
        <v>58</v>
      </c>
      <c r="X36" s="22" t="s">
        <v>69</v>
      </c>
      <c r="Y36" s="62">
        <v>300</v>
      </c>
      <c r="Z36" s="39"/>
      <c r="AA36" s="1" t="s">
        <v>165</v>
      </c>
      <c r="AB36" s="27" t="s">
        <v>193</v>
      </c>
    </row>
    <row r="37" spans="1:28" x14ac:dyDescent="0.3">
      <c r="A37" s="1" t="s">
        <v>46</v>
      </c>
      <c r="B37" s="1" t="s">
        <v>89</v>
      </c>
      <c r="C37" s="26" t="s">
        <v>281</v>
      </c>
      <c r="D37" s="36">
        <v>25</v>
      </c>
      <c r="E37" s="89" t="s">
        <v>395</v>
      </c>
      <c r="F37" s="26"/>
      <c r="G37" s="26"/>
      <c r="H37" s="26"/>
      <c r="I37" s="26"/>
      <c r="J37" s="26"/>
      <c r="K37" s="26"/>
      <c r="L37" s="89"/>
      <c r="M37" s="26"/>
      <c r="N37" s="26"/>
      <c r="O37" s="90"/>
      <c r="P37" s="37"/>
      <c r="Q37" s="90"/>
      <c r="R37" s="90"/>
      <c r="S37" s="90"/>
      <c r="T37" s="37"/>
      <c r="U37" s="38" t="str">
        <f t="shared" si="8"/>
        <v/>
      </c>
      <c r="V37" s="22">
        <v>99</v>
      </c>
      <c r="W37" s="22" t="s">
        <v>58</v>
      </c>
      <c r="X37" s="22" t="s">
        <v>69</v>
      </c>
      <c r="Y37" s="62">
        <v>300</v>
      </c>
      <c r="Z37" s="39"/>
      <c r="AA37" s="1" t="s">
        <v>165</v>
      </c>
      <c r="AB37" s="27" t="s">
        <v>193</v>
      </c>
    </row>
    <row r="38" spans="1:28" x14ac:dyDescent="0.3">
      <c r="A38" s="1" t="s">
        <v>46</v>
      </c>
      <c r="B38" s="1" t="s">
        <v>89</v>
      </c>
      <c r="C38" s="26" t="s">
        <v>274</v>
      </c>
      <c r="D38" s="36">
        <v>24</v>
      </c>
      <c r="E38" s="89"/>
      <c r="F38" s="26">
        <v>7</v>
      </c>
      <c r="G38" s="26">
        <v>18</v>
      </c>
      <c r="H38" s="26"/>
      <c r="I38" s="26"/>
      <c r="J38" s="26">
        <v>2</v>
      </c>
      <c r="K38" s="26">
        <v>4</v>
      </c>
      <c r="L38" s="89"/>
      <c r="M38" s="26">
        <v>5</v>
      </c>
      <c r="N38" s="26">
        <f t="shared" si="6"/>
        <v>5</v>
      </c>
      <c r="O38" s="37">
        <v>9</v>
      </c>
      <c r="P38" s="37">
        <v>3</v>
      </c>
      <c r="Q38" s="90"/>
      <c r="R38" s="90"/>
      <c r="S38" s="90"/>
      <c r="T38" s="37">
        <f t="shared" si="7"/>
        <v>16</v>
      </c>
      <c r="U38" s="38" t="str">
        <f t="shared" si="8"/>
        <v/>
      </c>
      <c r="V38" s="22">
        <v>99</v>
      </c>
      <c r="W38" s="22" t="s">
        <v>58</v>
      </c>
      <c r="X38" s="22" t="s">
        <v>69</v>
      </c>
      <c r="Y38" s="62">
        <v>300</v>
      </c>
      <c r="Z38" s="39"/>
      <c r="AA38" s="1" t="s">
        <v>165</v>
      </c>
      <c r="AB38" s="27" t="s">
        <v>193</v>
      </c>
    </row>
    <row r="39" spans="1:28" x14ac:dyDescent="0.3">
      <c r="A39" s="1" t="s">
        <v>46</v>
      </c>
      <c r="B39" s="1" t="s">
        <v>89</v>
      </c>
      <c r="C39" s="26" t="s">
        <v>275</v>
      </c>
      <c r="D39" s="36">
        <v>3</v>
      </c>
      <c r="E39" s="89" t="s">
        <v>395</v>
      </c>
      <c r="F39" s="26"/>
      <c r="G39" s="26"/>
      <c r="H39" s="26"/>
      <c r="I39" s="26"/>
      <c r="J39" s="26"/>
      <c r="K39" s="26"/>
      <c r="L39" s="89"/>
      <c r="M39" s="26"/>
      <c r="N39" s="26"/>
      <c r="O39" s="90"/>
      <c r="P39" s="37"/>
      <c r="Q39" s="90"/>
      <c r="R39" s="90"/>
      <c r="S39" s="90"/>
      <c r="T39" s="37"/>
      <c r="U39" s="38" t="str">
        <f t="shared" si="8"/>
        <v/>
      </c>
      <c r="V39" s="22">
        <v>99</v>
      </c>
      <c r="W39" s="22" t="s">
        <v>58</v>
      </c>
      <c r="X39" s="22" t="s">
        <v>69</v>
      </c>
      <c r="Y39" s="62">
        <v>300</v>
      </c>
      <c r="Z39" s="39"/>
      <c r="AA39" s="1" t="s">
        <v>165</v>
      </c>
      <c r="AB39" s="27" t="s">
        <v>193</v>
      </c>
    </row>
    <row r="40" spans="1:28" x14ac:dyDescent="0.3">
      <c r="A40" s="1" t="s">
        <v>46</v>
      </c>
      <c r="B40" s="1" t="s">
        <v>89</v>
      </c>
      <c r="C40" s="26" t="s">
        <v>276</v>
      </c>
      <c r="D40" s="36">
        <v>20</v>
      </c>
      <c r="E40" s="89"/>
      <c r="F40" s="26">
        <v>13</v>
      </c>
      <c r="G40" s="26">
        <v>22</v>
      </c>
      <c r="H40" s="26"/>
      <c r="I40" s="26"/>
      <c r="J40" s="26">
        <v>2</v>
      </c>
      <c r="K40" s="26">
        <v>2</v>
      </c>
      <c r="L40" s="89"/>
      <c r="M40" s="26">
        <v>16</v>
      </c>
      <c r="N40" s="26">
        <f t="shared" si="6"/>
        <v>16</v>
      </c>
      <c r="O40" s="90"/>
      <c r="P40" s="37">
        <v>3</v>
      </c>
      <c r="Q40" s="37">
        <v>3</v>
      </c>
      <c r="R40" s="90"/>
      <c r="S40" s="37">
        <v>1</v>
      </c>
      <c r="T40" s="37">
        <f t="shared" si="7"/>
        <v>28</v>
      </c>
      <c r="U40" s="38" t="str">
        <f t="shared" si="8"/>
        <v/>
      </c>
      <c r="V40" s="22">
        <v>99</v>
      </c>
      <c r="W40" s="22" t="s">
        <v>58</v>
      </c>
      <c r="X40" s="22" t="s">
        <v>69</v>
      </c>
      <c r="Y40" s="62">
        <v>300</v>
      </c>
      <c r="Z40" s="39"/>
      <c r="AA40" s="1" t="s">
        <v>165</v>
      </c>
      <c r="AB40" s="27" t="s">
        <v>193</v>
      </c>
    </row>
    <row r="41" spans="1:28" x14ac:dyDescent="0.3">
      <c r="A41" s="1" t="s">
        <v>46</v>
      </c>
      <c r="B41" s="1" t="s">
        <v>89</v>
      </c>
      <c r="C41" s="26" t="s">
        <v>278</v>
      </c>
      <c r="D41" s="36">
        <v>21</v>
      </c>
      <c r="E41" s="89" t="s">
        <v>395</v>
      </c>
      <c r="F41" s="26"/>
      <c r="G41" s="26"/>
      <c r="H41" s="26"/>
      <c r="I41" s="26"/>
      <c r="J41" s="26"/>
      <c r="K41" s="26"/>
      <c r="L41" s="89"/>
      <c r="M41" s="26"/>
      <c r="N41" s="26"/>
      <c r="O41" s="90"/>
      <c r="P41" s="37"/>
      <c r="Q41" s="90"/>
      <c r="R41" s="90"/>
      <c r="S41" s="90"/>
      <c r="T41" s="37"/>
      <c r="U41" s="38" t="str">
        <f t="shared" si="8"/>
        <v/>
      </c>
      <c r="V41" s="22">
        <v>99</v>
      </c>
      <c r="W41" s="22" t="s">
        <v>58</v>
      </c>
      <c r="X41" s="22" t="s">
        <v>69</v>
      </c>
      <c r="Y41" s="62">
        <v>300</v>
      </c>
      <c r="Z41" s="39"/>
      <c r="AA41" s="1" t="s">
        <v>165</v>
      </c>
      <c r="AB41" s="27" t="s">
        <v>193</v>
      </c>
    </row>
    <row r="42" spans="1:28" x14ac:dyDescent="0.3">
      <c r="A42" s="1" t="s">
        <v>46</v>
      </c>
      <c r="B42" s="1" t="s">
        <v>89</v>
      </c>
      <c r="C42" s="26" t="s">
        <v>282</v>
      </c>
      <c r="D42" s="36">
        <v>14</v>
      </c>
      <c r="E42" s="89"/>
      <c r="F42" s="26">
        <v>1</v>
      </c>
      <c r="G42" s="26">
        <v>1</v>
      </c>
      <c r="H42" s="26"/>
      <c r="I42" s="26"/>
      <c r="J42" s="26">
        <v>0</v>
      </c>
      <c r="K42" s="26">
        <v>0</v>
      </c>
      <c r="L42" s="89"/>
      <c r="M42" s="26">
        <v>0</v>
      </c>
      <c r="N42" s="26">
        <f>SUM(L42:M42)</f>
        <v>0</v>
      </c>
      <c r="O42" s="90"/>
      <c r="P42" s="37">
        <v>0</v>
      </c>
      <c r="Q42" s="90"/>
      <c r="R42" s="90"/>
      <c r="S42" s="90"/>
      <c r="T42" s="37">
        <f>(H42*3)+((F42-H42)*2)+J42</f>
        <v>2</v>
      </c>
      <c r="U42" s="38" t="str">
        <f t="shared" si="8"/>
        <v/>
      </c>
      <c r="V42" s="22">
        <v>99</v>
      </c>
      <c r="W42" s="22" t="s">
        <v>58</v>
      </c>
      <c r="X42" s="22" t="s">
        <v>69</v>
      </c>
      <c r="Y42" s="62">
        <v>300</v>
      </c>
      <c r="Z42" s="39"/>
      <c r="AA42" s="1" t="s">
        <v>165</v>
      </c>
      <c r="AB42" s="27" t="s">
        <v>193</v>
      </c>
    </row>
    <row r="43" spans="1:28" x14ac:dyDescent="0.3">
      <c r="A43" s="1" t="s">
        <v>46</v>
      </c>
      <c r="B43" s="1" t="s">
        <v>89</v>
      </c>
      <c r="C43" s="26" t="s">
        <v>279</v>
      </c>
      <c r="D43" s="36">
        <v>23</v>
      </c>
      <c r="E43" s="89"/>
      <c r="F43" s="26">
        <v>6</v>
      </c>
      <c r="G43" s="26">
        <v>15</v>
      </c>
      <c r="H43" s="26"/>
      <c r="I43" s="26"/>
      <c r="J43" s="26">
        <v>1</v>
      </c>
      <c r="K43" s="26">
        <v>3</v>
      </c>
      <c r="L43" s="89"/>
      <c r="M43" s="26">
        <v>10</v>
      </c>
      <c r="N43" s="26">
        <f>SUM(L43:M43)</f>
        <v>10</v>
      </c>
      <c r="O43" s="90"/>
      <c r="P43" s="37">
        <v>2</v>
      </c>
      <c r="Q43" s="90"/>
      <c r="R43" s="90"/>
      <c r="S43" s="90"/>
      <c r="T43" s="37">
        <f>(H43*3)+((F43-H43)*2)+J43</f>
        <v>13</v>
      </c>
      <c r="U43" s="38" t="str">
        <f t="shared" si="8"/>
        <v/>
      </c>
      <c r="V43" s="22">
        <v>99</v>
      </c>
      <c r="W43" s="22" t="s">
        <v>58</v>
      </c>
      <c r="X43" s="22" t="s">
        <v>69</v>
      </c>
      <c r="Y43" s="62">
        <v>300</v>
      </c>
      <c r="Z43" s="39"/>
      <c r="AA43" s="1" t="s">
        <v>165</v>
      </c>
      <c r="AB43" s="27" t="s">
        <v>193</v>
      </c>
    </row>
    <row r="44" spans="1:28" x14ac:dyDescent="0.3">
      <c r="A44" s="1" t="s">
        <v>46</v>
      </c>
      <c r="B44" s="1" t="s">
        <v>89</v>
      </c>
      <c r="C44" s="26" t="s">
        <v>280</v>
      </c>
      <c r="D44" s="36">
        <v>5</v>
      </c>
      <c r="E44" s="89"/>
      <c r="F44" s="26">
        <v>4</v>
      </c>
      <c r="G44" s="26">
        <v>10</v>
      </c>
      <c r="H44" s="26"/>
      <c r="I44" s="26"/>
      <c r="J44" s="26">
        <v>3</v>
      </c>
      <c r="K44" s="26">
        <v>6</v>
      </c>
      <c r="L44" s="89"/>
      <c r="M44" s="26">
        <v>3</v>
      </c>
      <c r="N44" s="26">
        <f>SUM(L44:M44)</f>
        <v>3</v>
      </c>
      <c r="O44" s="37">
        <v>9</v>
      </c>
      <c r="P44" s="52">
        <v>6</v>
      </c>
      <c r="Q44" s="90"/>
      <c r="R44" s="90"/>
      <c r="S44" s="90"/>
      <c r="T44" s="37">
        <f>(H44*3)+((F44-H44)*2)+J44</f>
        <v>11</v>
      </c>
      <c r="U44" s="38" t="str">
        <f t="shared" si="8"/>
        <v/>
      </c>
      <c r="V44" s="22">
        <v>99</v>
      </c>
      <c r="W44" s="22" t="s">
        <v>58</v>
      </c>
      <c r="X44" s="22" t="s">
        <v>69</v>
      </c>
      <c r="Y44" s="62">
        <v>300</v>
      </c>
      <c r="Z44" s="39"/>
      <c r="AA44" s="1" t="s">
        <v>165</v>
      </c>
      <c r="AB44" s="27" t="s">
        <v>193</v>
      </c>
    </row>
    <row r="45" spans="1:28" x14ac:dyDescent="0.3">
      <c r="A45" s="1" t="s">
        <v>46</v>
      </c>
      <c r="B45" s="1" t="s">
        <v>89</v>
      </c>
      <c r="C45" s="52" t="s">
        <v>39</v>
      </c>
      <c r="D45" s="34"/>
      <c r="E45" s="52">
        <v>240</v>
      </c>
      <c r="F45" s="52"/>
      <c r="G45" s="52"/>
      <c r="H45" s="52"/>
      <c r="I45" s="52"/>
      <c r="J45" s="52"/>
      <c r="K45" s="52"/>
      <c r="L45" s="52"/>
      <c r="M45" s="52"/>
      <c r="N45" s="52"/>
      <c r="O45" s="52">
        <v>9</v>
      </c>
      <c r="P45" s="52"/>
      <c r="Q45" s="52"/>
      <c r="R45" s="52"/>
      <c r="S45" s="52"/>
      <c r="T45" s="41"/>
      <c r="U45" s="38" t="str">
        <f t="shared" ref="U45" si="9">_xlfn.IFNA("",((T45+Q45+N45-R45)+(O45*2))/E45)</f>
        <v/>
      </c>
      <c r="V45" s="22">
        <v>99</v>
      </c>
      <c r="W45" s="22" t="s">
        <v>58</v>
      </c>
      <c r="X45" s="22" t="s">
        <v>69</v>
      </c>
      <c r="Y45" s="62">
        <v>300</v>
      </c>
      <c r="Z45" s="39"/>
      <c r="AA45" s="1" t="s">
        <v>165</v>
      </c>
      <c r="AB45" s="27" t="s">
        <v>193</v>
      </c>
    </row>
    <row r="46" spans="1:28" x14ac:dyDescent="0.3">
      <c r="A46" s="46" t="s">
        <v>46</v>
      </c>
      <c r="B46" s="46" t="s">
        <v>89</v>
      </c>
      <c r="C46" s="42" t="s">
        <v>40</v>
      </c>
      <c r="D46" s="46"/>
      <c r="E46" s="42">
        <f t="shared" ref="E46:T46" si="10">SUM(E35:E45)</f>
        <v>240</v>
      </c>
      <c r="F46" s="42">
        <f t="shared" si="10"/>
        <v>45</v>
      </c>
      <c r="G46" s="42">
        <f t="shared" si="10"/>
        <v>91</v>
      </c>
      <c r="H46" s="42">
        <f t="shared" si="10"/>
        <v>0</v>
      </c>
      <c r="I46" s="42">
        <f t="shared" si="10"/>
        <v>0</v>
      </c>
      <c r="J46" s="42">
        <f t="shared" si="10"/>
        <v>15</v>
      </c>
      <c r="K46" s="42">
        <f t="shared" si="10"/>
        <v>27</v>
      </c>
      <c r="L46" s="42">
        <f t="shared" si="10"/>
        <v>0</v>
      </c>
      <c r="M46" s="42">
        <f t="shared" si="10"/>
        <v>56</v>
      </c>
      <c r="N46" s="42">
        <f t="shared" si="10"/>
        <v>56</v>
      </c>
      <c r="O46" s="42">
        <f t="shared" si="10"/>
        <v>27</v>
      </c>
      <c r="P46" s="42">
        <f t="shared" si="10"/>
        <v>22</v>
      </c>
      <c r="Q46" s="42">
        <f t="shared" si="10"/>
        <v>3</v>
      </c>
      <c r="R46" s="42">
        <f t="shared" si="10"/>
        <v>0</v>
      </c>
      <c r="S46" s="42">
        <f t="shared" si="10"/>
        <v>1</v>
      </c>
      <c r="T46" s="42">
        <f t="shared" si="10"/>
        <v>105</v>
      </c>
      <c r="U46" s="43">
        <f>((T46+Q46+N46-R46)+(O46*2))/E46</f>
        <v>0.90833333333333333</v>
      </c>
      <c r="V46" s="44">
        <v>99</v>
      </c>
      <c r="W46" s="44" t="s">
        <v>58</v>
      </c>
      <c r="X46" s="44" t="s">
        <v>69</v>
      </c>
      <c r="Y46" s="63">
        <v>300</v>
      </c>
      <c r="Z46" s="80"/>
      <c r="AA46" s="46" t="s">
        <v>165</v>
      </c>
      <c r="AB46" s="74" t="s">
        <v>193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0.49450549450549453</v>
      </c>
      <c r="H47" s="47"/>
      <c r="I47" s="27"/>
      <c r="J47" s="47" t="s">
        <v>42</v>
      </c>
      <c r="K47" s="61">
        <f>J46/K46</f>
        <v>0.55555555555555558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 t="s">
        <v>484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EF76-2F35-4359-9611-285261D3BC8A}">
  <sheetPr>
    <tabColor theme="9" tint="0.39997558519241921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371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28929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96</v>
      </c>
      <c r="D4" s="7" t="s">
        <v>5</v>
      </c>
      <c r="E4" s="8"/>
      <c r="F4" s="5"/>
      <c r="G4" s="1"/>
      <c r="J4" s="15" t="s">
        <v>194</v>
      </c>
      <c r="K4" s="16" t="s">
        <v>45</v>
      </c>
      <c r="L4" s="17"/>
      <c r="M4" s="18"/>
      <c r="N4" s="19">
        <v>29</v>
      </c>
      <c r="O4" s="19">
        <v>29</v>
      </c>
      <c r="P4" s="19">
        <v>26</v>
      </c>
      <c r="Q4" s="19">
        <v>33</v>
      </c>
      <c r="R4" s="20"/>
      <c r="S4" s="21">
        <f>SUM(N4:R4)</f>
        <v>117</v>
      </c>
      <c r="T4" s="22">
        <v>100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195</v>
      </c>
      <c r="K5" s="16" t="s">
        <v>66</v>
      </c>
      <c r="L5" s="17"/>
      <c r="M5" s="18"/>
      <c r="N5" s="19">
        <v>29</v>
      </c>
      <c r="O5" s="19">
        <v>19</v>
      </c>
      <c r="P5" s="19">
        <v>41</v>
      </c>
      <c r="Q5" s="19">
        <v>31</v>
      </c>
      <c r="R5" s="20"/>
      <c r="S5" s="21">
        <f>SUM(N5:R5)</f>
        <v>120</v>
      </c>
      <c r="T5" s="22">
        <v>100</v>
      </c>
      <c r="U5" s="1"/>
      <c r="V5" s="1"/>
      <c r="W5" s="1"/>
    </row>
    <row r="6" spans="1:28" x14ac:dyDescent="0.3">
      <c r="C6" s="23">
        <v>1433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237</v>
      </c>
      <c r="D7" s="7" t="s">
        <v>8</v>
      </c>
      <c r="G7" s="1"/>
      <c r="S7" s="1"/>
      <c r="T7" s="25" t="s">
        <v>9</v>
      </c>
      <c r="U7" s="1"/>
      <c r="V7" s="55">
        <v>100</v>
      </c>
      <c r="W7" s="1"/>
    </row>
    <row r="8" spans="1:28" x14ac:dyDescent="0.3">
      <c r="B8" s="1"/>
      <c r="C8" s="24" t="s">
        <v>238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9.4444444444444442E-2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6" t="s">
        <v>47</v>
      </c>
      <c r="D13" s="36">
        <v>24</v>
      </c>
      <c r="E13" s="26">
        <v>31</v>
      </c>
      <c r="F13" s="26">
        <v>4</v>
      </c>
      <c r="G13" s="26">
        <v>12</v>
      </c>
      <c r="H13" s="26"/>
      <c r="I13" s="26"/>
      <c r="J13" s="26">
        <v>5</v>
      </c>
      <c r="K13" s="26">
        <v>10</v>
      </c>
      <c r="L13" s="26">
        <v>5</v>
      </c>
      <c r="M13" s="26">
        <v>10</v>
      </c>
      <c r="N13" s="26">
        <f>SUM(L13:M13)</f>
        <v>15</v>
      </c>
      <c r="O13" s="26">
        <v>3</v>
      </c>
      <c r="P13" s="37">
        <v>5</v>
      </c>
      <c r="Q13" s="26">
        <v>4</v>
      </c>
      <c r="R13" s="26">
        <v>4</v>
      </c>
      <c r="S13" s="26">
        <v>0</v>
      </c>
      <c r="T13" s="26">
        <f>+(F13*2)+J13</f>
        <v>13</v>
      </c>
      <c r="U13" s="38">
        <f>IFERROR(((T13+Q13+N13-R13)+(O13*2))/E13,"")</f>
        <v>1.096774193548387</v>
      </c>
      <c r="V13" s="22">
        <v>100</v>
      </c>
      <c r="W13" s="22" t="s">
        <v>58</v>
      </c>
      <c r="X13" s="22" t="s">
        <v>59</v>
      </c>
      <c r="Y13" s="62">
        <v>1433</v>
      </c>
      <c r="Z13" s="39"/>
      <c r="AA13" s="1" t="s">
        <v>85</v>
      </c>
      <c r="AB13" s="27" t="s">
        <v>196</v>
      </c>
    </row>
    <row r="14" spans="1:28" x14ac:dyDescent="0.3">
      <c r="A14" s="1" t="s">
        <v>57</v>
      </c>
      <c r="B14" s="1" t="s">
        <v>46</v>
      </c>
      <c r="C14" s="26" t="s">
        <v>242</v>
      </c>
      <c r="D14" s="36">
        <v>22</v>
      </c>
      <c r="E14" s="26">
        <v>48</v>
      </c>
      <c r="F14" s="26">
        <v>11</v>
      </c>
      <c r="G14" s="26">
        <v>26</v>
      </c>
      <c r="H14" s="26"/>
      <c r="I14" s="26"/>
      <c r="J14" s="26">
        <v>10</v>
      </c>
      <c r="K14" s="26">
        <v>12</v>
      </c>
      <c r="L14" s="26">
        <v>2</v>
      </c>
      <c r="M14" s="26">
        <v>5</v>
      </c>
      <c r="N14" s="26">
        <f t="shared" ref="N14:N24" si="0">SUM(L14:M14)</f>
        <v>7</v>
      </c>
      <c r="O14" s="26">
        <v>7</v>
      </c>
      <c r="P14" s="37">
        <v>4</v>
      </c>
      <c r="Q14" s="26">
        <v>3</v>
      </c>
      <c r="R14" s="26">
        <v>1</v>
      </c>
      <c r="S14" s="26">
        <v>0</v>
      </c>
      <c r="T14" s="26">
        <f t="shared" ref="T14:T24" si="1">+(F14*2)+J14</f>
        <v>32</v>
      </c>
      <c r="U14" s="38">
        <f t="shared" ref="U14:U25" si="2">IFERROR(((T14+Q14+N14-R14)+(O14*2))/E14,"")</f>
        <v>1.1458333333333333</v>
      </c>
      <c r="V14" s="22">
        <v>100</v>
      </c>
      <c r="W14" s="22" t="s">
        <v>58</v>
      </c>
      <c r="X14" s="22" t="s">
        <v>59</v>
      </c>
      <c r="Y14" s="62">
        <v>1433</v>
      </c>
      <c r="Z14" s="39"/>
      <c r="AA14" s="1" t="s">
        <v>85</v>
      </c>
      <c r="AB14" s="27" t="s">
        <v>196</v>
      </c>
    </row>
    <row r="15" spans="1:28" x14ac:dyDescent="0.3">
      <c r="A15" s="1" t="s">
        <v>57</v>
      </c>
      <c r="B15" s="1" t="s">
        <v>46</v>
      </c>
      <c r="C15" s="1" t="s">
        <v>234</v>
      </c>
      <c r="D15" s="36">
        <v>44</v>
      </c>
      <c r="E15" s="26" t="s">
        <v>395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37"/>
      <c r="Q15" s="26"/>
      <c r="R15" s="26"/>
      <c r="S15" s="26"/>
      <c r="T15" s="26"/>
      <c r="U15" s="38"/>
      <c r="V15" s="22"/>
      <c r="W15" s="22"/>
      <c r="X15" s="22"/>
      <c r="Y15" s="62"/>
      <c r="Z15" s="39"/>
      <c r="AA15" s="1"/>
      <c r="AB15" s="27"/>
    </row>
    <row r="16" spans="1:28" x14ac:dyDescent="0.3">
      <c r="A16" s="1" t="s">
        <v>57</v>
      </c>
      <c r="B16" s="1" t="s">
        <v>46</v>
      </c>
      <c r="C16" s="26" t="s">
        <v>49</v>
      </c>
      <c r="D16" s="36">
        <v>10</v>
      </c>
      <c r="E16" s="26">
        <v>21</v>
      </c>
      <c r="F16" s="26">
        <v>2</v>
      </c>
      <c r="G16" s="26">
        <v>5</v>
      </c>
      <c r="H16" s="26"/>
      <c r="I16" s="26"/>
      <c r="J16" s="26">
        <v>2</v>
      </c>
      <c r="K16" s="26">
        <v>4</v>
      </c>
      <c r="L16" s="26">
        <v>1</v>
      </c>
      <c r="M16" s="26">
        <v>2</v>
      </c>
      <c r="N16" s="26">
        <f t="shared" si="0"/>
        <v>3</v>
      </c>
      <c r="O16" s="26">
        <v>3</v>
      </c>
      <c r="P16" s="52">
        <v>6</v>
      </c>
      <c r="Q16" s="26">
        <v>2</v>
      </c>
      <c r="R16" s="26">
        <v>5</v>
      </c>
      <c r="S16" s="26">
        <v>0</v>
      </c>
      <c r="T16" s="26">
        <f t="shared" si="1"/>
        <v>6</v>
      </c>
      <c r="U16" s="38">
        <f t="shared" si="2"/>
        <v>0.5714285714285714</v>
      </c>
      <c r="V16" s="22">
        <v>100</v>
      </c>
      <c r="W16" s="22" t="s">
        <v>58</v>
      </c>
      <c r="X16" s="22" t="s">
        <v>59</v>
      </c>
      <c r="Y16" s="62">
        <v>1433</v>
      </c>
      <c r="Z16" s="39"/>
      <c r="AA16" s="1" t="s">
        <v>85</v>
      </c>
      <c r="AB16" s="27" t="s">
        <v>196</v>
      </c>
    </row>
    <row r="17" spans="1:28" x14ac:dyDescent="0.3">
      <c r="A17" s="1" t="s">
        <v>57</v>
      </c>
      <c r="B17" s="1" t="s">
        <v>46</v>
      </c>
      <c r="C17" s="26" t="s">
        <v>50</v>
      </c>
      <c r="D17" s="36">
        <v>25</v>
      </c>
      <c r="E17" s="26">
        <v>18</v>
      </c>
      <c r="F17" s="26">
        <v>5</v>
      </c>
      <c r="G17" s="26">
        <v>7</v>
      </c>
      <c r="H17" s="26"/>
      <c r="I17" s="26"/>
      <c r="J17" s="26">
        <v>1</v>
      </c>
      <c r="K17" s="26">
        <v>1</v>
      </c>
      <c r="L17" s="26">
        <v>2</v>
      </c>
      <c r="M17" s="26">
        <v>1</v>
      </c>
      <c r="N17" s="26">
        <f t="shared" si="0"/>
        <v>3</v>
      </c>
      <c r="O17" s="26">
        <v>3</v>
      </c>
      <c r="P17" s="37">
        <v>2</v>
      </c>
      <c r="Q17" s="26">
        <v>2</v>
      </c>
      <c r="R17" s="26">
        <v>1</v>
      </c>
      <c r="S17" s="26">
        <v>0</v>
      </c>
      <c r="T17" s="26">
        <f t="shared" si="1"/>
        <v>11</v>
      </c>
      <c r="U17" s="38">
        <f t="shared" si="2"/>
        <v>1.1666666666666667</v>
      </c>
      <c r="V17" s="22">
        <v>100</v>
      </c>
      <c r="W17" s="22" t="s">
        <v>58</v>
      </c>
      <c r="X17" s="22" t="s">
        <v>59</v>
      </c>
      <c r="Y17" s="62">
        <v>1433</v>
      </c>
      <c r="Z17" s="39"/>
      <c r="AA17" s="1" t="s">
        <v>85</v>
      </c>
      <c r="AB17" s="27" t="s">
        <v>196</v>
      </c>
    </row>
    <row r="18" spans="1:28" x14ac:dyDescent="0.3">
      <c r="A18" s="1" t="s">
        <v>57</v>
      </c>
      <c r="B18" s="1" t="s">
        <v>46</v>
      </c>
      <c r="C18" s="26" t="s">
        <v>235</v>
      </c>
      <c r="D18" s="36">
        <v>28</v>
      </c>
      <c r="E18" s="26">
        <v>23</v>
      </c>
      <c r="F18" s="26">
        <v>3</v>
      </c>
      <c r="G18" s="26">
        <v>8</v>
      </c>
      <c r="H18" s="26"/>
      <c r="I18" s="26"/>
      <c r="J18" s="26">
        <v>2</v>
      </c>
      <c r="K18" s="26">
        <v>2</v>
      </c>
      <c r="L18" s="26">
        <v>2</v>
      </c>
      <c r="M18" s="26">
        <v>4</v>
      </c>
      <c r="N18" s="26">
        <f t="shared" si="0"/>
        <v>6</v>
      </c>
      <c r="O18" s="26">
        <v>0</v>
      </c>
      <c r="P18" s="37">
        <v>5</v>
      </c>
      <c r="Q18" s="26">
        <v>2</v>
      </c>
      <c r="R18" s="26">
        <v>1</v>
      </c>
      <c r="S18" s="26">
        <v>0</v>
      </c>
      <c r="T18" s="26">
        <f t="shared" si="1"/>
        <v>8</v>
      </c>
      <c r="U18" s="38">
        <f t="shared" si="2"/>
        <v>0.65217391304347827</v>
      </c>
      <c r="V18" s="22">
        <v>100</v>
      </c>
      <c r="W18" s="22" t="s">
        <v>58</v>
      </c>
      <c r="X18" s="22" t="s">
        <v>59</v>
      </c>
      <c r="Y18" s="62">
        <v>1433</v>
      </c>
      <c r="Z18" s="39"/>
      <c r="AA18" s="1" t="s">
        <v>85</v>
      </c>
      <c r="AB18" s="27" t="s">
        <v>196</v>
      </c>
    </row>
    <row r="19" spans="1:28" x14ac:dyDescent="0.3">
      <c r="A19" s="1" t="s">
        <v>57</v>
      </c>
      <c r="B19" s="1" t="s">
        <v>46</v>
      </c>
      <c r="C19" s="26" t="s">
        <v>51</v>
      </c>
      <c r="D19" s="36">
        <v>33</v>
      </c>
      <c r="E19" s="26">
        <v>18</v>
      </c>
      <c r="F19" s="26">
        <v>4</v>
      </c>
      <c r="G19" s="26">
        <v>9</v>
      </c>
      <c r="H19" s="26"/>
      <c r="I19" s="26"/>
      <c r="J19" s="26">
        <v>1</v>
      </c>
      <c r="K19" s="26">
        <v>4</v>
      </c>
      <c r="L19" s="26">
        <v>2</v>
      </c>
      <c r="M19" s="26">
        <v>1</v>
      </c>
      <c r="N19" s="26">
        <f t="shared" si="0"/>
        <v>3</v>
      </c>
      <c r="O19" s="26">
        <v>0</v>
      </c>
      <c r="P19" s="37">
        <v>4</v>
      </c>
      <c r="Q19" s="26">
        <v>2</v>
      </c>
      <c r="R19" s="26">
        <v>2</v>
      </c>
      <c r="S19" s="26">
        <v>0</v>
      </c>
      <c r="T19" s="26">
        <f t="shared" si="1"/>
        <v>9</v>
      </c>
      <c r="U19" s="38">
        <f t="shared" si="2"/>
        <v>0.66666666666666663</v>
      </c>
      <c r="V19" s="22">
        <v>100</v>
      </c>
      <c r="W19" s="22" t="s">
        <v>58</v>
      </c>
      <c r="X19" s="22" t="s">
        <v>59</v>
      </c>
      <c r="Y19" s="62">
        <v>1433</v>
      </c>
      <c r="Z19" s="39"/>
      <c r="AA19" s="1" t="s">
        <v>85</v>
      </c>
      <c r="AB19" s="27" t="s">
        <v>196</v>
      </c>
    </row>
    <row r="20" spans="1:28" x14ac:dyDescent="0.3">
      <c r="A20" s="1" t="s">
        <v>57</v>
      </c>
      <c r="B20" s="1" t="s">
        <v>46</v>
      </c>
      <c r="C20" s="26" t="s">
        <v>52</v>
      </c>
      <c r="D20" s="36">
        <v>6</v>
      </c>
      <c r="E20" s="26">
        <v>7</v>
      </c>
      <c r="F20" s="26">
        <v>1</v>
      </c>
      <c r="G20" s="26">
        <v>5</v>
      </c>
      <c r="H20" s="26"/>
      <c r="I20" s="26"/>
      <c r="J20" s="26">
        <v>0</v>
      </c>
      <c r="K20" s="26">
        <v>0</v>
      </c>
      <c r="L20" s="26">
        <v>1</v>
      </c>
      <c r="M20" s="26">
        <v>1</v>
      </c>
      <c r="N20" s="26">
        <f t="shared" si="0"/>
        <v>2</v>
      </c>
      <c r="O20" s="26">
        <v>2</v>
      </c>
      <c r="P20" s="37">
        <v>3</v>
      </c>
      <c r="Q20" s="26">
        <v>1</v>
      </c>
      <c r="R20" s="26">
        <v>1</v>
      </c>
      <c r="S20" s="26">
        <v>0</v>
      </c>
      <c r="T20" s="26">
        <f t="shared" si="1"/>
        <v>2</v>
      </c>
      <c r="U20" s="38">
        <f t="shared" si="2"/>
        <v>1.1428571428571428</v>
      </c>
      <c r="V20" s="22">
        <v>100</v>
      </c>
      <c r="W20" s="22" t="s">
        <v>58</v>
      </c>
      <c r="X20" s="22" t="s">
        <v>59</v>
      </c>
      <c r="Y20" s="62">
        <v>1433</v>
      </c>
      <c r="Z20" s="39"/>
      <c r="AA20" s="1" t="s">
        <v>85</v>
      </c>
      <c r="AB20" s="27" t="s">
        <v>196</v>
      </c>
    </row>
    <row r="21" spans="1:28" x14ac:dyDescent="0.3">
      <c r="A21" s="1" t="s">
        <v>57</v>
      </c>
      <c r="B21" s="1" t="s">
        <v>46</v>
      </c>
      <c r="C21" s="26" t="s">
        <v>243</v>
      </c>
      <c r="D21" s="36">
        <v>13</v>
      </c>
      <c r="E21" s="26">
        <v>6</v>
      </c>
      <c r="F21" s="26">
        <v>0</v>
      </c>
      <c r="G21" s="26">
        <v>0</v>
      </c>
      <c r="H21" s="26"/>
      <c r="I21" s="26"/>
      <c r="J21" s="26">
        <v>0</v>
      </c>
      <c r="K21" s="26">
        <v>0</v>
      </c>
      <c r="L21" s="26">
        <v>0</v>
      </c>
      <c r="M21" s="26">
        <v>0</v>
      </c>
      <c r="N21" s="26">
        <f t="shared" si="0"/>
        <v>0</v>
      </c>
      <c r="O21" s="26">
        <v>0</v>
      </c>
      <c r="P21" s="37">
        <v>1</v>
      </c>
      <c r="Q21" s="26">
        <v>0</v>
      </c>
      <c r="R21" s="26">
        <v>0</v>
      </c>
      <c r="S21" s="26">
        <v>0</v>
      </c>
      <c r="T21" s="26">
        <f t="shared" si="1"/>
        <v>0</v>
      </c>
      <c r="U21" s="38">
        <f t="shared" si="2"/>
        <v>0</v>
      </c>
      <c r="V21" s="22">
        <v>100</v>
      </c>
      <c r="W21" s="22" t="s">
        <v>58</v>
      </c>
      <c r="X21" s="22" t="s">
        <v>59</v>
      </c>
      <c r="Y21" s="62">
        <v>1433</v>
      </c>
      <c r="Z21" s="39"/>
      <c r="AA21" s="1" t="s">
        <v>85</v>
      </c>
      <c r="AB21" s="27" t="s">
        <v>196</v>
      </c>
    </row>
    <row r="22" spans="1:28" x14ac:dyDescent="0.3">
      <c r="A22" s="1" t="s">
        <v>57</v>
      </c>
      <c r="B22" s="1" t="s">
        <v>46</v>
      </c>
      <c r="C22" s="26" t="s">
        <v>236</v>
      </c>
      <c r="D22" s="36">
        <v>32</v>
      </c>
      <c r="E22" s="26">
        <v>20</v>
      </c>
      <c r="F22" s="26">
        <v>5</v>
      </c>
      <c r="G22" s="26">
        <v>10</v>
      </c>
      <c r="H22" s="26"/>
      <c r="I22" s="26"/>
      <c r="J22" s="26">
        <v>2</v>
      </c>
      <c r="K22" s="26">
        <v>2</v>
      </c>
      <c r="L22" s="26">
        <v>1</v>
      </c>
      <c r="M22" s="26">
        <v>1</v>
      </c>
      <c r="N22" s="26">
        <f t="shared" si="0"/>
        <v>2</v>
      </c>
      <c r="O22" s="26">
        <v>7</v>
      </c>
      <c r="P22" s="52">
        <v>6</v>
      </c>
      <c r="Q22" s="26">
        <v>2</v>
      </c>
      <c r="R22" s="26">
        <v>6</v>
      </c>
      <c r="S22" s="26">
        <v>2</v>
      </c>
      <c r="T22" s="26">
        <f t="shared" si="1"/>
        <v>12</v>
      </c>
      <c r="U22" s="38">
        <f t="shared" si="2"/>
        <v>1.2</v>
      </c>
      <c r="V22" s="22">
        <v>100</v>
      </c>
      <c r="W22" s="22" t="s">
        <v>58</v>
      </c>
      <c r="X22" s="22" t="s">
        <v>59</v>
      </c>
      <c r="Y22" s="62">
        <v>1433</v>
      </c>
      <c r="Z22" s="39"/>
      <c r="AA22" s="1" t="s">
        <v>85</v>
      </c>
      <c r="AB22" s="27" t="s">
        <v>196</v>
      </c>
    </row>
    <row r="23" spans="1:28" x14ac:dyDescent="0.3">
      <c r="A23" s="1" t="s">
        <v>57</v>
      </c>
      <c r="B23" s="1" t="s">
        <v>46</v>
      </c>
      <c r="C23" s="26" t="s">
        <v>55</v>
      </c>
      <c r="D23" s="36">
        <v>1</v>
      </c>
      <c r="E23" s="26">
        <v>45</v>
      </c>
      <c r="F23" s="26">
        <v>7</v>
      </c>
      <c r="G23" s="26">
        <v>21</v>
      </c>
      <c r="H23" s="26"/>
      <c r="I23" s="26"/>
      <c r="J23" s="26">
        <v>10</v>
      </c>
      <c r="K23" s="26">
        <v>12</v>
      </c>
      <c r="L23" s="26">
        <v>5</v>
      </c>
      <c r="M23" s="26">
        <v>3</v>
      </c>
      <c r="N23" s="26">
        <f t="shared" si="0"/>
        <v>8</v>
      </c>
      <c r="O23" s="26">
        <v>5</v>
      </c>
      <c r="P23" s="37">
        <v>5</v>
      </c>
      <c r="Q23" s="26">
        <v>4</v>
      </c>
      <c r="R23" s="26">
        <v>3</v>
      </c>
      <c r="S23" s="26">
        <v>0</v>
      </c>
      <c r="T23" s="26">
        <f t="shared" si="1"/>
        <v>24</v>
      </c>
      <c r="U23" s="38">
        <f t="shared" si="2"/>
        <v>0.9555555555555556</v>
      </c>
      <c r="V23" s="22">
        <v>100</v>
      </c>
      <c r="W23" s="22" t="s">
        <v>58</v>
      </c>
      <c r="X23" s="22" t="s">
        <v>59</v>
      </c>
      <c r="Y23" s="62">
        <v>1433</v>
      </c>
      <c r="Z23" s="39"/>
      <c r="AA23" s="1" t="s">
        <v>85</v>
      </c>
      <c r="AB23" s="27" t="s">
        <v>196</v>
      </c>
    </row>
    <row r="24" spans="1:28" x14ac:dyDescent="0.3">
      <c r="A24" s="1" t="s">
        <v>57</v>
      </c>
      <c r="B24" s="1" t="s">
        <v>46</v>
      </c>
      <c r="C24" s="26" t="s">
        <v>244</v>
      </c>
      <c r="D24" s="36">
        <v>30</v>
      </c>
      <c r="E24" s="26">
        <v>3</v>
      </c>
      <c r="F24" s="26">
        <v>0</v>
      </c>
      <c r="G24" s="26">
        <v>3</v>
      </c>
      <c r="H24" s="26"/>
      <c r="I24" s="26"/>
      <c r="J24" s="26">
        <v>0</v>
      </c>
      <c r="K24" s="26">
        <v>0</v>
      </c>
      <c r="L24" s="26">
        <v>0</v>
      </c>
      <c r="M24" s="26">
        <v>0</v>
      </c>
      <c r="N24" s="26">
        <f t="shared" si="0"/>
        <v>0</v>
      </c>
      <c r="O24" s="26">
        <v>0</v>
      </c>
      <c r="P24" s="37">
        <v>0</v>
      </c>
      <c r="Q24" s="26">
        <v>0</v>
      </c>
      <c r="R24" s="26">
        <v>0</v>
      </c>
      <c r="S24" s="26">
        <v>0</v>
      </c>
      <c r="T24" s="26">
        <f t="shared" si="1"/>
        <v>0</v>
      </c>
      <c r="U24" s="38">
        <f t="shared" si="2"/>
        <v>0</v>
      </c>
      <c r="V24" s="22">
        <v>100</v>
      </c>
      <c r="W24" s="22" t="s">
        <v>58</v>
      </c>
      <c r="X24" s="22" t="s">
        <v>59</v>
      </c>
      <c r="Y24" s="62">
        <v>1433</v>
      </c>
      <c r="Z24" s="39"/>
      <c r="AA24" s="1" t="s">
        <v>85</v>
      </c>
      <c r="AB24" s="27" t="s">
        <v>196</v>
      </c>
    </row>
    <row r="25" spans="1:28" x14ac:dyDescent="0.3">
      <c r="A25" s="1" t="s">
        <v>57</v>
      </c>
      <c r="B25" s="1" t="s">
        <v>46</v>
      </c>
      <c r="C25" s="26" t="s">
        <v>56</v>
      </c>
      <c r="D25" s="36">
        <v>15</v>
      </c>
      <c r="E25" s="26" t="s">
        <v>404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37"/>
      <c r="Q25" s="26"/>
      <c r="R25" s="26"/>
      <c r="S25" s="26"/>
      <c r="T25" s="26"/>
      <c r="U25" s="38" t="str">
        <f t="shared" si="2"/>
        <v/>
      </c>
      <c r="V25" s="22">
        <v>100</v>
      </c>
      <c r="W25" s="22" t="s">
        <v>58</v>
      </c>
      <c r="X25" s="22" t="s">
        <v>59</v>
      </c>
      <c r="Y25" s="62">
        <v>1433</v>
      </c>
      <c r="Z25" s="39"/>
      <c r="AA25" s="1" t="s">
        <v>85</v>
      </c>
      <c r="AB25" s="27" t="s">
        <v>196</v>
      </c>
    </row>
    <row r="26" spans="1:28" x14ac:dyDescent="0.3">
      <c r="A26" s="46" t="s">
        <v>57</v>
      </c>
      <c r="B26" s="46" t="s">
        <v>46</v>
      </c>
      <c r="C26" s="42" t="s">
        <v>40</v>
      </c>
      <c r="D26" s="46"/>
      <c r="E26" s="42">
        <f t="shared" ref="E26:T26" si="3">SUM(E13:E24)</f>
        <v>240</v>
      </c>
      <c r="F26" s="42">
        <f t="shared" si="3"/>
        <v>42</v>
      </c>
      <c r="G26" s="42">
        <f t="shared" si="3"/>
        <v>106</v>
      </c>
      <c r="H26" s="42">
        <f t="shared" si="3"/>
        <v>0</v>
      </c>
      <c r="I26" s="42">
        <f t="shared" si="3"/>
        <v>0</v>
      </c>
      <c r="J26" s="42">
        <f t="shared" si="3"/>
        <v>33</v>
      </c>
      <c r="K26" s="42">
        <f t="shared" si="3"/>
        <v>47</v>
      </c>
      <c r="L26" s="42">
        <f t="shared" si="3"/>
        <v>21</v>
      </c>
      <c r="M26" s="42">
        <f t="shared" si="3"/>
        <v>28</v>
      </c>
      <c r="N26" s="42">
        <f t="shared" si="3"/>
        <v>49</v>
      </c>
      <c r="O26" s="42">
        <f t="shared" si="3"/>
        <v>30</v>
      </c>
      <c r="P26" s="42">
        <f t="shared" si="3"/>
        <v>41</v>
      </c>
      <c r="Q26" s="42">
        <f t="shared" si="3"/>
        <v>22</v>
      </c>
      <c r="R26" s="42">
        <f t="shared" si="3"/>
        <v>24</v>
      </c>
      <c r="S26" s="42">
        <f t="shared" si="3"/>
        <v>2</v>
      </c>
      <c r="T26" s="42">
        <f t="shared" si="3"/>
        <v>117</v>
      </c>
      <c r="U26" s="43">
        <f>((T26+Q26+N26-R26)+(O26*2))/E26</f>
        <v>0.93333333333333335</v>
      </c>
      <c r="V26" s="44">
        <v>100</v>
      </c>
      <c r="W26" s="44" t="s">
        <v>58</v>
      </c>
      <c r="X26" s="44" t="s">
        <v>59</v>
      </c>
      <c r="Y26" s="63">
        <v>1433</v>
      </c>
      <c r="Z26" s="45"/>
      <c r="AA26" s="46" t="s">
        <v>85</v>
      </c>
      <c r="AB26" s="74" t="s">
        <v>196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0.39622641509433965</v>
      </c>
      <c r="H27" s="47"/>
      <c r="I27" s="27"/>
      <c r="J27" s="47" t="s">
        <v>42</v>
      </c>
      <c r="K27" s="61">
        <f>J26/K26</f>
        <v>0.7021276595744681</v>
      </c>
      <c r="L27" s="1"/>
      <c r="M27" s="37" t="s">
        <v>43</v>
      </c>
      <c r="N27" s="49">
        <v>23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66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26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6" t="s">
        <v>239</v>
      </c>
      <c r="D35" s="36">
        <v>30</v>
      </c>
      <c r="E35" s="26">
        <v>17</v>
      </c>
      <c r="F35" s="26">
        <v>0</v>
      </c>
      <c r="G35" s="26">
        <v>0</v>
      </c>
      <c r="H35" s="26"/>
      <c r="I35" s="26"/>
      <c r="J35" s="26">
        <v>0</v>
      </c>
      <c r="K35" s="26">
        <v>0</v>
      </c>
      <c r="L35" s="26">
        <v>0</v>
      </c>
      <c r="M35" s="26">
        <v>0</v>
      </c>
      <c r="N35" s="26">
        <f>SUM(L35:M35)</f>
        <v>0</v>
      </c>
      <c r="O35" s="26">
        <v>3</v>
      </c>
      <c r="P35" s="37">
        <v>1</v>
      </c>
      <c r="Q35" s="26">
        <v>0</v>
      </c>
      <c r="R35" s="26">
        <v>0</v>
      </c>
      <c r="S35" s="26">
        <v>0</v>
      </c>
      <c r="T35" s="26">
        <f>(H35*3)+((F35-H35)*2)+J35</f>
        <v>0</v>
      </c>
      <c r="U35" s="38">
        <f>IFERROR(((T35+Q35+N35-R35)+(O35*2))/E35,"")</f>
        <v>0.35294117647058826</v>
      </c>
      <c r="V35" s="22">
        <v>100</v>
      </c>
      <c r="W35" s="22" t="s">
        <v>240</v>
      </c>
      <c r="X35" s="22" t="s">
        <v>69</v>
      </c>
      <c r="Y35" s="62">
        <v>1433</v>
      </c>
      <c r="Z35" s="39"/>
      <c r="AA35" s="1" t="s">
        <v>70</v>
      </c>
      <c r="AB35" s="27" t="s">
        <v>197</v>
      </c>
    </row>
    <row r="36" spans="1:28" x14ac:dyDescent="0.3">
      <c r="A36" s="1" t="s">
        <v>46</v>
      </c>
      <c r="B36" s="1" t="s">
        <v>57</v>
      </c>
      <c r="C36" s="26" t="s">
        <v>67</v>
      </c>
      <c r="D36" s="36">
        <v>21</v>
      </c>
      <c r="E36" s="26">
        <v>43</v>
      </c>
      <c r="F36" s="26">
        <v>4</v>
      </c>
      <c r="G36" s="26">
        <v>10</v>
      </c>
      <c r="H36" s="26"/>
      <c r="I36" s="26"/>
      <c r="J36" s="26">
        <v>10</v>
      </c>
      <c r="K36" s="26">
        <v>11</v>
      </c>
      <c r="L36" s="26">
        <v>2</v>
      </c>
      <c r="M36" s="26">
        <v>9</v>
      </c>
      <c r="N36" s="26">
        <f t="shared" ref="N36:N41" si="4">SUM(L36:M36)</f>
        <v>11</v>
      </c>
      <c r="O36" s="37">
        <v>0</v>
      </c>
      <c r="P36" s="52">
        <v>6</v>
      </c>
      <c r="Q36" s="37">
        <v>1</v>
      </c>
      <c r="R36" s="37">
        <v>5</v>
      </c>
      <c r="S36" s="37">
        <v>0</v>
      </c>
      <c r="T36" s="37">
        <f t="shared" ref="T36:T41" si="5">(H36*3)+((F36-H36)*2)+J36</f>
        <v>18</v>
      </c>
      <c r="U36" s="38">
        <f t="shared" ref="U36:U44" si="6">IFERROR(((T36+Q36+N36-R36)+(O36*2))/E36,"")</f>
        <v>0.58139534883720934</v>
      </c>
      <c r="V36" s="22">
        <v>100</v>
      </c>
      <c r="W36" s="22" t="s">
        <v>240</v>
      </c>
      <c r="X36" s="22" t="s">
        <v>69</v>
      </c>
      <c r="Y36" s="62">
        <v>1433</v>
      </c>
      <c r="Z36" s="39"/>
      <c r="AA36" s="1" t="s">
        <v>70</v>
      </c>
      <c r="AB36" s="27" t="s">
        <v>197</v>
      </c>
    </row>
    <row r="37" spans="1:28" x14ac:dyDescent="0.3">
      <c r="A37" s="1" t="s">
        <v>46</v>
      </c>
      <c r="B37" s="1" t="s">
        <v>57</v>
      </c>
      <c r="C37" s="26" t="s">
        <v>72</v>
      </c>
      <c r="D37" s="36">
        <v>44</v>
      </c>
      <c r="E37" s="26">
        <v>15</v>
      </c>
      <c r="F37" s="26">
        <v>1</v>
      </c>
      <c r="G37" s="26">
        <v>5</v>
      </c>
      <c r="H37" s="26"/>
      <c r="I37" s="26"/>
      <c r="J37" s="26">
        <v>0</v>
      </c>
      <c r="K37" s="26">
        <v>0</v>
      </c>
      <c r="L37" s="26">
        <v>0</v>
      </c>
      <c r="M37" s="26">
        <v>2</v>
      </c>
      <c r="N37" s="26">
        <f t="shared" si="4"/>
        <v>2</v>
      </c>
      <c r="O37" s="37">
        <v>0</v>
      </c>
      <c r="P37" s="37">
        <v>5</v>
      </c>
      <c r="Q37" s="37">
        <v>1</v>
      </c>
      <c r="R37" s="37">
        <v>3</v>
      </c>
      <c r="S37" s="37">
        <v>0</v>
      </c>
      <c r="T37" s="37">
        <f t="shared" si="5"/>
        <v>2</v>
      </c>
      <c r="U37" s="38">
        <f t="shared" si="6"/>
        <v>0.13333333333333333</v>
      </c>
      <c r="V37" s="22">
        <v>100</v>
      </c>
      <c r="W37" s="22" t="s">
        <v>240</v>
      </c>
      <c r="X37" s="22" t="s">
        <v>69</v>
      </c>
      <c r="Y37" s="62">
        <v>1433</v>
      </c>
      <c r="Z37" s="39"/>
      <c r="AA37" s="1" t="s">
        <v>70</v>
      </c>
      <c r="AB37" s="27" t="s">
        <v>197</v>
      </c>
    </row>
    <row r="38" spans="1:28" x14ac:dyDescent="0.3">
      <c r="A38" s="1" t="s">
        <v>46</v>
      </c>
      <c r="B38" s="1" t="s">
        <v>57</v>
      </c>
      <c r="C38" s="26" t="s">
        <v>73</v>
      </c>
      <c r="D38" s="36">
        <v>15</v>
      </c>
      <c r="E38" s="26">
        <v>45</v>
      </c>
      <c r="F38" s="26">
        <v>11</v>
      </c>
      <c r="G38" s="26">
        <v>18</v>
      </c>
      <c r="H38" s="26"/>
      <c r="I38" s="26"/>
      <c r="J38" s="26">
        <v>8</v>
      </c>
      <c r="K38" s="26">
        <v>11</v>
      </c>
      <c r="L38" s="26">
        <v>0</v>
      </c>
      <c r="M38" s="26">
        <v>1</v>
      </c>
      <c r="N38" s="26">
        <f t="shared" si="4"/>
        <v>1</v>
      </c>
      <c r="O38" s="37">
        <v>9</v>
      </c>
      <c r="P38" s="37">
        <v>4</v>
      </c>
      <c r="Q38" s="37">
        <v>5</v>
      </c>
      <c r="R38" s="37">
        <v>12</v>
      </c>
      <c r="S38" s="37">
        <v>0</v>
      </c>
      <c r="T38" s="37">
        <f t="shared" si="5"/>
        <v>30</v>
      </c>
      <c r="U38" s="38">
        <f t="shared" si="6"/>
        <v>0.93333333333333335</v>
      </c>
      <c r="V38" s="22">
        <v>100</v>
      </c>
      <c r="W38" s="22" t="s">
        <v>240</v>
      </c>
      <c r="X38" s="22" t="s">
        <v>69</v>
      </c>
      <c r="Y38" s="62">
        <v>1433</v>
      </c>
      <c r="Z38" s="39"/>
      <c r="AA38" s="1" t="s">
        <v>70</v>
      </c>
      <c r="AB38" s="27" t="s">
        <v>197</v>
      </c>
    </row>
    <row r="39" spans="1:28" x14ac:dyDescent="0.3">
      <c r="A39" s="1" t="s">
        <v>46</v>
      </c>
      <c r="B39" s="1" t="s">
        <v>57</v>
      </c>
      <c r="C39" s="26" t="s">
        <v>74</v>
      </c>
      <c r="D39" s="36">
        <v>10</v>
      </c>
      <c r="E39" s="26">
        <v>41</v>
      </c>
      <c r="F39" s="26">
        <v>8</v>
      </c>
      <c r="G39" s="26">
        <v>12</v>
      </c>
      <c r="H39" s="26"/>
      <c r="I39" s="26"/>
      <c r="J39" s="26">
        <v>4</v>
      </c>
      <c r="K39" s="26">
        <v>5</v>
      </c>
      <c r="L39" s="26">
        <v>0</v>
      </c>
      <c r="M39" s="26">
        <v>4</v>
      </c>
      <c r="N39" s="26">
        <f t="shared" si="4"/>
        <v>4</v>
      </c>
      <c r="O39" s="37">
        <v>3</v>
      </c>
      <c r="P39" s="37">
        <v>2</v>
      </c>
      <c r="Q39" s="37">
        <v>0</v>
      </c>
      <c r="R39" s="37">
        <v>4</v>
      </c>
      <c r="S39" s="37">
        <v>1</v>
      </c>
      <c r="T39" s="37">
        <f t="shared" si="5"/>
        <v>20</v>
      </c>
      <c r="U39" s="38">
        <f t="shared" si="6"/>
        <v>0.63414634146341464</v>
      </c>
      <c r="V39" s="22">
        <v>100</v>
      </c>
      <c r="W39" s="22" t="s">
        <v>240</v>
      </c>
      <c r="X39" s="22" t="s">
        <v>69</v>
      </c>
      <c r="Y39" s="62">
        <v>1433</v>
      </c>
      <c r="Z39" s="39"/>
      <c r="AA39" s="1" t="s">
        <v>70</v>
      </c>
      <c r="AB39" s="27" t="s">
        <v>197</v>
      </c>
    </row>
    <row r="40" spans="1:28" x14ac:dyDescent="0.3">
      <c r="A40" s="1" t="s">
        <v>46</v>
      </c>
      <c r="B40" s="1" t="s">
        <v>57</v>
      </c>
      <c r="C40" s="26" t="s">
        <v>75</v>
      </c>
      <c r="D40" s="36">
        <v>31</v>
      </c>
      <c r="E40" s="26">
        <v>26</v>
      </c>
      <c r="F40" s="26">
        <v>1</v>
      </c>
      <c r="G40" s="26">
        <v>6</v>
      </c>
      <c r="H40" s="26"/>
      <c r="I40" s="26"/>
      <c r="J40" s="26">
        <v>5</v>
      </c>
      <c r="K40" s="26">
        <v>6</v>
      </c>
      <c r="L40" s="26">
        <v>1</v>
      </c>
      <c r="M40" s="26">
        <v>1</v>
      </c>
      <c r="N40" s="26">
        <f t="shared" si="4"/>
        <v>2</v>
      </c>
      <c r="O40" s="37">
        <v>1</v>
      </c>
      <c r="P40" s="52">
        <v>6</v>
      </c>
      <c r="Q40" s="37">
        <v>2</v>
      </c>
      <c r="R40" s="37">
        <v>6</v>
      </c>
      <c r="S40" s="37">
        <v>0</v>
      </c>
      <c r="T40" s="37">
        <f t="shared" si="5"/>
        <v>7</v>
      </c>
      <c r="U40" s="38">
        <f t="shared" si="6"/>
        <v>0.26923076923076922</v>
      </c>
      <c r="V40" s="22">
        <v>100</v>
      </c>
      <c r="W40" s="22" t="s">
        <v>240</v>
      </c>
      <c r="X40" s="22" t="s">
        <v>69</v>
      </c>
      <c r="Y40" s="62">
        <v>1433</v>
      </c>
      <c r="Z40" s="39"/>
      <c r="AA40" s="1" t="s">
        <v>70</v>
      </c>
      <c r="AB40" s="27" t="s">
        <v>197</v>
      </c>
    </row>
    <row r="41" spans="1:28" x14ac:dyDescent="0.3">
      <c r="A41" s="1" t="s">
        <v>46</v>
      </c>
      <c r="B41" s="1" t="s">
        <v>57</v>
      </c>
      <c r="C41" s="26" t="s">
        <v>241</v>
      </c>
      <c r="D41" s="36">
        <v>32</v>
      </c>
      <c r="E41" s="26">
        <v>7</v>
      </c>
      <c r="F41" s="26">
        <v>3</v>
      </c>
      <c r="G41" s="26">
        <v>5</v>
      </c>
      <c r="H41" s="26"/>
      <c r="I41" s="26"/>
      <c r="J41" s="26">
        <v>5</v>
      </c>
      <c r="K41" s="26">
        <v>9</v>
      </c>
      <c r="L41" s="26">
        <v>4</v>
      </c>
      <c r="M41" s="26">
        <v>5</v>
      </c>
      <c r="N41" s="26">
        <f t="shared" si="4"/>
        <v>9</v>
      </c>
      <c r="O41" s="37">
        <v>3</v>
      </c>
      <c r="P41" s="37">
        <v>4</v>
      </c>
      <c r="Q41" s="37">
        <v>0</v>
      </c>
      <c r="R41" s="37">
        <v>2</v>
      </c>
      <c r="S41" s="37">
        <v>0</v>
      </c>
      <c r="T41" s="37">
        <f t="shared" si="5"/>
        <v>11</v>
      </c>
      <c r="U41" s="38">
        <f t="shared" si="6"/>
        <v>3.4285714285714284</v>
      </c>
      <c r="V41" s="22">
        <v>100</v>
      </c>
      <c r="W41" s="22" t="s">
        <v>240</v>
      </c>
      <c r="X41" s="22" t="s">
        <v>69</v>
      </c>
      <c r="Y41" s="62">
        <v>1433</v>
      </c>
      <c r="Z41" s="39"/>
      <c r="AA41" s="1" t="s">
        <v>70</v>
      </c>
      <c r="AB41" s="27" t="s">
        <v>197</v>
      </c>
    </row>
    <row r="42" spans="1:28" x14ac:dyDescent="0.3">
      <c r="A42" s="1" t="s">
        <v>46</v>
      </c>
      <c r="B42" s="1" t="s">
        <v>57</v>
      </c>
      <c r="C42" s="26" t="s">
        <v>233</v>
      </c>
      <c r="D42" s="36">
        <v>23</v>
      </c>
      <c r="E42" s="26" t="s">
        <v>404</v>
      </c>
      <c r="F42" s="26"/>
      <c r="G42" s="26"/>
      <c r="H42" s="26"/>
      <c r="I42" s="26"/>
      <c r="J42" s="26"/>
      <c r="K42" s="26"/>
      <c r="L42" s="26"/>
      <c r="M42" s="26"/>
      <c r="N42" s="26"/>
      <c r="O42" s="37"/>
      <c r="P42" s="37"/>
      <c r="Q42" s="37"/>
      <c r="R42" s="37"/>
      <c r="S42" s="37"/>
      <c r="T42" s="37"/>
      <c r="U42" s="38" t="str">
        <f t="shared" si="6"/>
        <v/>
      </c>
      <c r="V42" s="22">
        <v>100</v>
      </c>
      <c r="W42" s="22" t="s">
        <v>240</v>
      </c>
      <c r="X42" s="22" t="s">
        <v>69</v>
      </c>
      <c r="Y42" s="62">
        <v>1433</v>
      </c>
      <c r="Z42" s="39"/>
      <c r="AA42" s="1" t="s">
        <v>70</v>
      </c>
      <c r="AB42" s="27" t="s">
        <v>197</v>
      </c>
    </row>
    <row r="43" spans="1:28" x14ac:dyDescent="0.3">
      <c r="A43" s="1" t="s">
        <v>46</v>
      </c>
      <c r="B43" s="1" t="s">
        <v>57</v>
      </c>
      <c r="C43" s="26" t="s">
        <v>77</v>
      </c>
      <c r="D43" s="36">
        <v>14</v>
      </c>
      <c r="E43" s="26">
        <v>4</v>
      </c>
      <c r="F43" s="26">
        <v>0</v>
      </c>
      <c r="G43" s="26">
        <v>0</v>
      </c>
      <c r="H43" s="26"/>
      <c r="I43" s="26"/>
      <c r="J43" s="26">
        <v>0</v>
      </c>
      <c r="K43" s="26">
        <v>0</v>
      </c>
      <c r="L43" s="26">
        <v>0</v>
      </c>
      <c r="M43" s="26">
        <v>1</v>
      </c>
      <c r="N43" s="26">
        <f>SUM(L43:M43)</f>
        <v>1</v>
      </c>
      <c r="O43" s="37">
        <v>1</v>
      </c>
      <c r="P43" s="37">
        <v>1</v>
      </c>
      <c r="Q43" s="37">
        <v>0</v>
      </c>
      <c r="R43" s="37">
        <v>0</v>
      </c>
      <c r="S43" s="37">
        <v>0</v>
      </c>
      <c r="T43" s="37">
        <f>(H43*3)+((F43-H43)*2)+J43</f>
        <v>0</v>
      </c>
      <c r="U43" s="38">
        <f t="shared" si="6"/>
        <v>0.75</v>
      </c>
      <c r="V43" s="22">
        <v>100</v>
      </c>
      <c r="W43" s="22" t="s">
        <v>240</v>
      </c>
      <c r="X43" s="22" t="s">
        <v>69</v>
      </c>
      <c r="Y43" s="62">
        <v>1433</v>
      </c>
      <c r="Z43" s="39"/>
      <c r="AA43" s="1" t="s">
        <v>70</v>
      </c>
      <c r="AB43" s="27" t="s">
        <v>197</v>
      </c>
    </row>
    <row r="44" spans="1:28" x14ac:dyDescent="0.3">
      <c r="A44" s="1" t="s">
        <v>46</v>
      </c>
      <c r="B44" s="1" t="s">
        <v>57</v>
      </c>
      <c r="C44" s="26" t="s">
        <v>78</v>
      </c>
      <c r="D44" s="36">
        <v>25</v>
      </c>
      <c r="E44" s="26">
        <v>42</v>
      </c>
      <c r="F44" s="26">
        <v>11</v>
      </c>
      <c r="G44" s="26">
        <v>24</v>
      </c>
      <c r="H44" s="26"/>
      <c r="I44" s="26"/>
      <c r="J44" s="26">
        <v>10</v>
      </c>
      <c r="K44" s="26">
        <v>14</v>
      </c>
      <c r="L44" s="26">
        <v>2</v>
      </c>
      <c r="M44" s="26">
        <v>6</v>
      </c>
      <c r="N44" s="26">
        <f>SUM(L44:M44)</f>
        <v>8</v>
      </c>
      <c r="O44" s="37">
        <v>0</v>
      </c>
      <c r="P44" s="37">
        <v>4</v>
      </c>
      <c r="Q44" s="37">
        <v>0</v>
      </c>
      <c r="R44" s="37">
        <v>1</v>
      </c>
      <c r="S44" s="37">
        <v>1</v>
      </c>
      <c r="T44" s="37">
        <f>(H44*3)+((F44-H44)*2)+J44</f>
        <v>32</v>
      </c>
      <c r="U44" s="38">
        <f t="shared" si="6"/>
        <v>0.9285714285714286</v>
      </c>
      <c r="V44" s="22">
        <v>100</v>
      </c>
      <c r="W44" s="22" t="s">
        <v>240</v>
      </c>
      <c r="X44" s="22" t="s">
        <v>69</v>
      </c>
      <c r="Y44" s="62">
        <v>1433</v>
      </c>
      <c r="Z44" s="39"/>
      <c r="AA44" s="1" t="s">
        <v>70</v>
      </c>
      <c r="AB44" s="27" t="s">
        <v>197</v>
      </c>
    </row>
    <row r="45" spans="1:28" x14ac:dyDescent="0.3">
      <c r="A45" s="46" t="s">
        <v>46</v>
      </c>
      <c r="B45" s="46" t="s">
        <v>57</v>
      </c>
      <c r="C45" s="42" t="s">
        <v>40</v>
      </c>
      <c r="D45" s="46"/>
      <c r="E45" s="42">
        <f t="shared" ref="E45:T45" si="7">SUM(E35:E44)</f>
        <v>240</v>
      </c>
      <c r="F45" s="42">
        <f t="shared" si="7"/>
        <v>39</v>
      </c>
      <c r="G45" s="42">
        <f t="shared" si="7"/>
        <v>80</v>
      </c>
      <c r="H45" s="42">
        <f t="shared" si="7"/>
        <v>0</v>
      </c>
      <c r="I45" s="42">
        <f t="shared" si="7"/>
        <v>0</v>
      </c>
      <c r="J45" s="42">
        <f t="shared" si="7"/>
        <v>42</v>
      </c>
      <c r="K45" s="42">
        <f t="shared" si="7"/>
        <v>56</v>
      </c>
      <c r="L45" s="42">
        <f t="shared" si="7"/>
        <v>9</v>
      </c>
      <c r="M45" s="42">
        <f t="shared" si="7"/>
        <v>29</v>
      </c>
      <c r="N45" s="42">
        <f t="shared" si="7"/>
        <v>38</v>
      </c>
      <c r="O45" s="42">
        <f t="shared" si="7"/>
        <v>20</v>
      </c>
      <c r="P45" s="42">
        <f t="shared" si="7"/>
        <v>33</v>
      </c>
      <c r="Q45" s="42">
        <f t="shared" si="7"/>
        <v>9</v>
      </c>
      <c r="R45" s="42">
        <f t="shared" si="7"/>
        <v>33</v>
      </c>
      <c r="S45" s="42">
        <f t="shared" si="7"/>
        <v>2</v>
      </c>
      <c r="T45" s="42">
        <f t="shared" si="7"/>
        <v>120</v>
      </c>
      <c r="U45" s="43">
        <f>((T45+Q45+N45-R45)+(O45*2))/E45</f>
        <v>0.72499999999999998</v>
      </c>
      <c r="V45" s="44">
        <v>100</v>
      </c>
      <c r="W45" s="44" t="s">
        <v>240</v>
      </c>
      <c r="X45" s="44" t="s">
        <v>69</v>
      </c>
      <c r="Y45" s="63">
        <v>1433</v>
      </c>
      <c r="Z45" s="80" t="s">
        <v>449</v>
      </c>
      <c r="AA45" s="46" t="s">
        <v>70</v>
      </c>
      <c r="AB45" s="74" t="s">
        <v>197</v>
      </c>
    </row>
    <row r="46" spans="1:28" x14ac:dyDescent="0.3">
      <c r="A46" s="1"/>
      <c r="B46" s="1"/>
      <c r="C46" s="1"/>
      <c r="D46" s="1"/>
      <c r="F46" s="47" t="s">
        <v>41</v>
      </c>
      <c r="G46" s="61">
        <f>F45/G45</f>
        <v>0.48749999999999999</v>
      </c>
      <c r="H46" s="47"/>
      <c r="I46" s="27"/>
      <c r="J46" s="47" t="s">
        <v>42</v>
      </c>
      <c r="K46" s="61">
        <f>J45/K45</f>
        <v>0.75</v>
      </c>
      <c r="L46" s="1"/>
      <c r="M46" s="37" t="s">
        <v>43</v>
      </c>
      <c r="N46" s="49">
        <v>23</v>
      </c>
      <c r="P46" s="1"/>
      <c r="Q46" s="1"/>
      <c r="R46" s="1"/>
      <c r="S46" s="1"/>
      <c r="T46" s="1"/>
      <c r="U46" s="1"/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 t="s">
        <v>44</v>
      </c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1" t="s">
        <v>290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EF2C-E9A2-452B-8D5C-9721AF153F73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28932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198</v>
      </c>
      <c r="K4" s="16" t="s">
        <v>45</v>
      </c>
      <c r="L4" s="17"/>
      <c r="M4" s="18"/>
      <c r="N4" s="19">
        <v>27</v>
      </c>
      <c r="O4" s="19">
        <v>26</v>
      </c>
      <c r="P4" s="19">
        <v>16</v>
      </c>
      <c r="Q4" s="19">
        <v>27</v>
      </c>
      <c r="R4" s="13">
        <v>15</v>
      </c>
      <c r="S4" s="21">
        <f>SUM(N4:R4)</f>
        <v>111</v>
      </c>
      <c r="T4" s="22">
        <v>107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199</v>
      </c>
      <c r="K5" s="16" t="s">
        <v>90</v>
      </c>
      <c r="L5" s="17"/>
      <c r="M5" s="18"/>
      <c r="N5" s="19">
        <v>16</v>
      </c>
      <c r="O5" s="19">
        <v>27</v>
      </c>
      <c r="P5" s="19">
        <v>26</v>
      </c>
      <c r="Q5" s="19">
        <v>27</v>
      </c>
      <c r="R5" s="13">
        <v>12</v>
      </c>
      <c r="S5" s="21">
        <f>SUM(N5:R5)</f>
        <v>108</v>
      </c>
      <c r="T5" s="22">
        <v>107</v>
      </c>
      <c r="U5" s="1"/>
      <c r="V5" s="1"/>
      <c r="W5" s="1"/>
    </row>
    <row r="6" spans="1:28" x14ac:dyDescent="0.3">
      <c r="C6" s="23">
        <v>1042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289</v>
      </c>
      <c r="D7" s="7" t="s">
        <v>8</v>
      </c>
      <c r="G7" s="1"/>
      <c r="S7" s="1"/>
      <c r="T7" s="25" t="s">
        <v>9</v>
      </c>
      <c r="U7" s="1"/>
      <c r="V7" s="55">
        <v>107</v>
      </c>
      <c r="W7" s="1"/>
    </row>
    <row r="8" spans="1:28" x14ac:dyDescent="0.3">
      <c r="B8" s="1"/>
      <c r="C8" s="24" t="s">
        <v>232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26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89</v>
      </c>
      <c r="B13" s="1" t="s">
        <v>46</v>
      </c>
      <c r="C13" s="26" t="s">
        <v>47</v>
      </c>
      <c r="D13" s="36">
        <v>24</v>
      </c>
      <c r="E13" s="26">
        <v>45</v>
      </c>
      <c r="F13" s="26">
        <v>7</v>
      </c>
      <c r="G13" s="26">
        <v>15</v>
      </c>
      <c r="H13" s="26"/>
      <c r="I13" s="26"/>
      <c r="J13" s="37">
        <v>1</v>
      </c>
      <c r="K13" s="26">
        <v>6</v>
      </c>
      <c r="L13" s="89"/>
      <c r="M13" s="26">
        <v>17</v>
      </c>
      <c r="N13" s="26">
        <f>SUM(L13:M13)</f>
        <v>17</v>
      </c>
      <c r="O13" s="26">
        <v>4</v>
      </c>
      <c r="P13" s="37">
        <v>2</v>
      </c>
      <c r="Q13" s="26">
        <v>1</v>
      </c>
      <c r="R13" s="26">
        <v>5</v>
      </c>
      <c r="S13" s="26">
        <v>1</v>
      </c>
      <c r="T13" s="26">
        <f>+(F13*2)+J13</f>
        <v>15</v>
      </c>
      <c r="U13" s="38">
        <f>IFERROR(((T13+Q13+N13-R13)+(O13*2))/E13,"")</f>
        <v>0.8</v>
      </c>
      <c r="V13" s="22">
        <v>107</v>
      </c>
      <c r="W13" s="22" t="s">
        <v>58</v>
      </c>
      <c r="X13" s="22" t="s">
        <v>69</v>
      </c>
      <c r="Y13" s="62">
        <v>1042</v>
      </c>
      <c r="Z13" s="34"/>
      <c r="AA13" s="1" t="s">
        <v>85</v>
      </c>
      <c r="AB13" s="27" t="s">
        <v>200</v>
      </c>
    </row>
    <row r="14" spans="1:28" x14ac:dyDescent="0.3">
      <c r="A14" s="1" t="s">
        <v>89</v>
      </c>
      <c r="B14" s="1" t="s">
        <v>46</v>
      </c>
      <c r="C14" s="26" t="s">
        <v>242</v>
      </c>
      <c r="D14" s="36">
        <v>22</v>
      </c>
      <c r="E14" s="26">
        <v>43</v>
      </c>
      <c r="F14" s="26">
        <v>9</v>
      </c>
      <c r="G14" s="26">
        <v>17</v>
      </c>
      <c r="H14" s="26"/>
      <c r="I14" s="26"/>
      <c r="J14" s="37">
        <v>12</v>
      </c>
      <c r="K14" s="26">
        <v>15</v>
      </c>
      <c r="L14" s="89"/>
      <c r="M14" s="26">
        <v>10</v>
      </c>
      <c r="N14" s="26">
        <f t="shared" ref="N14:N24" si="0">SUM(L14:M14)</f>
        <v>10</v>
      </c>
      <c r="O14" s="26">
        <v>5</v>
      </c>
      <c r="P14" s="37">
        <v>4</v>
      </c>
      <c r="Q14" s="26">
        <v>3</v>
      </c>
      <c r="R14" s="26">
        <v>4</v>
      </c>
      <c r="S14" s="26"/>
      <c r="T14" s="26">
        <f t="shared" ref="T14:T24" si="1">+(F14*2)+J14</f>
        <v>30</v>
      </c>
      <c r="U14" s="38">
        <f t="shared" ref="U14:U24" si="2">IFERROR(((T14+Q14+N14-R14)+(O14*2))/E14,"")</f>
        <v>1.1395348837209303</v>
      </c>
      <c r="V14" s="22">
        <v>107</v>
      </c>
      <c r="W14" s="22" t="s">
        <v>58</v>
      </c>
      <c r="X14" s="22" t="s">
        <v>69</v>
      </c>
      <c r="Y14" s="62">
        <v>1042</v>
      </c>
      <c r="Z14" s="34"/>
      <c r="AA14" s="1" t="s">
        <v>85</v>
      </c>
      <c r="AB14" s="27" t="s">
        <v>200</v>
      </c>
    </row>
    <row r="15" spans="1:28" x14ac:dyDescent="0.3">
      <c r="A15" s="1" t="s">
        <v>89</v>
      </c>
      <c r="B15" s="1" t="s">
        <v>46</v>
      </c>
      <c r="C15" s="26" t="s">
        <v>49</v>
      </c>
      <c r="D15" s="36">
        <v>10</v>
      </c>
      <c r="E15" s="26">
        <v>10</v>
      </c>
      <c r="F15" s="26">
        <v>1</v>
      </c>
      <c r="G15" s="26">
        <v>3</v>
      </c>
      <c r="H15" s="26"/>
      <c r="I15" s="26"/>
      <c r="J15" s="37">
        <v>0</v>
      </c>
      <c r="K15" s="26">
        <v>0</v>
      </c>
      <c r="L15" s="89"/>
      <c r="M15" s="26">
        <v>0</v>
      </c>
      <c r="N15" s="26">
        <f t="shared" si="0"/>
        <v>0</v>
      </c>
      <c r="O15" s="26">
        <v>1</v>
      </c>
      <c r="P15" s="37">
        <v>0</v>
      </c>
      <c r="Q15" s="26">
        <v>0</v>
      </c>
      <c r="R15" s="26">
        <v>0</v>
      </c>
      <c r="S15" s="26"/>
      <c r="T15" s="26">
        <f t="shared" si="1"/>
        <v>2</v>
      </c>
      <c r="U15" s="38">
        <f t="shared" si="2"/>
        <v>0.4</v>
      </c>
      <c r="V15" s="22">
        <v>107</v>
      </c>
      <c r="W15" s="22" t="s">
        <v>58</v>
      </c>
      <c r="X15" s="22" t="s">
        <v>69</v>
      </c>
      <c r="Y15" s="62">
        <v>1042</v>
      </c>
      <c r="Z15" s="34"/>
      <c r="AA15" s="1" t="s">
        <v>85</v>
      </c>
      <c r="AB15" s="27" t="s">
        <v>200</v>
      </c>
    </row>
    <row r="16" spans="1:28" x14ac:dyDescent="0.3">
      <c r="A16" s="1" t="s">
        <v>89</v>
      </c>
      <c r="B16" s="1" t="s">
        <v>46</v>
      </c>
      <c r="C16" s="26" t="s">
        <v>50</v>
      </c>
      <c r="D16" s="36">
        <v>25</v>
      </c>
      <c r="E16" s="26">
        <v>11</v>
      </c>
      <c r="F16" s="26">
        <v>2</v>
      </c>
      <c r="G16" s="26">
        <v>4</v>
      </c>
      <c r="H16" s="26"/>
      <c r="I16" s="26"/>
      <c r="J16" s="37">
        <v>0</v>
      </c>
      <c r="K16" s="26">
        <v>0</v>
      </c>
      <c r="L16" s="89"/>
      <c r="M16" s="26">
        <v>3</v>
      </c>
      <c r="N16" s="26">
        <f t="shared" si="0"/>
        <v>3</v>
      </c>
      <c r="O16" s="26">
        <v>3</v>
      </c>
      <c r="P16" s="37">
        <v>2</v>
      </c>
      <c r="Q16" s="26">
        <v>2</v>
      </c>
      <c r="R16" s="26">
        <v>2</v>
      </c>
      <c r="S16" s="26"/>
      <c r="T16" s="26">
        <f t="shared" si="1"/>
        <v>4</v>
      </c>
      <c r="U16" s="38">
        <f t="shared" si="2"/>
        <v>1.1818181818181819</v>
      </c>
      <c r="V16" s="22">
        <v>107</v>
      </c>
      <c r="W16" s="22" t="s">
        <v>58</v>
      </c>
      <c r="X16" s="22" t="s">
        <v>69</v>
      </c>
      <c r="Y16" s="62">
        <v>1042</v>
      </c>
      <c r="Z16" s="34"/>
      <c r="AA16" s="1" t="s">
        <v>85</v>
      </c>
      <c r="AB16" s="27" t="s">
        <v>200</v>
      </c>
    </row>
    <row r="17" spans="1:28" x14ac:dyDescent="0.3">
      <c r="A17" s="1" t="s">
        <v>89</v>
      </c>
      <c r="B17" s="1" t="s">
        <v>46</v>
      </c>
      <c r="C17" s="26" t="s">
        <v>235</v>
      </c>
      <c r="D17" s="36">
        <v>28</v>
      </c>
      <c r="E17" s="26">
        <v>21</v>
      </c>
      <c r="F17" s="26">
        <v>7</v>
      </c>
      <c r="G17" s="26">
        <v>11</v>
      </c>
      <c r="H17" s="26"/>
      <c r="I17" s="26"/>
      <c r="J17" s="37">
        <v>0</v>
      </c>
      <c r="K17" s="26">
        <v>0</v>
      </c>
      <c r="L17" s="89"/>
      <c r="M17" s="26">
        <v>4</v>
      </c>
      <c r="N17" s="26">
        <f t="shared" si="0"/>
        <v>4</v>
      </c>
      <c r="O17" s="26">
        <v>0</v>
      </c>
      <c r="P17" s="37">
        <v>4</v>
      </c>
      <c r="Q17" s="26">
        <v>2</v>
      </c>
      <c r="R17" s="26">
        <v>0</v>
      </c>
      <c r="S17" s="26"/>
      <c r="T17" s="26">
        <f t="shared" si="1"/>
        <v>14</v>
      </c>
      <c r="U17" s="38">
        <f t="shared" si="2"/>
        <v>0.95238095238095233</v>
      </c>
      <c r="V17" s="22">
        <v>107</v>
      </c>
      <c r="W17" s="22" t="s">
        <v>58</v>
      </c>
      <c r="X17" s="22" t="s">
        <v>69</v>
      </c>
      <c r="Y17" s="62">
        <v>1042</v>
      </c>
      <c r="Z17" s="34"/>
      <c r="AA17" s="1" t="s">
        <v>85</v>
      </c>
      <c r="AB17" s="27" t="s">
        <v>200</v>
      </c>
    </row>
    <row r="18" spans="1:28" x14ac:dyDescent="0.3">
      <c r="A18" s="1" t="s">
        <v>89</v>
      </c>
      <c r="B18" s="1" t="s">
        <v>46</v>
      </c>
      <c r="C18" s="26" t="s">
        <v>51</v>
      </c>
      <c r="D18" s="36">
        <v>33</v>
      </c>
      <c r="E18" s="26">
        <v>26</v>
      </c>
      <c r="F18" s="26">
        <v>5</v>
      </c>
      <c r="G18" s="26">
        <v>7</v>
      </c>
      <c r="H18" s="26"/>
      <c r="I18" s="26"/>
      <c r="J18" s="37">
        <v>3</v>
      </c>
      <c r="K18" s="26">
        <v>4</v>
      </c>
      <c r="L18" s="89"/>
      <c r="M18" s="26">
        <v>5</v>
      </c>
      <c r="N18" s="26">
        <f t="shared" si="0"/>
        <v>5</v>
      </c>
      <c r="O18" s="26">
        <v>0</v>
      </c>
      <c r="P18" s="37">
        <v>4</v>
      </c>
      <c r="Q18" s="26">
        <v>0</v>
      </c>
      <c r="R18" s="26">
        <v>0</v>
      </c>
      <c r="S18" s="26"/>
      <c r="T18" s="26">
        <f t="shared" si="1"/>
        <v>13</v>
      </c>
      <c r="U18" s="38">
        <f t="shared" si="2"/>
        <v>0.69230769230769229</v>
      </c>
      <c r="V18" s="22">
        <v>107</v>
      </c>
      <c r="W18" s="22" t="s">
        <v>58</v>
      </c>
      <c r="X18" s="22" t="s">
        <v>69</v>
      </c>
      <c r="Y18" s="62">
        <v>1042</v>
      </c>
      <c r="Z18" s="34"/>
      <c r="AA18" s="1" t="s">
        <v>85</v>
      </c>
      <c r="AB18" s="27" t="s">
        <v>200</v>
      </c>
    </row>
    <row r="19" spans="1:28" x14ac:dyDescent="0.3">
      <c r="A19" s="1" t="s">
        <v>89</v>
      </c>
      <c r="B19" s="1" t="s">
        <v>46</v>
      </c>
      <c r="C19" s="26" t="s">
        <v>52</v>
      </c>
      <c r="D19" s="36">
        <v>6</v>
      </c>
      <c r="E19" s="26">
        <v>12</v>
      </c>
      <c r="F19" s="26">
        <v>1</v>
      </c>
      <c r="G19" s="26">
        <v>1</v>
      </c>
      <c r="H19" s="26"/>
      <c r="I19" s="26"/>
      <c r="J19" s="37">
        <v>0</v>
      </c>
      <c r="K19" s="26">
        <v>0</v>
      </c>
      <c r="L19" s="89"/>
      <c r="M19" s="26">
        <v>1</v>
      </c>
      <c r="N19" s="26">
        <f t="shared" si="0"/>
        <v>1</v>
      </c>
      <c r="O19" s="26">
        <v>1</v>
      </c>
      <c r="P19" s="37">
        <v>3</v>
      </c>
      <c r="Q19" s="26">
        <v>0</v>
      </c>
      <c r="R19" s="26">
        <v>4</v>
      </c>
      <c r="S19" s="26"/>
      <c r="T19" s="26">
        <f t="shared" si="1"/>
        <v>2</v>
      </c>
      <c r="U19" s="38">
        <f t="shared" si="2"/>
        <v>8.3333333333333329E-2</v>
      </c>
      <c r="V19" s="22">
        <v>107</v>
      </c>
      <c r="W19" s="22" t="s">
        <v>58</v>
      </c>
      <c r="X19" s="22" t="s">
        <v>69</v>
      </c>
      <c r="Y19" s="62">
        <v>1042</v>
      </c>
      <c r="Z19" s="34"/>
      <c r="AA19" s="1" t="s">
        <v>85</v>
      </c>
      <c r="AB19" s="27" t="s">
        <v>200</v>
      </c>
    </row>
    <row r="20" spans="1:28" x14ac:dyDescent="0.3">
      <c r="A20" s="1" t="s">
        <v>89</v>
      </c>
      <c r="B20" s="1" t="s">
        <v>46</v>
      </c>
      <c r="C20" s="26" t="s">
        <v>243</v>
      </c>
      <c r="D20" s="36">
        <v>13</v>
      </c>
      <c r="E20" s="26">
        <v>6</v>
      </c>
      <c r="F20" s="26">
        <v>2</v>
      </c>
      <c r="G20" s="26">
        <v>2</v>
      </c>
      <c r="H20" s="26"/>
      <c r="I20" s="26"/>
      <c r="J20" s="37">
        <v>0</v>
      </c>
      <c r="K20" s="26">
        <v>0</v>
      </c>
      <c r="L20" s="89"/>
      <c r="M20" s="26">
        <v>0</v>
      </c>
      <c r="N20" s="26">
        <f t="shared" si="0"/>
        <v>0</v>
      </c>
      <c r="O20" s="26">
        <v>0</v>
      </c>
      <c r="P20" s="37">
        <v>0</v>
      </c>
      <c r="Q20" s="26">
        <v>0</v>
      </c>
      <c r="R20" s="26">
        <v>1</v>
      </c>
      <c r="S20" s="26"/>
      <c r="T20" s="26">
        <f t="shared" si="1"/>
        <v>4</v>
      </c>
      <c r="U20" s="38">
        <f t="shared" si="2"/>
        <v>0.5</v>
      </c>
      <c r="V20" s="22">
        <v>107</v>
      </c>
      <c r="W20" s="22" t="s">
        <v>58</v>
      </c>
      <c r="X20" s="22" t="s">
        <v>69</v>
      </c>
      <c r="Y20" s="62">
        <v>1042</v>
      </c>
      <c r="Z20" s="34"/>
      <c r="AA20" s="1" t="s">
        <v>85</v>
      </c>
      <c r="AB20" s="27" t="s">
        <v>200</v>
      </c>
    </row>
    <row r="21" spans="1:28" x14ac:dyDescent="0.3">
      <c r="A21" s="1" t="s">
        <v>89</v>
      </c>
      <c r="B21" s="1" t="s">
        <v>46</v>
      </c>
      <c r="C21" s="26" t="s">
        <v>236</v>
      </c>
      <c r="D21" s="36">
        <v>32</v>
      </c>
      <c r="E21" s="26">
        <v>38</v>
      </c>
      <c r="F21" s="26">
        <v>6</v>
      </c>
      <c r="G21" s="26">
        <v>17</v>
      </c>
      <c r="H21" s="26"/>
      <c r="I21" s="26"/>
      <c r="J21" s="37">
        <v>2</v>
      </c>
      <c r="K21" s="26">
        <v>4</v>
      </c>
      <c r="L21" s="89"/>
      <c r="M21" s="26">
        <v>7</v>
      </c>
      <c r="N21" s="26">
        <f t="shared" si="0"/>
        <v>7</v>
      </c>
      <c r="O21" s="26">
        <v>5</v>
      </c>
      <c r="P21" s="37">
        <v>3</v>
      </c>
      <c r="Q21" s="26">
        <v>0</v>
      </c>
      <c r="R21" s="26">
        <v>8</v>
      </c>
      <c r="S21" s="26"/>
      <c r="T21" s="26">
        <f t="shared" si="1"/>
        <v>14</v>
      </c>
      <c r="U21" s="38">
        <f t="shared" si="2"/>
        <v>0.60526315789473684</v>
      </c>
      <c r="V21" s="22">
        <v>107</v>
      </c>
      <c r="W21" s="22" t="s">
        <v>58</v>
      </c>
      <c r="X21" s="22" t="s">
        <v>69</v>
      </c>
      <c r="Y21" s="62">
        <v>1042</v>
      </c>
      <c r="Z21" s="34"/>
      <c r="AA21" s="1" t="s">
        <v>85</v>
      </c>
      <c r="AB21" s="27" t="s">
        <v>200</v>
      </c>
    </row>
    <row r="22" spans="1:28" x14ac:dyDescent="0.3">
      <c r="A22" s="1" t="s">
        <v>89</v>
      </c>
      <c r="B22" s="1" t="s">
        <v>46</v>
      </c>
      <c r="C22" s="26" t="s">
        <v>55</v>
      </c>
      <c r="D22" s="36">
        <v>1</v>
      </c>
      <c r="E22" s="26">
        <v>38</v>
      </c>
      <c r="F22" s="26">
        <v>3</v>
      </c>
      <c r="G22" s="26">
        <v>15</v>
      </c>
      <c r="H22" s="26"/>
      <c r="I22" s="26"/>
      <c r="J22" s="37">
        <v>5</v>
      </c>
      <c r="K22" s="26">
        <v>10</v>
      </c>
      <c r="L22" s="89"/>
      <c r="M22" s="26">
        <v>5</v>
      </c>
      <c r="N22" s="26">
        <f t="shared" si="0"/>
        <v>5</v>
      </c>
      <c r="O22" s="26">
        <v>5</v>
      </c>
      <c r="P22" s="37">
        <v>2</v>
      </c>
      <c r="Q22" s="26">
        <v>1</v>
      </c>
      <c r="R22" s="26">
        <v>3</v>
      </c>
      <c r="S22" s="26"/>
      <c r="T22" s="26">
        <f t="shared" si="1"/>
        <v>11</v>
      </c>
      <c r="U22" s="38">
        <f t="shared" si="2"/>
        <v>0.63157894736842102</v>
      </c>
      <c r="V22" s="22">
        <v>107</v>
      </c>
      <c r="W22" s="22" t="s">
        <v>58</v>
      </c>
      <c r="X22" s="22" t="s">
        <v>69</v>
      </c>
      <c r="Y22" s="62">
        <v>1042</v>
      </c>
      <c r="Z22" s="34"/>
      <c r="AA22" s="1" t="s">
        <v>85</v>
      </c>
      <c r="AB22" s="27" t="s">
        <v>200</v>
      </c>
    </row>
    <row r="23" spans="1:28" x14ac:dyDescent="0.3">
      <c r="A23" s="1" t="s">
        <v>89</v>
      </c>
      <c r="B23" s="1" t="s">
        <v>46</v>
      </c>
      <c r="C23" s="26" t="s">
        <v>244</v>
      </c>
      <c r="D23" s="36">
        <v>30</v>
      </c>
      <c r="E23" s="26">
        <v>9</v>
      </c>
      <c r="F23" s="26">
        <v>0</v>
      </c>
      <c r="G23" s="26">
        <v>1</v>
      </c>
      <c r="H23" s="26"/>
      <c r="I23" s="26"/>
      <c r="J23" s="37">
        <v>0</v>
      </c>
      <c r="K23" s="26">
        <v>0</v>
      </c>
      <c r="L23" s="89"/>
      <c r="M23" s="26">
        <v>0</v>
      </c>
      <c r="N23" s="26">
        <f t="shared" si="0"/>
        <v>0</v>
      </c>
      <c r="O23" s="26">
        <v>0</v>
      </c>
      <c r="P23" s="37">
        <v>1</v>
      </c>
      <c r="Q23" s="26">
        <v>0</v>
      </c>
      <c r="R23" s="26">
        <v>0</v>
      </c>
      <c r="S23" s="26"/>
      <c r="T23" s="26">
        <f t="shared" si="1"/>
        <v>0</v>
      </c>
      <c r="U23" s="38">
        <f t="shared" si="2"/>
        <v>0</v>
      </c>
      <c r="V23" s="22">
        <v>107</v>
      </c>
      <c r="W23" s="22" t="s">
        <v>58</v>
      </c>
      <c r="X23" s="22" t="s">
        <v>69</v>
      </c>
      <c r="Y23" s="62">
        <v>1042</v>
      </c>
      <c r="Z23" s="34"/>
      <c r="AA23" s="1" t="s">
        <v>85</v>
      </c>
      <c r="AB23" s="27" t="s">
        <v>200</v>
      </c>
    </row>
    <row r="24" spans="1:28" x14ac:dyDescent="0.3">
      <c r="A24" s="1" t="s">
        <v>89</v>
      </c>
      <c r="B24" s="1" t="s">
        <v>46</v>
      </c>
      <c r="C24" s="26" t="s">
        <v>56</v>
      </c>
      <c r="D24" s="36">
        <v>15</v>
      </c>
      <c r="E24" s="26">
        <v>6</v>
      </c>
      <c r="F24" s="26">
        <v>1</v>
      </c>
      <c r="G24" s="26">
        <v>5</v>
      </c>
      <c r="H24" s="26"/>
      <c r="I24" s="26"/>
      <c r="J24" s="37">
        <v>0</v>
      </c>
      <c r="K24" s="26">
        <v>0</v>
      </c>
      <c r="L24" s="89"/>
      <c r="M24" s="26">
        <v>4</v>
      </c>
      <c r="N24" s="26">
        <f t="shared" si="0"/>
        <v>4</v>
      </c>
      <c r="O24" s="26">
        <v>0</v>
      </c>
      <c r="P24" s="37">
        <v>0</v>
      </c>
      <c r="Q24" s="26">
        <v>0</v>
      </c>
      <c r="R24" s="26">
        <v>0</v>
      </c>
      <c r="S24" s="26"/>
      <c r="T24" s="26">
        <f t="shared" si="1"/>
        <v>2</v>
      </c>
      <c r="U24" s="38">
        <f t="shared" si="2"/>
        <v>1</v>
      </c>
      <c r="V24" s="22">
        <v>107</v>
      </c>
      <c r="W24" s="22" t="s">
        <v>58</v>
      </c>
      <c r="X24" s="22" t="s">
        <v>69</v>
      </c>
      <c r="Y24" s="62">
        <v>1042</v>
      </c>
      <c r="Z24" s="34"/>
      <c r="AA24" s="1" t="s">
        <v>85</v>
      </c>
      <c r="AB24" s="27" t="s">
        <v>200</v>
      </c>
    </row>
    <row r="25" spans="1:28" x14ac:dyDescent="0.3">
      <c r="A25" s="1" t="s">
        <v>89</v>
      </c>
      <c r="B25" s="1" t="s">
        <v>46</v>
      </c>
      <c r="C25" s="52" t="s">
        <v>39</v>
      </c>
      <c r="D25" s="34"/>
      <c r="E25" s="52"/>
      <c r="F25" s="41"/>
      <c r="G25" s="41"/>
      <c r="H25" s="41"/>
      <c r="I25" s="41"/>
      <c r="J25" s="41"/>
      <c r="K25" s="41"/>
      <c r="L25" s="52">
        <v>24</v>
      </c>
      <c r="M25" s="52">
        <v>-24</v>
      </c>
      <c r="N25" s="26"/>
      <c r="O25" s="41"/>
      <c r="P25" s="41"/>
      <c r="Q25" s="41"/>
      <c r="R25" s="41"/>
      <c r="S25" s="41"/>
      <c r="T25" s="26"/>
      <c r="U25" s="38" t="str">
        <f t="shared" ref="U25" si="3">_xlfn.IFNA("",((T25+Q25+N25-R25)+(O25*2))/E25)</f>
        <v/>
      </c>
      <c r="V25" s="22">
        <v>107</v>
      </c>
      <c r="W25" s="22" t="s">
        <v>58</v>
      </c>
      <c r="X25" s="22" t="s">
        <v>69</v>
      </c>
      <c r="Y25" s="62">
        <v>1042</v>
      </c>
      <c r="Z25" s="34"/>
      <c r="AA25" s="1" t="s">
        <v>85</v>
      </c>
      <c r="AB25" s="27" t="s">
        <v>200</v>
      </c>
    </row>
    <row r="26" spans="1:28" x14ac:dyDescent="0.3">
      <c r="A26" s="46" t="s">
        <v>89</v>
      </c>
      <c r="B26" s="46" t="s">
        <v>46</v>
      </c>
      <c r="C26" s="42" t="s">
        <v>40</v>
      </c>
      <c r="D26" s="46"/>
      <c r="E26" s="42">
        <f t="shared" ref="E26:T26" si="4">SUM(E13:E25)</f>
        <v>265</v>
      </c>
      <c r="F26" s="42">
        <f t="shared" si="4"/>
        <v>44</v>
      </c>
      <c r="G26" s="42">
        <f t="shared" si="4"/>
        <v>98</v>
      </c>
      <c r="H26" s="42">
        <f t="shared" si="4"/>
        <v>0</v>
      </c>
      <c r="I26" s="42">
        <f t="shared" si="4"/>
        <v>0</v>
      </c>
      <c r="J26" s="42">
        <f t="shared" si="4"/>
        <v>23</v>
      </c>
      <c r="K26" s="42">
        <f t="shared" si="4"/>
        <v>39</v>
      </c>
      <c r="L26" s="42">
        <f t="shared" si="4"/>
        <v>24</v>
      </c>
      <c r="M26" s="42">
        <f t="shared" si="4"/>
        <v>32</v>
      </c>
      <c r="N26" s="42">
        <f t="shared" si="4"/>
        <v>56</v>
      </c>
      <c r="O26" s="42">
        <f t="shared" si="4"/>
        <v>24</v>
      </c>
      <c r="P26" s="42">
        <f t="shared" si="4"/>
        <v>25</v>
      </c>
      <c r="Q26" s="42">
        <f t="shared" si="4"/>
        <v>9</v>
      </c>
      <c r="R26" s="42">
        <f t="shared" si="4"/>
        <v>27</v>
      </c>
      <c r="S26" s="42">
        <f t="shared" si="4"/>
        <v>1</v>
      </c>
      <c r="T26" s="42">
        <f t="shared" si="4"/>
        <v>111</v>
      </c>
      <c r="U26" s="43">
        <f>((T26+Q26+N26-R26)+(O26*2))/E26</f>
        <v>0.74339622641509429</v>
      </c>
      <c r="V26" s="44">
        <v>107</v>
      </c>
      <c r="W26" s="44" t="s">
        <v>58</v>
      </c>
      <c r="X26" s="44" t="s">
        <v>69</v>
      </c>
      <c r="Y26" s="63">
        <v>1042</v>
      </c>
      <c r="Z26" s="56"/>
      <c r="AA26" s="46" t="s">
        <v>85</v>
      </c>
      <c r="AB26" s="74" t="s">
        <v>200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0.44897959183673469</v>
      </c>
      <c r="H27" s="47"/>
      <c r="I27" s="27"/>
      <c r="J27" s="47" t="s">
        <v>42</v>
      </c>
      <c r="K27" s="61">
        <f>J26/K26</f>
        <v>0.58974358974358976</v>
      </c>
      <c r="L27" s="1"/>
      <c r="M27" s="37" t="s">
        <v>43</v>
      </c>
      <c r="N27" s="49">
        <v>24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90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27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89</v>
      </c>
      <c r="C35" s="26" t="s">
        <v>272</v>
      </c>
      <c r="D35" s="36">
        <v>40</v>
      </c>
      <c r="E35" s="26">
        <v>16</v>
      </c>
      <c r="F35" s="26">
        <v>2</v>
      </c>
      <c r="G35" s="26">
        <v>3</v>
      </c>
      <c r="H35" s="26"/>
      <c r="I35" s="26"/>
      <c r="J35" s="37">
        <v>0</v>
      </c>
      <c r="K35" s="26">
        <v>0</v>
      </c>
      <c r="L35" s="89"/>
      <c r="M35" s="26">
        <v>4</v>
      </c>
      <c r="N35" s="26">
        <f>SUM(L35:M35)</f>
        <v>4</v>
      </c>
      <c r="O35" s="26">
        <v>0</v>
      </c>
      <c r="P35" s="52">
        <v>6</v>
      </c>
      <c r="Q35" s="26">
        <v>0</v>
      </c>
      <c r="R35" s="26">
        <v>1</v>
      </c>
      <c r="S35" s="26"/>
      <c r="T35" s="26">
        <f>(H35*3)+((F35-H35)*2)+J35</f>
        <v>4</v>
      </c>
      <c r="U35" s="38">
        <f>IFERROR(((T35+Q35+N35-R35)+(O35*2))/E35,"")</f>
        <v>0.4375</v>
      </c>
      <c r="V35" s="22">
        <v>107</v>
      </c>
      <c r="W35" s="22" t="s">
        <v>68</v>
      </c>
      <c r="X35" s="22" t="s">
        <v>59</v>
      </c>
      <c r="Y35" s="62">
        <v>1042</v>
      </c>
      <c r="Z35" s="34"/>
      <c r="AA35" s="1" t="s">
        <v>165</v>
      </c>
      <c r="AB35" s="27" t="s">
        <v>201</v>
      </c>
    </row>
    <row r="36" spans="1:28" x14ac:dyDescent="0.3">
      <c r="A36" s="1" t="s">
        <v>46</v>
      </c>
      <c r="B36" s="1" t="s">
        <v>89</v>
      </c>
      <c r="C36" s="26" t="s">
        <v>273</v>
      </c>
      <c r="D36" s="36">
        <v>10</v>
      </c>
      <c r="E36" s="26">
        <v>44</v>
      </c>
      <c r="F36" s="26">
        <v>5</v>
      </c>
      <c r="G36" s="26">
        <v>17</v>
      </c>
      <c r="H36" s="26"/>
      <c r="I36" s="26"/>
      <c r="J36" s="37">
        <v>2</v>
      </c>
      <c r="K36" s="26">
        <v>2</v>
      </c>
      <c r="L36" s="89"/>
      <c r="M36" s="26">
        <v>11</v>
      </c>
      <c r="N36" s="26">
        <f t="shared" ref="N36:N41" si="5">SUM(L36:M36)</f>
        <v>11</v>
      </c>
      <c r="O36" s="37">
        <v>6</v>
      </c>
      <c r="P36" s="52">
        <v>6</v>
      </c>
      <c r="Q36" s="37">
        <v>0</v>
      </c>
      <c r="R36" s="37">
        <v>4</v>
      </c>
      <c r="S36" s="37">
        <v>1</v>
      </c>
      <c r="T36" s="37">
        <f t="shared" ref="T36:T41" si="6">(H36*3)+((F36-H36)*2)+J36</f>
        <v>12</v>
      </c>
      <c r="U36" s="38">
        <f t="shared" ref="U36:U44" si="7">IFERROR(((T36+Q36+N36-R36)+(O36*2))/E36,"")</f>
        <v>0.70454545454545459</v>
      </c>
      <c r="V36" s="22">
        <v>107</v>
      </c>
      <c r="W36" s="22" t="s">
        <v>68</v>
      </c>
      <c r="X36" s="22" t="s">
        <v>59</v>
      </c>
      <c r="Y36" s="62">
        <v>1042</v>
      </c>
      <c r="Z36" s="34"/>
      <c r="AA36" s="1" t="s">
        <v>165</v>
      </c>
      <c r="AB36" s="27" t="s">
        <v>201</v>
      </c>
    </row>
    <row r="37" spans="1:28" x14ac:dyDescent="0.3">
      <c r="A37" s="1" t="s">
        <v>46</v>
      </c>
      <c r="B37" s="1" t="s">
        <v>89</v>
      </c>
      <c r="C37" s="26" t="s">
        <v>281</v>
      </c>
      <c r="D37" s="36">
        <v>25</v>
      </c>
      <c r="E37" s="26">
        <v>2</v>
      </c>
      <c r="F37" s="26">
        <v>0</v>
      </c>
      <c r="G37" s="26">
        <v>2</v>
      </c>
      <c r="H37" s="26"/>
      <c r="I37" s="26"/>
      <c r="J37" s="37">
        <v>0</v>
      </c>
      <c r="K37" s="26">
        <v>0</v>
      </c>
      <c r="L37" s="89"/>
      <c r="M37" s="26">
        <v>0</v>
      </c>
      <c r="N37" s="26">
        <f t="shared" si="5"/>
        <v>0</v>
      </c>
      <c r="O37" s="37">
        <v>1</v>
      </c>
      <c r="P37" s="37">
        <v>1</v>
      </c>
      <c r="Q37" s="37">
        <v>0</v>
      </c>
      <c r="R37" s="37">
        <v>0</v>
      </c>
      <c r="S37" s="37"/>
      <c r="T37" s="37">
        <f t="shared" si="6"/>
        <v>0</v>
      </c>
      <c r="U37" s="38">
        <f t="shared" si="7"/>
        <v>1</v>
      </c>
      <c r="V37" s="22">
        <v>107</v>
      </c>
      <c r="W37" s="22" t="s">
        <v>68</v>
      </c>
      <c r="X37" s="22" t="s">
        <v>59</v>
      </c>
      <c r="Y37" s="62">
        <v>1042</v>
      </c>
      <c r="Z37" s="34"/>
      <c r="AA37" s="1" t="s">
        <v>165</v>
      </c>
      <c r="AB37" s="27" t="s">
        <v>201</v>
      </c>
    </row>
    <row r="38" spans="1:28" x14ac:dyDescent="0.3">
      <c r="A38" s="1" t="s">
        <v>46</v>
      </c>
      <c r="B38" s="1" t="s">
        <v>89</v>
      </c>
      <c r="C38" s="26" t="s">
        <v>274</v>
      </c>
      <c r="D38" s="36">
        <v>24</v>
      </c>
      <c r="E38" s="26">
        <v>53</v>
      </c>
      <c r="F38" s="26">
        <v>14</v>
      </c>
      <c r="G38" s="26">
        <v>28</v>
      </c>
      <c r="H38" s="26"/>
      <c r="I38" s="26"/>
      <c r="J38" s="37">
        <v>6</v>
      </c>
      <c r="K38" s="26">
        <v>8</v>
      </c>
      <c r="L38" s="89"/>
      <c r="M38" s="26">
        <v>7</v>
      </c>
      <c r="N38" s="26">
        <f t="shared" si="5"/>
        <v>7</v>
      </c>
      <c r="O38" s="37">
        <v>10</v>
      </c>
      <c r="P38" s="37">
        <v>2</v>
      </c>
      <c r="Q38" s="37">
        <v>0</v>
      </c>
      <c r="R38" s="37">
        <v>6</v>
      </c>
      <c r="S38" s="37"/>
      <c r="T38" s="37">
        <f t="shared" si="6"/>
        <v>34</v>
      </c>
      <c r="U38" s="38">
        <f t="shared" si="7"/>
        <v>1.0377358490566038</v>
      </c>
      <c r="V38" s="22">
        <v>107</v>
      </c>
      <c r="W38" s="22" t="s">
        <v>68</v>
      </c>
      <c r="X38" s="22" t="s">
        <v>59</v>
      </c>
      <c r="Y38" s="62">
        <v>1042</v>
      </c>
      <c r="Z38" s="34"/>
      <c r="AA38" s="1" t="s">
        <v>165</v>
      </c>
      <c r="AB38" s="27" t="s">
        <v>201</v>
      </c>
    </row>
    <row r="39" spans="1:28" x14ac:dyDescent="0.3">
      <c r="A39" s="1" t="s">
        <v>46</v>
      </c>
      <c r="B39" s="1" t="s">
        <v>89</v>
      </c>
      <c r="C39" s="26" t="s">
        <v>275</v>
      </c>
      <c r="D39" s="36">
        <v>3</v>
      </c>
      <c r="E39" s="26">
        <v>27</v>
      </c>
      <c r="F39" s="26">
        <v>2</v>
      </c>
      <c r="G39" s="26">
        <v>6</v>
      </c>
      <c r="H39" s="26"/>
      <c r="I39" s="26"/>
      <c r="J39" s="37">
        <v>0</v>
      </c>
      <c r="K39" s="26">
        <v>0</v>
      </c>
      <c r="L39" s="89"/>
      <c r="M39" s="26">
        <v>0</v>
      </c>
      <c r="N39" s="26">
        <f t="shared" si="5"/>
        <v>0</v>
      </c>
      <c r="O39" s="37">
        <v>3</v>
      </c>
      <c r="P39" s="37">
        <v>3</v>
      </c>
      <c r="Q39" s="37">
        <v>2</v>
      </c>
      <c r="R39" s="37">
        <v>2</v>
      </c>
      <c r="S39" s="37"/>
      <c r="T39" s="37">
        <f t="shared" si="6"/>
        <v>4</v>
      </c>
      <c r="U39" s="38">
        <f t="shared" si="7"/>
        <v>0.37037037037037035</v>
      </c>
      <c r="V39" s="22">
        <v>107</v>
      </c>
      <c r="W39" s="22" t="s">
        <v>68</v>
      </c>
      <c r="X39" s="22" t="s">
        <v>59</v>
      </c>
      <c r="Y39" s="62">
        <v>1042</v>
      </c>
      <c r="Z39" s="34"/>
      <c r="AA39" s="1" t="s">
        <v>165</v>
      </c>
      <c r="AB39" s="27" t="s">
        <v>201</v>
      </c>
    </row>
    <row r="40" spans="1:28" x14ac:dyDescent="0.3">
      <c r="A40" s="1" t="s">
        <v>46</v>
      </c>
      <c r="B40" s="1" t="s">
        <v>89</v>
      </c>
      <c r="C40" s="26" t="s">
        <v>276</v>
      </c>
      <c r="D40" s="36">
        <v>20</v>
      </c>
      <c r="E40" s="26">
        <v>38</v>
      </c>
      <c r="F40" s="26">
        <v>9</v>
      </c>
      <c r="G40" s="26">
        <v>16</v>
      </c>
      <c r="H40" s="26"/>
      <c r="I40" s="26"/>
      <c r="J40" s="37">
        <v>0</v>
      </c>
      <c r="K40" s="26">
        <v>2</v>
      </c>
      <c r="L40" s="89"/>
      <c r="M40" s="26">
        <v>3</v>
      </c>
      <c r="N40" s="26">
        <f t="shared" si="5"/>
        <v>3</v>
      </c>
      <c r="O40" s="37">
        <v>2</v>
      </c>
      <c r="P40" s="37">
        <v>2</v>
      </c>
      <c r="Q40" s="37">
        <v>0</v>
      </c>
      <c r="R40" s="37">
        <v>0</v>
      </c>
      <c r="S40" s="37"/>
      <c r="T40" s="37">
        <f t="shared" si="6"/>
        <v>18</v>
      </c>
      <c r="U40" s="38">
        <f t="shared" si="7"/>
        <v>0.65789473684210531</v>
      </c>
      <c r="V40" s="22">
        <v>107</v>
      </c>
      <c r="W40" s="22" t="s">
        <v>68</v>
      </c>
      <c r="X40" s="22" t="s">
        <v>59</v>
      </c>
      <c r="Y40" s="62">
        <v>1042</v>
      </c>
      <c r="Z40" s="34"/>
      <c r="AA40" s="1" t="s">
        <v>165</v>
      </c>
      <c r="AB40" s="27" t="s">
        <v>201</v>
      </c>
    </row>
    <row r="41" spans="1:28" x14ac:dyDescent="0.3">
      <c r="A41" s="1" t="s">
        <v>46</v>
      </c>
      <c r="B41" s="1" t="s">
        <v>89</v>
      </c>
      <c r="C41" s="26" t="s">
        <v>278</v>
      </c>
      <c r="D41" s="36">
        <v>21</v>
      </c>
      <c r="E41" s="26">
        <v>6</v>
      </c>
      <c r="F41" s="26">
        <v>0</v>
      </c>
      <c r="G41" s="26">
        <v>0</v>
      </c>
      <c r="H41" s="26"/>
      <c r="I41" s="26"/>
      <c r="J41" s="37">
        <v>0</v>
      </c>
      <c r="K41" s="26">
        <v>2</v>
      </c>
      <c r="L41" s="89"/>
      <c r="M41" s="26">
        <v>1</v>
      </c>
      <c r="N41" s="26">
        <f t="shared" si="5"/>
        <v>1</v>
      </c>
      <c r="O41" s="37">
        <v>0</v>
      </c>
      <c r="P41" s="37">
        <v>3</v>
      </c>
      <c r="Q41" s="37">
        <v>1</v>
      </c>
      <c r="R41" s="37">
        <v>0</v>
      </c>
      <c r="S41" s="37"/>
      <c r="T41" s="37">
        <f t="shared" si="6"/>
        <v>0</v>
      </c>
      <c r="U41" s="38">
        <f t="shared" si="7"/>
        <v>0.33333333333333331</v>
      </c>
      <c r="V41" s="22">
        <v>107</v>
      </c>
      <c r="W41" s="22" t="s">
        <v>68</v>
      </c>
      <c r="X41" s="22" t="s">
        <v>59</v>
      </c>
      <c r="Y41" s="62">
        <v>1042</v>
      </c>
      <c r="Z41" s="34"/>
      <c r="AA41" s="1" t="s">
        <v>165</v>
      </c>
      <c r="AB41" s="27" t="s">
        <v>201</v>
      </c>
    </row>
    <row r="42" spans="1:28" x14ac:dyDescent="0.3">
      <c r="A42" s="1" t="s">
        <v>46</v>
      </c>
      <c r="B42" s="1" t="s">
        <v>89</v>
      </c>
      <c r="C42" s="26" t="s">
        <v>282</v>
      </c>
      <c r="D42" s="36">
        <v>14</v>
      </c>
      <c r="E42" s="26" t="s">
        <v>395</v>
      </c>
      <c r="F42" s="26"/>
      <c r="G42" s="26"/>
      <c r="H42" s="26"/>
      <c r="I42" s="26"/>
      <c r="J42" s="37"/>
      <c r="K42" s="26"/>
      <c r="L42" s="89"/>
      <c r="M42" s="26"/>
      <c r="N42" s="26"/>
      <c r="O42" s="37"/>
      <c r="P42" s="37"/>
      <c r="Q42" s="37"/>
      <c r="R42" s="37"/>
      <c r="S42" s="37">
        <v>1</v>
      </c>
      <c r="T42" s="37"/>
      <c r="U42" s="38" t="str">
        <f t="shared" si="7"/>
        <v/>
      </c>
      <c r="V42" s="22">
        <v>107</v>
      </c>
      <c r="W42" s="22" t="s">
        <v>68</v>
      </c>
      <c r="X42" s="22" t="s">
        <v>59</v>
      </c>
      <c r="Y42" s="62">
        <v>1042</v>
      </c>
      <c r="Z42" s="34"/>
      <c r="AA42" s="1" t="s">
        <v>165</v>
      </c>
      <c r="AB42" s="27" t="s">
        <v>201</v>
      </c>
    </row>
    <row r="43" spans="1:28" x14ac:dyDescent="0.3">
      <c r="A43" s="1" t="s">
        <v>46</v>
      </c>
      <c r="B43" s="1" t="s">
        <v>89</v>
      </c>
      <c r="C43" s="26" t="s">
        <v>279</v>
      </c>
      <c r="D43" s="36">
        <v>23</v>
      </c>
      <c r="E43" s="26">
        <v>53</v>
      </c>
      <c r="F43" s="26">
        <v>11</v>
      </c>
      <c r="G43" s="26">
        <v>27</v>
      </c>
      <c r="H43" s="26"/>
      <c r="I43" s="26"/>
      <c r="J43" s="37">
        <v>0</v>
      </c>
      <c r="K43" s="26">
        <v>2</v>
      </c>
      <c r="L43" s="89"/>
      <c r="M43" s="26">
        <v>16</v>
      </c>
      <c r="N43" s="26">
        <f>SUM(L43:M43)</f>
        <v>16</v>
      </c>
      <c r="O43" s="37">
        <v>2</v>
      </c>
      <c r="P43" s="37">
        <v>4</v>
      </c>
      <c r="Q43" s="37">
        <v>4</v>
      </c>
      <c r="R43" s="37">
        <v>5</v>
      </c>
      <c r="S43" s="37"/>
      <c r="T43" s="37">
        <f>(H43*3)+((F43-H43)*2)+J43</f>
        <v>22</v>
      </c>
      <c r="U43" s="38">
        <f t="shared" si="7"/>
        <v>0.77358490566037741</v>
      </c>
      <c r="V43" s="22">
        <v>107</v>
      </c>
      <c r="W43" s="22" t="s">
        <v>68</v>
      </c>
      <c r="X43" s="22" t="s">
        <v>59</v>
      </c>
      <c r="Y43" s="62">
        <v>1042</v>
      </c>
      <c r="Z43" s="34"/>
      <c r="AA43" s="1" t="s">
        <v>165</v>
      </c>
      <c r="AB43" s="27" t="s">
        <v>201</v>
      </c>
    </row>
    <row r="44" spans="1:28" x14ac:dyDescent="0.3">
      <c r="A44" s="1" t="s">
        <v>46</v>
      </c>
      <c r="B44" s="1" t="s">
        <v>89</v>
      </c>
      <c r="C44" s="26" t="s">
        <v>280</v>
      </c>
      <c r="D44" s="36">
        <v>5</v>
      </c>
      <c r="E44" s="26">
        <v>26</v>
      </c>
      <c r="F44" s="26">
        <v>5</v>
      </c>
      <c r="G44" s="26">
        <v>10</v>
      </c>
      <c r="H44" s="26"/>
      <c r="I44" s="26"/>
      <c r="J44" s="37">
        <v>4</v>
      </c>
      <c r="K44" s="26">
        <v>4</v>
      </c>
      <c r="L44" s="89"/>
      <c r="M44" s="26">
        <v>3</v>
      </c>
      <c r="N44" s="26">
        <f>SUM(L44:M44)</f>
        <v>3</v>
      </c>
      <c r="O44" s="37">
        <v>6</v>
      </c>
      <c r="P44" s="52">
        <v>6</v>
      </c>
      <c r="Q44" s="37">
        <v>0</v>
      </c>
      <c r="R44" s="37">
        <v>7</v>
      </c>
      <c r="S44" s="37"/>
      <c r="T44" s="37">
        <f>(H44*3)+((F44-H44)*2)+J44</f>
        <v>14</v>
      </c>
      <c r="U44" s="38">
        <f t="shared" si="7"/>
        <v>0.84615384615384615</v>
      </c>
      <c r="V44" s="22">
        <v>107</v>
      </c>
      <c r="W44" s="22" t="s">
        <v>68</v>
      </c>
      <c r="X44" s="22" t="s">
        <v>59</v>
      </c>
      <c r="Y44" s="62">
        <v>1042</v>
      </c>
      <c r="Z44" s="34"/>
      <c r="AA44" s="1" t="s">
        <v>165</v>
      </c>
      <c r="AB44" s="27" t="s">
        <v>201</v>
      </c>
    </row>
    <row r="45" spans="1:28" x14ac:dyDescent="0.3">
      <c r="A45" s="1" t="s">
        <v>46</v>
      </c>
      <c r="B45" s="1" t="s">
        <v>89</v>
      </c>
      <c r="C45" s="52" t="s">
        <v>39</v>
      </c>
      <c r="D45" s="34"/>
      <c r="E45" s="52"/>
      <c r="F45" s="41"/>
      <c r="G45" s="41"/>
      <c r="H45" s="41"/>
      <c r="I45" s="41"/>
      <c r="J45" s="41"/>
      <c r="K45" s="41"/>
      <c r="L45" s="52">
        <v>16</v>
      </c>
      <c r="M45" s="52">
        <v>-16</v>
      </c>
      <c r="N45" s="41"/>
      <c r="O45" s="41"/>
      <c r="P45" s="41"/>
      <c r="Q45" s="41"/>
      <c r="R45" s="41"/>
      <c r="S45" s="41"/>
      <c r="T45" s="41"/>
      <c r="U45" s="38" t="str">
        <f t="shared" ref="U45" si="8">_xlfn.IFNA("",((T45+Q45+N45-R45)+(O45*2))/E45)</f>
        <v/>
      </c>
      <c r="V45" s="22">
        <v>107</v>
      </c>
      <c r="W45" s="22" t="s">
        <v>68</v>
      </c>
      <c r="X45" s="22" t="s">
        <v>59</v>
      </c>
      <c r="Y45" s="62">
        <v>1042</v>
      </c>
      <c r="Z45" s="34"/>
      <c r="AA45" s="1" t="s">
        <v>165</v>
      </c>
      <c r="AB45" s="27" t="s">
        <v>201</v>
      </c>
    </row>
    <row r="46" spans="1:28" x14ac:dyDescent="0.3">
      <c r="A46" s="46" t="s">
        <v>46</v>
      </c>
      <c r="B46" s="46" t="s">
        <v>89</v>
      </c>
      <c r="C46" s="42" t="s">
        <v>40</v>
      </c>
      <c r="D46" s="46"/>
      <c r="E46" s="42">
        <f t="shared" ref="E46:T46" si="9">SUM(E35:E45)</f>
        <v>265</v>
      </c>
      <c r="F46" s="42">
        <f t="shared" si="9"/>
        <v>48</v>
      </c>
      <c r="G46" s="42">
        <f t="shared" si="9"/>
        <v>109</v>
      </c>
      <c r="H46" s="42">
        <f t="shared" si="9"/>
        <v>0</v>
      </c>
      <c r="I46" s="42">
        <f t="shared" si="9"/>
        <v>0</v>
      </c>
      <c r="J46" s="42">
        <f t="shared" si="9"/>
        <v>12</v>
      </c>
      <c r="K46" s="42">
        <f t="shared" si="9"/>
        <v>20</v>
      </c>
      <c r="L46" s="42">
        <f t="shared" si="9"/>
        <v>16</v>
      </c>
      <c r="M46" s="42">
        <f t="shared" si="9"/>
        <v>29</v>
      </c>
      <c r="N46" s="42">
        <f t="shared" si="9"/>
        <v>45</v>
      </c>
      <c r="O46" s="42">
        <f t="shared" si="9"/>
        <v>30</v>
      </c>
      <c r="P46" s="42">
        <f t="shared" si="9"/>
        <v>33</v>
      </c>
      <c r="Q46" s="42">
        <f t="shared" si="9"/>
        <v>7</v>
      </c>
      <c r="R46" s="42">
        <f t="shared" si="9"/>
        <v>25</v>
      </c>
      <c r="S46" s="42">
        <f t="shared" si="9"/>
        <v>2</v>
      </c>
      <c r="T46" s="42">
        <f t="shared" si="9"/>
        <v>108</v>
      </c>
      <c r="U46" s="43">
        <f>((T46+Q46+N46-R46)+(O46*2))/E46</f>
        <v>0.73584905660377353</v>
      </c>
      <c r="V46" s="44">
        <v>107</v>
      </c>
      <c r="W46" s="44" t="s">
        <v>68</v>
      </c>
      <c r="X46" s="44" t="s">
        <v>59</v>
      </c>
      <c r="Y46" s="63">
        <v>1042</v>
      </c>
      <c r="Z46" s="56"/>
      <c r="AA46" s="46" t="s">
        <v>165</v>
      </c>
      <c r="AB46" s="74" t="s">
        <v>201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0.44036697247706424</v>
      </c>
      <c r="H47" s="47"/>
      <c r="I47" s="27"/>
      <c r="J47" s="47" t="s">
        <v>42</v>
      </c>
      <c r="K47" s="61">
        <f>J46/K46</f>
        <v>0.6</v>
      </c>
      <c r="L47" s="1"/>
      <c r="M47" s="37" t="s">
        <v>43</v>
      </c>
      <c r="N47" s="49">
        <v>15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9A1C-42BD-49D2-A1AF-03FDDA8A6670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459</v>
      </c>
    </row>
    <row r="3" spans="1:28" x14ac:dyDescent="0.3">
      <c r="B3" s="1"/>
      <c r="C3" s="6">
        <v>28937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203</v>
      </c>
      <c r="K4" s="16" t="s">
        <v>45</v>
      </c>
      <c r="L4" s="17"/>
      <c r="M4" s="18"/>
      <c r="N4" s="19">
        <v>17</v>
      </c>
      <c r="O4" s="19">
        <v>25</v>
      </c>
      <c r="P4" s="19">
        <v>14</v>
      </c>
      <c r="Q4" s="19">
        <v>33</v>
      </c>
      <c r="R4" s="20"/>
      <c r="S4" s="21">
        <f>SUM(N4:R4)</f>
        <v>89</v>
      </c>
      <c r="T4" s="22">
        <v>111</v>
      </c>
    </row>
    <row r="5" spans="1:28" x14ac:dyDescent="0.3">
      <c r="B5" s="1"/>
      <c r="C5" s="6" t="s">
        <v>202</v>
      </c>
      <c r="D5" s="7" t="s">
        <v>6</v>
      </c>
      <c r="E5" s="1"/>
      <c r="F5" s="1"/>
      <c r="G5" s="1"/>
      <c r="J5" s="15" t="s">
        <v>204</v>
      </c>
      <c r="K5" s="16" t="s">
        <v>118</v>
      </c>
      <c r="L5" s="17"/>
      <c r="M5" s="18"/>
      <c r="N5" s="19">
        <v>21</v>
      </c>
      <c r="O5" s="19">
        <v>31</v>
      </c>
      <c r="P5" s="19">
        <v>23</v>
      </c>
      <c r="Q5" s="19">
        <v>30</v>
      </c>
      <c r="R5" s="20"/>
      <c r="S5" s="21">
        <f>SUM(N5:R5)</f>
        <v>105</v>
      </c>
      <c r="T5" s="22">
        <v>111</v>
      </c>
      <c r="U5" s="1"/>
      <c r="V5" s="1"/>
      <c r="W5" s="1"/>
    </row>
    <row r="6" spans="1:28" x14ac:dyDescent="0.3">
      <c r="C6" s="60">
        <v>5114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111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117</v>
      </c>
      <c r="B13" s="1" t="s">
        <v>46</v>
      </c>
      <c r="C13" s="26" t="s">
        <v>47</v>
      </c>
      <c r="D13" s="36">
        <v>24</v>
      </c>
      <c r="E13" s="89"/>
      <c r="F13" s="26">
        <v>4</v>
      </c>
      <c r="G13" s="89"/>
      <c r="H13" s="89"/>
      <c r="I13" s="89"/>
      <c r="J13" s="26">
        <v>0</v>
      </c>
      <c r="K13" s="26">
        <v>2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8</v>
      </c>
      <c r="U13" s="38" t="str">
        <f>IFERROR(((T13+Q13+N13-R13)+(O13*2))/E13,"")</f>
        <v/>
      </c>
      <c r="V13" s="22">
        <v>111</v>
      </c>
      <c r="W13" s="22" t="s">
        <v>68</v>
      </c>
      <c r="X13" s="22" t="s">
        <v>59</v>
      </c>
      <c r="Y13" s="62">
        <v>5114</v>
      </c>
      <c r="Z13" s="39"/>
      <c r="AA13" s="1" t="s">
        <v>85</v>
      </c>
      <c r="AB13" s="27" t="s">
        <v>166</v>
      </c>
    </row>
    <row r="14" spans="1:28" x14ac:dyDescent="0.3">
      <c r="A14" s="1" t="s">
        <v>117</v>
      </c>
      <c r="B14" s="1" t="s">
        <v>46</v>
      </c>
      <c r="C14" s="1" t="s">
        <v>251</v>
      </c>
      <c r="D14" s="36">
        <v>22</v>
      </c>
      <c r="E14" s="89"/>
      <c r="F14" s="26">
        <v>11</v>
      </c>
      <c r="G14" s="89"/>
      <c r="H14" s="89"/>
      <c r="I14" s="89"/>
      <c r="J14" s="26">
        <v>8</v>
      </c>
      <c r="K14" s="26">
        <v>13</v>
      </c>
      <c r="L14" s="89"/>
      <c r="M14" s="89"/>
      <c r="N14" s="26">
        <f t="shared" ref="N14:N21" si="0">SUM(L14:M14)</f>
        <v>0</v>
      </c>
      <c r="O14" s="90"/>
      <c r="P14" s="90"/>
      <c r="Q14" s="90"/>
      <c r="R14" s="90"/>
      <c r="S14" s="90"/>
      <c r="T14" s="26">
        <f t="shared" ref="T14:T25" si="1">+(F14*2)+J14</f>
        <v>30</v>
      </c>
      <c r="U14" s="38" t="str">
        <f t="shared" ref="U14:U25" si="2">IFERROR(((T14+Q14+N14-R14)+(O14*2))/E14,"")</f>
        <v/>
      </c>
      <c r="V14" s="22">
        <v>111</v>
      </c>
      <c r="W14" s="22" t="s">
        <v>68</v>
      </c>
      <c r="X14" s="22" t="s">
        <v>59</v>
      </c>
      <c r="Y14" s="62">
        <v>5114</v>
      </c>
      <c r="Z14" s="39"/>
      <c r="AA14" s="1" t="s">
        <v>85</v>
      </c>
      <c r="AB14" s="27" t="s">
        <v>166</v>
      </c>
    </row>
    <row r="15" spans="1:28" x14ac:dyDescent="0.3">
      <c r="A15" s="1" t="s">
        <v>117</v>
      </c>
      <c r="B15" s="1" t="s">
        <v>46</v>
      </c>
      <c r="C15" s="1" t="s">
        <v>234</v>
      </c>
      <c r="D15" s="36">
        <v>44</v>
      </c>
      <c r="E15" s="89"/>
      <c r="F15" s="26">
        <v>1</v>
      </c>
      <c r="G15" s="89"/>
      <c r="H15" s="89"/>
      <c r="I15" s="89"/>
      <c r="J15" s="26">
        <v>0</v>
      </c>
      <c r="K15" s="26">
        <v>1</v>
      </c>
      <c r="L15" s="89"/>
      <c r="M15" s="89"/>
      <c r="N15" s="26">
        <f t="shared" si="0"/>
        <v>0</v>
      </c>
      <c r="O15" s="90"/>
      <c r="P15" s="90"/>
      <c r="Q15" s="90"/>
      <c r="R15" s="90"/>
      <c r="S15" s="90"/>
      <c r="T15" s="26">
        <f t="shared" si="1"/>
        <v>2</v>
      </c>
      <c r="U15" s="38" t="str">
        <f t="shared" si="2"/>
        <v/>
      </c>
      <c r="V15" s="22">
        <v>111</v>
      </c>
      <c r="W15" s="22" t="s">
        <v>68</v>
      </c>
      <c r="X15" s="22" t="s">
        <v>59</v>
      </c>
      <c r="Y15" s="62">
        <v>5114</v>
      </c>
      <c r="Z15" s="39"/>
      <c r="AA15" s="1" t="s">
        <v>85</v>
      </c>
      <c r="AB15" s="27" t="s">
        <v>166</v>
      </c>
    </row>
    <row r="16" spans="1:28" x14ac:dyDescent="0.3">
      <c r="A16" s="1" t="s">
        <v>117</v>
      </c>
      <c r="B16" s="1" t="s">
        <v>46</v>
      </c>
      <c r="C16" s="1" t="s">
        <v>49</v>
      </c>
      <c r="D16" s="36">
        <v>10</v>
      </c>
      <c r="E16" s="89"/>
      <c r="F16" s="26">
        <v>3</v>
      </c>
      <c r="G16" s="89"/>
      <c r="H16" s="89"/>
      <c r="I16" s="89"/>
      <c r="J16" s="26">
        <v>1</v>
      </c>
      <c r="K16" s="26">
        <v>1</v>
      </c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26">
        <f t="shared" si="1"/>
        <v>7</v>
      </c>
      <c r="U16" s="38" t="str">
        <f t="shared" si="2"/>
        <v/>
      </c>
      <c r="V16" s="22">
        <v>111</v>
      </c>
      <c r="W16" s="22" t="s">
        <v>68</v>
      </c>
      <c r="X16" s="22" t="s">
        <v>59</v>
      </c>
      <c r="Y16" s="62">
        <v>5114</v>
      </c>
      <c r="Z16" s="39"/>
      <c r="AA16" s="1" t="s">
        <v>85</v>
      </c>
      <c r="AB16" s="27" t="s">
        <v>166</v>
      </c>
    </row>
    <row r="17" spans="1:28" x14ac:dyDescent="0.3">
      <c r="A17" s="1" t="s">
        <v>117</v>
      </c>
      <c r="B17" s="1" t="s">
        <v>46</v>
      </c>
      <c r="C17" s="1" t="s">
        <v>50</v>
      </c>
      <c r="D17" s="36">
        <v>25</v>
      </c>
      <c r="E17" s="89"/>
      <c r="F17" s="26">
        <v>0</v>
      </c>
      <c r="G17" s="89"/>
      <c r="H17" s="89"/>
      <c r="I17" s="89"/>
      <c r="J17" s="26">
        <v>2</v>
      </c>
      <c r="K17" s="26">
        <v>2</v>
      </c>
      <c r="L17" s="89"/>
      <c r="M17" s="89"/>
      <c r="N17" s="26">
        <f t="shared" ref="N17" si="3">SUM(L17:M17)</f>
        <v>0</v>
      </c>
      <c r="O17" s="90"/>
      <c r="P17" s="90"/>
      <c r="Q17" s="90"/>
      <c r="R17" s="90"/>
      <c r="S17" s="90"/>
      <c r="T17" s="26">
        <f t="shared" ref="T17" si="4">+(F17*2)+J17</f>
        <v>2</v>
      </c>
      <c r="U17" s="38" t="str">
        <f t="shared" ref="U17" si="5">IFERROR(((T17+Q17+N17-R17)+(O17*2))/E17,"")</f>
        <v/>
      </c>
      <c r="V17" s="22">
        <v>111</v>
      </c>
      <c r="W17" s="22" t="s">
        <v>68</v>
      </c>
      <c r="X17" s="22" t="s">
        <v>59</v>
      </c>
      <c r="Y17" s="62">
        <v>5114</v>
      </c>
      <c r="Z17" s="39"/>
      <c r="AA17" s="1" t="s">
        <v>85</v>
      </c>
      <c r="AB17" s="27" t="s">
        <v>166</v>
      </c>
    </row>
    <row r="18" spans="1:28" x14ac:dyDescent="0.3">
      <c r="A18" s="1" t="s">
        <v>117</v>
      </c>
      <c r="B18" s="1" t="s">
        <v>46</v>
      </c>
      <c r="C18" s="26" t="s">
        <v>250</v>
      </c>
      <c r="D18" s="36">
        <v>28</v>
      </c>
      <c r="E18" s="89"/>
      <c r="F18" s="26">
        <v>2</v>
      </c>
      <c r="G18" s="89"/>
      <c r="H18" s="89"/>
      <c r="I18" s="89"/>
      <c r="J18" s="26">
        <v>0</v>
      </c>
      <c r="K18" s="26">
        <v>0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4</v>
      </c>
      <c r="U18" s="38" t="str">
        <f t="shared" si="2"/>
        <v/>
      </c>
      <c r="V18" s="22">
        <v>111</v>
      </c>
      <c r="W18" s="22" t="s">
        <v>68</v>
      </c>
      <c r="X18" s="22" t="s">
        <v>59</v>
      </c>
      <c r="Y18" s="62">
        <v>5114</v>
      </c>
      <c r="Z18" s="39"/>
      <c r="AA18" s="1" t="s">
        <v>85</v>
      </c>
      <c r="AB18" s="27" t="s">
        <v>166</v>
      </c>
    </row>
    <row r="19" spans="1:28" x14ac:dyDescent="0.3">
      <c r="A19" s="1" t="s">
        <v>117</v>
      </c>
      <c r="B19" s="1" t="s">
        <v>46</v>
      </c>
      <c r="C19" s="26" t="s">
        <v>51</v>
      </c>
      <c r="D19" s="36">
        <v>33</v>
      </c>
      <c r="E19" s="89"/>
      <c r="F19" s="26">
        <v>3</v>
      </c>
      <c r="G19" s="89"/>
      <c r="H19" s="89"/>
      <c r="I19" s="89"/>
      <c r="J19" s="26">
        <v>0</v>
      </c>
      <c r="K19" s="26">
        <v>3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6</v>
      </c>
      <c r="U19" s="38" t="str">
        <f t="shared" si="2"/>
        <v/>
      </c>
      <c r="V19" s="22">
        <v>111</v>
      </c>
      <c r="W19" s="22" t="s">
        <v>68</v>
      </c>
      <c r="X19" s="22" t="s">
        <v>59</v>
      </c>
      <c r="Y19" s="62">
        <v>5114</v>
      </c>
      <c r="Z19" s="39"/>
      <c r="AA19" s="1" t="s">
        <v>85</v>
      </c>
      <c r="AB19" s="27" t="s">
        <v>166</v>
      </c>
    </row>
    <row r="20" spans="1:28" x14ac:dyDescent="0.3">
      <c r="A20" s="1" t="s">
        <v>117</v>
      </c>
      <c r="B20" s="1" t="s">
        <v>46</v>
      </c>
      <c r="C20" s="26" t="s">
        <v>52</v>
      </c>
      <c r="D20" s="36">
        <v>6</v>
      </c>
      <c r="E20" s="89"/>
      <c r="F20" s="26">
        <v>0</v>
      </c>
      <c r="G20" s="89"/>
      <c r="H20" s="89"/>
      <c r="I20" s="89"/>
      <c r="J20" s="26">
        <v>0</v>
      </c>
      <c r="K20" s="26">
        <v>0</v>
      </c>
      <c r="L20" s="89"/>
      <c r="M20" s="89"/>
      <c r="N20" s="26">
        <f t="shared" ref="N20" si="6">SUM(L20:M20)</f>
        <v>0</v>
      </c>
      <c r="O20" s="90"/>
      <c r="P20" s="90"/>
      <c r="Q20" s="90"/>
      <c r="R20" s="90"/>
      <c r="S20" s="90"/>
      <c r="T20" s="26">
        <f t="shared" ref="T20" si="7">+(F20*2)+J20</f>
        <v>0</v>
      </c>
      <c r="U20" s="38" t="str">
        <f t="shared" ref="U20" si="8">IFERROR(((T20+Q20+N20-R20)+(O20*2))/E20,"")</f>
        <v/>
      </c>
      <c r="V20" s="22">
        <v>111</v>
      </c>
      <c r="W20" s="22" t="s">
        <v>68</v>
      </c>
      <c r="X20" s="22" t="s">
        <v>59</v>
      </c>
      <c r="Y20" s="62">
        <v>5114</v>
      </c>
      <c r="Z20" s="39"/>
      <c r="AA20" s="1" t="s">
        <v>85</v>
      </c>
      <c r="AB20" s="27" t="s">
        <v>166</v>
      </c>
    </row>
    <row r="21" spans="1:28" x14ac:dyDescent="0.3">
      <c r="A21" s="1" t="s">
        <v>117</v>
      </c>
      <c r="B21" s="1" t="s">
        <v>46</v>
      </c>
      <c r="C21" s="26" t="s">
        <v>243</v>
      </c>
      <c r="D21" s="36">
        <v>13</v>
      </c>
      <c r="E21" s="89"/>
      <c r="F21" s="26">
        <v>3</v>
      </c>
      <c r="G21" s="89"/>
      <c r="H21" s="89"/>
      <c r="I21" s="89"/>
      <c r="J21" s="26">
        <v>3</v>
      </c>
      <c r="K21" s="26">
        <v>4</v>
      </c>
      <c r="L21" s="89"/>
      <c r="M21" s="89"/>
      <c r="N21" s="26">
        <f t="shared" si="0"/>
        <v>0</v>
      </c>
      <c r="O21" s="90"/>
      <c r="P21" s="90"/>
      <c r="Q21" s="90"/>
      <c r="R21" s="90"/>
      <c r="S21" s="90"/>
      <c r="T21" s="26">
        <f t="shared" si="1"/>
        <v>9</v>
      </c>
      <c r="U21" s="38" t="str">
        <f t="shared" si="2"/>
        <v/>
      </c>
      <c r="V21" s="22">
        <v>111</v>
      </c>
      <c r="W21" s="22" t="s">
        <v>68</v>
      </c>
      <c r="X21" s="22" t="s">
        <v>59</v>
      </c>
      <c r="Y21" s="62">
        <v>5114</v>
      </c>
      <c r="Z21" s="39"/>
      <c r="AA21" s="1" t="s">
        <v>85</v>
      </c>
      <c r="AB21" s="27" t="s">
        <v>166</v>
      </c>
    </row>
    <row r="22" spans="1:28" x14ac:dyDescent="0.3">
      <c r="A22" s="1" t="s">
        <v>117</v>
      </c>
      <c r="B22" s="1" t="s">
        <v>46</v>
      </c>
      <c r="C22" s="26" t="s">
        <v>236</v>
      </c>
      <c r="D22" s="36">
        <v>32</v>
      </c>
      <c r="E22" s="89"/>
      <c r="F22" s="26">
        <v>7</v>
      </c>
      <c r="G22" s="89"/>
      <c r="H22" s="89"/>
      <c r="I22" s="89"/>
      <c r="J22" s="26">
        <v>0</v>
      </c>
      <c r="K22" s="26">
        <v>4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14</v>
      </c>
      <c r="U22" s="38" t="str">
        <f t="shared" si="2"/>
        <v/>
      </c>
      <c r="V22" s="22">
        <v>111</v>
      </c>
      <c r="W22" s="22" t="s">
        <v>68</v>
      </c>
      <c r="X22" s="22" t="s">
        <v>59</v>
      </c>
      <c r="Y22" s="62">
        <v>5114</v>
      </c>
      <c r="Z22" s="39"/>
      <c r="AA22" s="1" t="s">
        <v>85</v>
      </c>
      <c r="AB22" s="27" t="s">
        <v>166</v>
      </c>
    </row>
    <row r="23" spans="1:28" x14ac:dyDescent="0.3">
      <c r="A23" s="1" t="s">
        <v>117</v>
      </c>
      <c r="B23" s="1" t="s">
        <v>46</v>
      </c>
      <c r="C23" s="26" t="s">
        <v>55</v>
      </c>
      <c r="D23" s="36">
        <v>1</v>
      </c>
      <c r="E23" s="89"/>
      <c r="F23" s="26">
        <v>3</v>
      </c>
      <c r="G23" s="89"/>
      <c r="H23" s="89"/>
      <c r="I23" s="89"/>
      <c r="J23" s="26">
        <v>1</v>
      </c>
      <c r="K23" s="26">
        <v>3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7</v>
      </c>
      <c r="U23" s="38" t="str">
        <f t="shared" si="2"/>
        <v/>
      </c>
      <c r="V23" s="22">
        <v>111</v>
      </c>
      <c r="W23" s="22" t="s">
        <v>68</v>
      </c>
      <c r="X23" s="22" t="s">
        <v>59</v>
      </c>
      <c r="Y23" s="62">
        <v>5114</v>
      </c>
      <c r="Z23" s="39"/>
      <c r="AA23" s="1" t="s">
        <v>85</v>
      </c>
      <c r="AB23" s="27" t="s">
        <v>166</v>
      </c>
    </row>
    <row r="24" spans="1:28" x14ac:dyDescent="0.3">
      <c r="A24" s="1" t="s">
        <v>117</v>
      </c>
      <c r="B24" s="1" t="s">
        <v>46</v>
      </c>
      <c r="C24" s="26" t="s">
        <v>259</v>
      </c>
      <c r="D24" s="36">
        <v>30</v>
      </c>
      <c r="E24" s="89" t="s">
        <v>473</v>
      </c>
      <c r="F24" s="26"/>
      <c r="G24" s="89"/>
      <c r="H24" s="89"/>
      <c r="I24" s="89"/>
      <c r="J24" s="26"/>
      <c r="K24" s="26"/>
      <c r="L24" s="89"/>
      <c r="M24" s="89"/>
      <c r="N24" s="26">
        <f>SUM(L24:M24)</f>
        <v>0</v>
      </c>
      <c r="O24" s="90"/>
      <c r="P24" s="90"/>
      <c r="Q24" s="90"/>
      <c r="R24" s="90"/>
      <c r="S24" s="90"/>
      <c r="T24" s="26">
        <f t="shared" si="1"/>
        <v>0</v>
      </c>
      <c r="U24" s="38" t="str">
        <f t="shared" si="2"/>
        <v/>
      </c>
      <c r="V24" s="22">
        <v>111</v>
      </c>
      <c r="W24" s="22" t="s">
        <v>68</v>
      </c>
      <c r="X24" s="22" t="s">
        <v>59</v>
      </c>
      <c r="Y24" s="62">
        <v>5114</v>
      </c>
      <c r="Z24" s="39"/>
      <c r="AA24" s="1" t="s">
        <v>85</v>
      </c>
      <c r="AB24" s="27" t="s">
        <v>166</v>
      </c>
    </row>
    <row r="25" spans="1:28" x14ac:dyDescent="0.3">
      <c r="A25" s="1" t="s">
        <v>117</v>
      </c>
      <c r="B25" s="1" t="s">
        <v>46</v>
      </c>
      <c r="C25" s="26" t="s">
        <v>56</v>
      </c>
      <c r="D25" s="36">
        <v>15</v>
      </c>
      <c r="E25" s="89" t="s">
        <v>473</v>
      </c>
      <c r="F25" s="26"/>
      <c r="G25" s="89"/>
      <c r="H25" s="89"/>
      <c r="I25" s="89"/>
      <c r="J25" s="26"/>
      <c r="K25" s="26"/>
      <c r="L25" s="89"/>
      <c r="M25" s="89"/>
      <c r="N25" s="26">
        <f>SUM(L25:M25)</f>
        <v>0</v>
      </c>
      <c r="O25" s="90"/>
      <c r="P25" s="90"/>
      <c r="Q25" s="90"/>
      <c r="R25" s="90"/>
      <c r="S25" s="90"/>
      <c r="T25" s="26">
        <f t="shared" si="1"/>
        <v>0</v>
      </c>
      <c r="U25" s="38" t="str">
        <f t="shared" si="2"/>
        <v/>
      </c>
      <c r="V25" s="22">
        <v>111</v>
      </c>
      <c r="W25" s="22" t="s">
        <v>68</v>
      </c>
      <c r="X25" s="22" t="s">
        <v>59</v>
      </c>
      <c r="Y25" s="62">
        <v>5114</v>
      </c>
      <c r="Z25" s="39"/>
      <c r="AA25" s="1" t="s">
        <v>85</v>
      </c>
      <c r="AB25" s="27" t="s">
        <v>166</v>
      </c>
    </row>
    <row r="26" spans="1:28" x14ac:dyDescent="0.3">
      <c r="A26" s="1" t="s">
        <v>117</v>
      </c>
      <c r="B26" s="1" t="s">
        <v>46</v>
      </c>
      <c r="C26" s="52" t="s">
        <v>39</v>
      </c>
      <c r="D26" s="1"/>
      <c r="E26" s="52">
        <v>240</v>
      </c>
      <c r="F26" s="41"/>
      <c r="G26" s="41"/>
      <c r="H26" s="41"/>
      <c r="I26" s="41"/>
      <c r="J26" s="41"/>
      <c r="K26" s="41"/>
      <c r="L26" s="41"/>
      <c r="M26" s="41"/>
      <c r="N26" s="26"/>
      <c r="O26" s="41"/>
      <c r="P26" s="52">
        <v>28</v>
      </c>
      <c r="Q26" s="41"/>
      <c r="R26" s="41"/>
      <c r="S26" s="41"/>
      <c r="T26" s="52"/>
      <c r="U26" s="38" t="str">
        <f t="shared" ref="U26" si="9">_xlfn.IFNA("",((T26+Q26+N26-R26)+(O26*2))/E26)</f>
        <v/>
      </c>
      <c r="V26" s="22">
        <v>111</v>
      </c>
      <c r="W26" s="22" t="s">
        <v>68</v>
      </c>
      <c r="X26" s="22" t="s">
        <v>59</v>
      </c>
      <c r="Y26" s="62">
        <v>5114</v>
      </c>
      <c r="Z26" s="39"/>
      <c r="AA26" s="1" t="s">
        <v>85</v>
      </c>
      <c r="AB26" s="27" t="s">
        <v>166</v>
      </c>
    </row>
    <row r="27" spans="1:28" x14ac:dyDescent="0.3">
      <c r="A27" s="46" t="s">
        <v>117</v>
      </c>
      <c r="B27" s="46" t="s">
        <v>46</v>
      </c>
      <c r="C27" s="42" t="s">
        <v>40</v>
      </c>
      <c r="D27" s="46"/>
      <c r="E27" s="42">
        <f t="shared" ref="E27:T27" si="10">SUM(E13:E26)</f>
        <v>240</v>
      </c>
      <c r="F27" s="42">
        <f t="shared" si="10"/>
        <v>37</v>
      </c>
      <c r="G27" s="42">
        <f t="shared" si="10"/>
        <v>0</v>
      </c>
      <c r="H27" s="42">
        <f t="shared" si="10"/>
        <v>0</v>
      </c>
      <c r="I27" s="42">
        <f t="shared" si="10"/>
        <v>0</v>
      </c>
      <c r="J27" s="42">
        <f t="shared" si="10"/>
        <v>15</v>
      </c>
      <c r="K27" s="42">
        <f t="shared" si="10"/>
        <v>33</v>
      </c>
      <c r="L27" s="42">
        <f t="shared" si="10"/>
        <v>0</v>
      </c>
      <c r="M27" s="42">
        <f t="shared" si="10"/>
        <v>0</v>
      </c>
      <c r="N27" s="42">
        <f t="shared" si="10"/>
        <v>0</v>
      </c>
      <c r="O27" s="42">
        <f t="shared" si="10"/>
        <v>0</v>
      </c>
      <c r="P27" s="42">
        <f t="shared" si="10"/>
        <v>28</v>
      </c>
      <c r="Q27" s="42">
        <f t="shared" si="10"/>
        <v>0</v>
      </c>
      <c r="R27" s="42">
        <f t="shared" si="10"/>
        <v>0</v>
      </c>
      <c r="S27" s="42">
        <f t="shared" si="10"/>
        <v>0</v>
      </c>
      <c r="T27" s="42">
        <f t="shared" si="10"/>
        <v>89</v>
      </c>
      <c r="U27" s="43">
        <f>((T27+Q27+N27-R27)+(O27*2))/E27</f>
        <v>0.37083333333333335</v>
      </c>
      <c r="V27" s="44">
        <v>111</v>
      </c>
      <c r="W27" s="44" t="s">
        <v>68</v>
      </c>
      <c r="X27" s="44" t="s">
        <v>59</v>
      </c>
      <c r="Y27" s="63">
        <v>5114</v>
      </c>
      <c r="Z27" s="45"/>
      <c r="AA27" s="46" t="s">
        <v>85</v>
      </c>
      <c r="AB27" s="74" t="s">
        <v>166</v>
      </c>
    </row>
    <row r="28" spans="1:28" x14ac:dyDescent="0.3">
      <c r="A28" s="1"/>
      <c r="B28" s="1"/>
      <c r="C28" s="1"/>
      <c r="D28" s="1"/>
      <c r="F28" s="47" t="s">
        <v>41</v>
      </c>
      <c r="G28" s="61" t="e">
        <f>F27/G27</f>
        <v>#DIV/0!</v>
      </c>
      <c r="H28" s="47"/>
      <c r="I28" s="27"/>
      <c r="J28" s="47" t="s">
        <v>42</v>
      </c>
      <c r="K28" s="61">
        <f>J27/K27</f>
        <v>0.45454545454545453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28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117</v>
      </c>
      <c r="C35" s="26" t="s">
        <v>261</v>
      </c>
      <c r="D35" s="36">
        <v>30</v>
      </c>
      <c r="E35" s="89"/>
      <c r="F35" s="26">
        <v>6</v>
      </c>
      <c r="G35" s="89"/>
      <c r="H35" s="89"/>
      <c r="I35" s="89"/>
      <c r="J35" s="26">
        <v>6</v>
      </c>
      <c r="K35" s="26">
        <v>6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 t="shared" ref="T35:T47" si="11">+(F35*2)+J35</f>
        <v>18</v>
      </c>
      <c r="U35" s="38" t="str">
        <f>IFERROR(((T35+Q35+N35-R35)+(O35*2))/E35,"")</f>
        <v/>
      </c>
      <c r="V35" s="22">
        <v>111</v>
      </c>
      <c r="W35" s="22" t="s">
        <v>58</v>
      </c>
      <c r="X35" s="22" t="s">
        <v>69</v>
      </c>
      <c r="Y35" s="62">
        <v>5114</v>
      </c>
      <c r="Z35" s="39"/>
      <c r="AA35" s="1" t="s">
        <v>179</v>
      </c>
      <c r="AB35" s="27" t="s">
        <v>154</v>
      </c>
    </row>
    <row r="36" spans="1:28" x14ac:dyDescent="0.3">
      <c r="A36" s="1" t="s">
        <v>46</v>
      </c>
      <c r="B36" s="1" t="s">
        <v>117</v>
      </c>
      <c r="C36" s="26" t="s">
        <v>486</v>
      </c>
      <c r="D36" s="36">
        <v>24</v>
      </c>
      <c r="E36" s="89"/>
      <c r="F36" s="26">
        <v>1</v>
      </c>
      <c r="G36" s="89"/>
      <c r="H36" s="89"/>
      <c r="I36" s="89"/>
      <c r="J36" s="26">
        <v>0</v>
      </c>
      <c r="K36" s="26">
        <v>0</v>
      </c>
      <c r="L36" s="89"/>
      <c r="M36" s="89"/>
      <c r="N36" s="26">
        <f>SUM(L36:M36)</f>
        <v>0</v>
      </c>
      <c r="O36" s="89"/>
      <c r="P36" s="90"/>
      <c r="Q36" s="89"/>
      <c r="R36" s="89"/>
      <c r="S36" s="89"/>
      <c r="T36" s="26">
        <f t="shared" si="11"/>
        <v>2</v>
      </c>
      <c r="U36" s="38" t="str">
        <f>IFERROR(((T36+Q36+N36-R36)+(O36*2))/E36,"")</f>
        <v/>
      </c>
      <c r="V36" s="22">
        <v>111</v>
      </c>
      <c r="W36" s="22" t="s">
        <v>58</v>
      </c>
      <c r="X36" s="22" t="s">
        <v>69</v>
      </c>
      <c r="Y36" s="62">
        <v>5114</v>
      </c>
      <c r="Z36" s="39"/>
      <c r="AA36" s="1" t="s">
        <v>179</v>
      </c>
      <c r="AB36" s="27" t="s">
        <v>154</v>
      </c>
    </row>
    <row r="37" spans="1:28" x14ac:dyDescent="0.3">
      <c r="A37" s="1" t="s">
        <v>46</v>
      </c>
      <c r="B37" s="1" t="s">
        <v>117</v>
      </c>
      <c r="C37" s="26" t="s">
        <v>262</v>
      </c>
      <c r="D37" s="36">
        <v>50</v>
      </c>
      <c r="E37" s="89"/>
      <c r="F37" s="26">
        <v>7</v>
      </c>
      <c r="G37" s="89"/>
      <c r="H37" s="89"/>
      <c r="I37" s="89"/>
      <c r="J37" s="26">
        <v>6</v>
      </c>
      <c r="K37" s="26">
        <v>7</v>
      </c>
      <c r="L37" s="89"/>
      <c r="M37" s="37">
        <v>18</v>
      </c>
      <c r="N37" s="26">
        <f t="shared" ref="N37:N42" si="12">SUM(L37:M37)</f>
        <v>18</v>
      </c>
      <c r="O37" s="90"/>
      <c r="P37" s="90"/>
      <c r="Q37" s="90"/>
      <c r="R37" s="90"/>
      <c r="S37" s="90"/>
      <c r="T37" s="26">
        <f t="shared" si="11"/>
        <v>20</v>
      </c>
      <c r="U37" s="38" t="str">
        <f t="shared" ref="U37:U47" si="13">IFERROR(((T37+Q37+N37-R37)+(O37*2))/E37,"")</f>
        <v/>
      </c>
      <c r="V37" s="22">
        <v>111</v>
      </c>
      <c r="W37" s="22" t="s">
        <v>58</v>
      </c>
      <c r="X37" s="22" t="s">
        <v>69</v>
      </c>
      <c r="Y37" s="62">
        <v>5114</v>
      </c>
      <c r="Z37" s="39"/>
      <c r="AA37" s="1" t="s">
        <v>179</v>
      </c>
      <c r="AB37" s="27" t="s">
        <v>154</v>
      </c>
    </row>
    <row r="38" spans="1:28" x14ac:dyDescent="0.3">
      <c r="A38" s="1" t="s">
        <v>46</v>
      </c>
      <c r="B38" s="1" t="s">
        <v>117</v>
      </c>
      <c r="C38" s="26" t="s">
        <v>368</v>
      </c>
      <c r="D38" s="36">
        <v>12</v>
      </c>
      <c r="E38" s="89"/>
      <c r="F38" s="26">
        <v>3</v>
      </c>
      <c r="G38" s="89"/>
      <c r="H38" s="89"/>
      <c r="I38" s="89"/>
      <c r="J38" s="26">
        <v>2</v>
      </c>
      <c r="K38" s="26">
        <v>5</v>
      </c>
      <c r="L38" s="89"/>
      <c r="M38" s="90"/>
      <c r="N38" s="26">
        <f t="shared" si="12"/>
        <v>0</v>
      </c>
      <c r="O38" s="90"/>
      <c r="P38" s="90"/>
      <c r="Q38" s="90"/>
      <c r="R38" s="90"/>
      <c r="S38" s="90"/>
      <c r="T38" s="26">
        <f t="shared" si="11"/>
        <v>8</v>
      </c>
      <c r="U38" s="38" t="str">
        <f t="shared" si="13"/>
        <v/>
      </c>
      <c r="V38" s="22">
        <v>111</v>
      </c>
      <c r="W38" s="22" t="s">
        <v>58</v>
      </c>
      <c r="X38" s="22" t="s">
        <v>69</v>
      </c>
      <c r="Y38" s="62">
        <v>5114</v>
      </c>
      <c r="Z38" s="39"/>
      <c r="AA38" s="1" t="s">
        <v>179</v>
      </c>
      <c r="AB38" s="27" t="s">
        <v>154</v>
      </c>
    </row>
    <row r="39" spans="1:28" x14ac:dyDescent="0.3">
      <c r="A39" s="1" t="s">
        <v>46</v>
      </c>
      <c r="B39" s="1" t="s">
        <v>117</v>
      </c>
      <c r="C39" s="26" t="s">
        <v>264</v>
      </c>
      <c r="D39" s="36">
        <v>44</v>
      </c>
      <c r="E39" s="89"/>
      <c r="F39" s="26">
        <v>1</v>
      </c>
      <c r="G39" s="89"/>
      <c r="H39" s="89"/>
      <c r="I39" s="89"/>
      <c r="J39" s="26">
        <v>1</v>
      </c>
      <c r="K39" s="26">
        <v>2</v>
      </c>
      <c r="L39" s="89"/>
      <c r="M39" s="90"/>
      <c r="N39" s="26">
        <f t="shared" si="12"/>
        <v>0</v>
      </c>
      <c r="O39" s="90"/>
      <c r="P39" s="90"/>
      <c r="Q39" s="90"/>
      <c r="R39" s="90"/>
      <c r="S39" s="90"/>
      <c r="T39" s="26">
        <f t="shared" si="11"/>
        <v>3</v>
      </c>
      <c r="U39" s="38" t="str">
        <f t="shared" si="13"/>
        <v/>
      </c>
      <c r="V39" s="22">
        <v>111</v>
      </c>
      <c r="W39" s="22" t="s">
        <v>58</v>
      </c>
      <c r="X39" s="22" t="s">
        <v>69</v>
      </c>
      <c r="Y39" s="62">
        <v>5114</v>
      </c>
      <c r="Z39" s="39"/>
      <c r="AA39" s="1" t="s">
        <v>179</v>
      </c>
      <c r="AB39" s="27" t="s">
        <v>154</v>
      </c>
    </row>
    <row r="40" spans="1:28" x14ac:dyDescent="0.3">
      <c r="A40" s="1" t="s">
        <v>46</v>
      </c>
      <c r="B40" s="1" t="s">
        <v>117</v>
      </c>
      <c r="C40" s="26" t="s">
        <v>369</v>
      </c>
      <c r="D40" s="36">
        <v>42</v>
      </c>
      <c r="E40" s="26">
        <v>3</v>
      </c>
      <c r="F40" s="26">
        <v>0</v>
      </c>
      <c r="G40" s="26">
        <v>1</v>
      </c>
      <c r="H40" s="26"/>
      <c r="I40" s="26"/>
      <c r="J40" s="26">
        <v>1</v>
      </c>
      <c r="K40" s="26"/>
      <c r="L40" s="89"/>
      <c r="M40" s="37">
        <v>2</v>
      </c>
      <c r="N40" s="26">
        <f t="shared" si="12"/>
        <v>2</v>
      </c>
      <c r="O40" s="90"/>
      <c r="P40" s="37">
        <v>1</v>
      </c>
      <c r="Q40" s="90"/>
      <c r="R40" s="90"/>
      <c r="S40" s="90"/>
      <c r="T40" s="26">
        <f t="shared" si="11"/>
        <v>1</v>
      </c>
      <c r="U40" s="38">
        <f t="shared" si="13"/>
        <v>1</v>
      </c>
      <c r="V40" s="22">
        <v>111</v>
      </c>
      <c r="W40" s="22" t="s">
        <v>58</v>
      </c>
      <c r="X40" s="22" t="s">
        <v>69</v>
      </c>
      <c r="Y40" s="62">
        <v>5114</v>
      </c>
      <c r="Z40" s="39"/>
      <c r="AA40" s="1" t="s">
        <v>179</v>
      </c>
      <c r="AB40" s="27" t="s">
        <v>154</v>
      </c>
    </row>
    <row r="41" spans="1:28" x14ac:dyDescent="0.3">
      <c r="A41" s="1" t="s">
        <v>46</v>
      </c>
      <c r="B41" s="1" t="s">
        <v>117</v>
      </c>
      <c r="C41" s="26" t="s">
        <v>265</v>
      </c>
      <c r="D41" s="36">
        <v>32</v>
      </c>
      <c r="E41" s="89"/>
      <c r="F41" s="26">
        <v>2</v>
      </c>
      <c r="G41" s="89"/>
      <c r="H41" s="89"/>
      <c r="I41" s="89"/>
      <c r="J41" s="26">
        <v>2</v>
      </c>
      <c r="K41" s="26">
        <v>2</v>
      </c>
      <c r="L41" s="89"/>
      <c r="M41" s="89"/>
      <c r="N41" s="26">
        <f t="shared" si="12"/>
        <v>0</v>
      </c>
      <c r="O41" s="90"/>
      <c r="P41" s="90"/>
      <c r="Q41" s="90"/>
      <c r="R41" s="90"/>
      <c r="S41" s="90"/>
      <c r="T41" s="26">
        <f t="shared" si="11"/>
        <v>6</v>
      </c>
      <c r="U41" s="38" t="str">
        <f t="shared" si="13"/>
        <v/>
      </c>
      <c r="V41" s="22">
        <v>111</v>
      </c>
      <c r="W41" s="22" t="s">
        <v>58</v>
      </c>
      <c r="X41" s="22" t="s">
        <v>69</v>
      </c>
      <c r="Y41" s="62">
        <v>5114</v>
      </c>
      <c r="Z41" s="39" t="s">
        <v>451</v>
      </c>
      <c r="AA41" s="1" t="s">
        <v>179</v>
      </c>
      <c r="AB41" s="27" t="s">
        <v>154</v>
      </c>
    </row>
    <row r="42" spans="1:28" x14ac:dyDescent="0.3">
      <c r="A42" s="1" t="s">
        <v>46</v>
      </c>
      <c r="B42" s="1" t="s">
        <v>117</v>
      </c>
      <c r="C42" s="26" t="s">
        <v>266</v>
      </c>
      <c r="D42" s="36">
        <v>34</v>
      </c>
      <c r="E42" s="89"/>
      <c r="F42" s="26">
        <v>1</v>
      </c>
      <c r="G42" s="89"/>
      <c r="H42" s="89"/>
      <c r="I42" s="89"/>
      <c r="J42" s="26">
        <v>2</v>
      </c>
      <c r="K42" s="26">
        <v>4</v>
      </c>
      <c r="L42" s="89"/>
      <c r="M42" s="89"/>
      <c r="N42" s="26">
        <f t="shared" si="12"/>
        <v>0</v>
      </c>
      <c r="O42" s="90"/>
      <c r="P42" s="90"/>
      <c r="Q42" s="90"/>
      <c r="R42" s="90"/>
      <c r="S42" s="90"/>
      <c r="T42" s="26">
        <f t="shared" si="11"/>
        <v>4</v>
      </c>
      <c r="U42" s="38" t="str">
        <f t="shared" si="13"/>
        <v/>
      </c>
      <c r="V42" s="22">
        <v>111</v>
      </c>
      <c r="W42" s="22" t="s">
        <v>58</v>
      </c>
      <c r="X42" s="22" t="s">
        <v>69</v>
      </c>
      <c r="Y42" s="62">
        <v>5114</v>
      </c>
      <c r="Z42" s="39"/>
      <c r="AA42" s="1" t="s">
        <v>179</v>
      </c>
      <c r="AB42" s="27" t="s">
        <v>154</v>
      </c>
    </row>
    <row r="43" spans="1:28" x14ac:dyDescent="0.3">
      <c r="A43" s="1" t="s">
        <v>46</v>
      </c>
      <c r="B43" s="1" t="s">
        <v>117</v>
      </c>
      <c r="C43" s="26" t="s">
        <v>494</v>
      </c>
      <c r="D43" s="36">
        <v>54</v>
      </c>
      <c r="E43" s="89" t="s">
        <v>495</v>
      </c>
      <c r="F43" s="26"/>
      <c r="G43" s="89"/>
      <c r="H43" s="89"/>
      <c r="I43" s="89"/>
      <c r="J43" s="26"/>
      <c r="K43" s="26"/>
      <c r="L43" s="89"/>
      <c r="M43" s="89"/>
      <c r="N43" s="26"/>
      <c r="O43" s="90"/>
      <c r="P43" s="90"/>
      <c r="Q43" s="90"/>
      <c r="R43" s="90"/>
      <c r="S43" s="90"/>
      <c r="T43" s="26"/>
      <c r="U43" s="38"/>
      <c r="V43" s="22">
        <v>111</v>
      </c>
      <c r="W43" s="22" t="s">
        <v>58</v>
      </c>
      <c r="X43" s="22" t="s">
        <v>69</v>
      </c>
      <c r="Y43" s="62">
        <v>5114</v>
      </c>
      <c r="Z43" s="39"/>
      <c r="AA43" s="1" t="s">
        <v>179</v>
      </c>
      <c r="AB43" s="27" t="s">
        <v>154</v>
      </c>
    </row>
    <row r="44" spans="1:28" x14ac:dyDescent="0.3">
      <c r="A44" s="1" t="s">
        <v>46</v>
      </c>
      <c r="B44" s="1" t="s">
        <v>117</v>
      </c>
      <c r="C44" s="26" t="s">
        <v>267</v>
      </c>
      <c r="D44" s="36">
        <v>20</v>
      </c>
      <c r="E44" s="89"/>
      <c r="F44" s="26">
        <v>6</v>
      </c>
      <c r="G44" s="89"/>
      <c r="H44" s="89"/>
      <c r="I44" s="89"/>
      <c r="J44" s="26">
        <v>3</v>
      </c>
      <c r="K44" s="26">
        <v>5</v>
      </c>
      <c r="L44" s="89"/>
      <c r="M44" s="89"/>
      <c r="N44" s="26">
        <f>SUM(L44:M44)</f>
        <v>0</v>
      </c>
      <c r="O44" s="90"/>
      <c r="P44" s="90"/>
      <c r="Q44" s="90"/>
      <c r="R44" s="90"/>
      <c r="S44" s="90"/>
      <c r="T44" s="26">
        <f t="shared" si="11"/>
        <v>15</v>
      </c>
      <c r="U44" s="38" t="str">
        <f t="shared" si="13"/>
        <v/>
      </c>
      <c r="V44" s="22">
        <v>111</v>
      </c>
      <c r="W44" s="22" t="s">
        <v>58</v>
      </c>
      <c r="X44" s="22" t="s">
        <v>69</v>
      </c>
      <c r="Y44" s="62">
        <v>5114</v>
      </c>
      <c r="Z44" s="39"/>
      <c r="AA44" s="1" t="s">
        <v>179</v>
      </c>
      <c r="AB44" s="27" t="s">
        <v>154</v>
      </c>
    </row>
    <row r="45" spans="1:28" x14ac:dyDescent="0.3">
      <c r="A45" s="1" t="s">
        <v>46</v>
      </c>
      <c r="B45" s="1" t="s">
        <v>117</v>
      </c>
      <c r="C45" s="26" t="s">
        <v>370</v>
      </c>
      <c r="D45" s="36">
        <v>40</v>
      </c>
      <c r="E45" s="89"/>
      <c r="F45" s="26">
        <v>3</v>
      </c>
      <c r="G45" s="89"/>
      <c r="H45" s="89"/>
      <c r="I45" s="89"/>
      <c r="J45" s="26">
        <v>0</v>
      </c>
      <c r="K45" s="26">
        <v>0</v>
      </c>
      <c r="L45" s="89"/>
      <c r="M45" s="89"/>
      <c r="N45" s="26">
        <f>SUM(L45:M45)</f>
        <v>0</v>
      </c>
      <c r="O45" s="90"/>
      <c r="P45" s="90"/>
      <c r="Q45" s="90"/>
      <c r="R45" s="90"/>
      <c r="S45" s="90"/>
      <c r="T45" s="26">
        <f t="shared" si="11"/>
        <v>6</v>
      </c>
      <c r="U45" s="38" t="str">
        <f t="shared" si="13"/>
        <v/>
      </c>
      <c r="V45" s="22">
        <v>111</v>
      </c>
      <c r="W45" s="22" t="s">
        <v>58</v>
      </c>
      <c r="X45" s="22" t="s">
        <v>69</v>
      </c>
      <c r="Y45" s="62">
        <v>5114</v>
      </c>
      <c r="Z45" s="39"/>
      <c r="AA45" s="1" t="s">
        <v>179</v>
      </c>
      <c r="AB45" s="27" t="s">
        <v>154</v>
      </c>
    </row>
    <row r="46" spans="1:28" x14ac:dyDescent="0.3">
      <c r="A46" s="1" t="s">
        <v>46</v>
      </c>
      <c r="B46" s="1" t="s">
        <v>117</v>
      </c>
      <c r="C46" s="26" t="s">
        <v>269</v>
      </c>
      <c r="D46" s="36">
        <v>10</v>
      </c>
      <c r="E46" s="89"/>
      <c r="F46" s="26">
        <v>2</v>
      </c>
      <c r="G46" s="89"/>
      <c r="H46" s="89"/>
      <c r="I46" s="89"/>
      <c r="J46" s="26">
        <v>5</v>
      </c>
      <c r="K46" s="26">
        <v>7</v>
      </c>
      <c r="L46" s="89"/>
      <c r="M46" s="89"/>
      <c r="N46" s="26">
        <f>SUM(L46:M46)</f>
        <v>0</v>
      </c>
      <c r="O46" s="90"/>
      <c r="P46" s="90"/>
      <c r="Q46" s="90"/>
      <c r="R46" s="90"/>
      <c r="S46" s="90"/>
      <c r="T46" s="26">
        <f t="shared" si="11"/>
        <v>9</v>
      </c>
      <c r="U46" s="38" t="str">
        <f t="shared" si="13"/>
        <v/>
      </c>
      <c r="V46" s="22">
        <v>111</v>
      </c>
      <c r="W46" s="22" t="s">
        <v>58</v>
      </c>
      <c r="X46" s="22" t="s">
        <v>69</v>
      </c>
      <c r="Y46" s="62">
        <v>5114</v>
      </c>
      <c r="Z46" s="39"/>
      <c r="AA46" s="1" t="s">
        <v>179</v>
      </c>
      <c r="AB46" s="27" t="s">
        <v>154</v>
      </c>
    </row>
    <row r="47" spans="1:28" x14ac:dyDescent="0.3">
      <c r="A47" s="1" t="s">
        <v>46</v>
      </c>
      <c r="B47" s="1" t="s">
        <v>117</v>
      </c>
      <c r="C47" s="26" t="s">
        <v>270</v>
      </c>
      <c r="D47" s="36">
        <v>22</v>
      </c>
      <c r="E47" s="89"/>
      <c r="F47" s="26">
        <v>5</v>
      </c>
      <c r="G47" s="89"/>
      <c r="H47" s="89"/>
      <c r="I47" s="89"/>
      <c r="J47" s="26">
        <v>3</v>
      </c>
      <c r="K47" s="26">
        <v>8</v>
      </c>
      <c r="L47" s="89"/>
      <c r="M47" s="89"/>
      <c r="N47" s="26">
        <f>SUM(L47:M47)</f>
        <v>0</v>
      </c>
      <c r="O47" s="90"/>
      <c r="P47" s="90"/>
      <c r="Q47" s="90"/>
      <c r="R47" s="90"/>
      <c r="S47" s="90"/>
      <c r="T47" s="26">
        <f t="shared" si="11"/>
        <v>13</v>
      </c>
      <c r="U47" s="38" t="str">
        <f t="shared" si="13"/>
        <v/>
      </c>
      <c r="V47" s="22">
        <v>111</v>
      </c>
      <c r="W47" s="22" t="s">
        <v>58</v>
      </c>
      <c r="X47" s="22" t="s">
        <v>69</v>
      </c>
      <c r="Y47" s="62">
        <v>5114</v>
      </c>
      <c r="Z47" s="39"/>
      <c r="AA47" s="1" t="s">
        <v>179</v>
      </c>
      <c r="AB47" s="27" t="s">
        <v>154</v>
      </c>
    </row>
    <row r="48" spans="1:28" x14ac:dyDescent="0.3">
      <c r="A48" s="1" t="s">
        <v>46</v>
      </c>
      <c r="B48" s="1" t="s">
        <v>117</v>
      </c>
      <c r="C48" s="52" t="s">
        <v>39</v>
      </c>
      <c r="D48" s="1"/>
      <c r="E48" s="52">
        <v>237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>
        <v>24</v>
      </c>
      <c r="Q48" s="52"/>
      <c r="R48" s="52"/>
      <c r="S48" s="52"/>
      <c r="T48" s="52"/>
      <c r="U48" s="38" t="str">
        <f t="shared" ref="U48" si="14">_xlfn.IFNA("",((T48+Q48+N48-R48)+(O48*2))/E48)</f>
        <v/>
      </c>
      <c r="V48" s="22">
        <v>111</v>
      </c>
      <c r="W48" s="22" t="s">
        <v>58</v>
      </c>
      <c r="X48" s="22" t="s">
        <v>69</v>
      </c>
      <c r="Y48" s="62">
        <v>5114</v>
      </c>
      <c r="Z48" s="39"/>
      <c r="AA48" s="1" t="s">
        <v>179</v>
      </c>
      <c r="AB48" s="27" t="s">
        <v>154</v>
      </c>
    </row>
    <row r="49" spans="1:28" x14ac:dyDescent="0.3">
      <c r="A49" s="46" t="s">
        <v>46</v>
      </c>
      <c r="B49" s="46" t="s">
        <v>117</v>
      </c>
      <c r="C49" s="42" t="s">
        <v>40</v>
      </c>
      <c r="D49" s="46"/>
      <c r="E49" s="42">
        <f t="shared" ref="E49:T49" si="15">SUM(E35:E48)</f>
        <v>240</v>
      </c>
      <c r="F49" s="42">
        <f t="shared" si="15"/>
        <v>37</v>
      </c>
      <c r="G49" s="42">
        <f t="shared" si="15"/>
        <v>1</v>
      </c>
      <c r="H49" s="42">
        <f t="shared" si="15"/>
        <v>0</v>
      </c>
      <c r="I49" s="42">
        <f t="shared" si="15"/>
        <v>0</v>
      </c>
      <c r="J49" s="42">
        <f t="shared" si="15"/>
        <v>31</v>
      </c>
      <c r="K49" s="42">
        <f t="shared" si="15"/>
        <v>46</v>
      </c>
      <c r="L49" s="42">
        <f t="shared" si="15"/>
        <v>0</v>
      </c>
      <c r="M49" s="42">
        <f t="shared" si="15"/>
        <v>20</v>
      </c>
      <c r="N49" s="42">
        <f t="shared" si="15"/>
        <v>20</v>
      </c>
      <c r="O49" s="42">
        <f t="shared" si="15"/>
        <v>0</v>
      </c>
      <c r="P49" s="42">
        <f t="shared" si="15"/>
        <v>25</v>
      </c>
      <c r="Q49" s="42">
        <f t="shared" si="15"/>
        <v>0</v>
      </c>
      <c r="R49" s="42">
        <f t="shared" si="15"/>
        <v>0</v>
      </c>
      <c r="S49" s="42">
        <f t="shared" si="15"/>
        <v>0</v>
      </c>
      <c r="T49" s="42">
        <f t="shared" si="15"/>
        <v>105</v>
      </c>
      <c r="U49" s="43">
        <f>((T49+Q49+N49-R49)+(O49*2))/E49</f>
        <v>0.52083333333333337</v>
      </c>
      <c r="V49" s="44">
        <v>111</v>
      </c>
      <c r="W49" s="44" t="s">
        <v>58</v>
      </c>
      <c r="X49" s="44" t="s">
        <v>69</v>
      </c>
      <c r="Y49" s="63">
        <v>5114</v>
      </c>
      <c r="Z49" s="45"/>
      <c r="AA49" s="46" t="s">
        <v>179</v>
      </c>
      <c r="AB49" s="74" t="s">
        <v>154</v>
      </c>
    </row>
    <row r="50" spans="1:28" x14ac:dyDescent="0.3">
      <c r="A50" s="1"/>
      <c r="B50" s="1"/>
      <c r="C50" s="1"/>
      <c r="D50" s="1"/>
      <c r="F50" s="47" t="s">
        <v>41</v>
      </c>
      <c r="G50" s="61">
        <f>F49/G49</f>
        <v>37</v>
      </c>
      <c r="H50" s="47"/>
      <c r="I50" s="27"/>
      <c r="J50" s="47" t="s">
        <v>42</v>
      </c>
      <c r="K50" s="61">
        <f>J49/K49</f>
        <v>0.67391304347826086</v>
      </c>
      <c r="L50" s="1"/>
      <c r="M50" s="37" t="s">
        <v>43</v>
      </c>
      <c r="N50" s="49"/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pageMargins left="0.25" right="0.25" top="0.75" bottom="0.75" header="0.3" footer="0.3"/>
  <pageSetup scale="6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F327-3F4A-4D7B-AB59-CF9EF0753A52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459</v>
      </c>
    </row>
    <row r="3" spans="1:28" x14ac:dyDescent="0.3">
      <c r="B3" s="1"/>
      <c r="C3" s="6">
        <v>28938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62</v>
      </c>
      <c r="D4" s="7" t="s">
        <v>5</v>
      </c>
      <c r="E4" s="8"/>
      <c r="F4" s="5"/>
      <c r="G4" s="1"/>
      <c r="J4" s="15" t="s">
        <v>205</v>
      </c>
      <c r="K4" s="16" t="str">
        <f>+C11</f>
        <v>Milwaukee Does</v>
      </c>
      <c r="L4" s="17"/>
      <c r="M4" s="18"/>
      <c r="N4" s="19">
        <v>17</v>
      </c>
      <c r="O4" s="19">
        <v>18</v>
      </c>
      <c r="P4" s="19">
        <v>22</v>
      </c>
      <c r="Q4" s="19">
        <v>35</v>
      </c>
      <c r="R4" s="20"/>
      <c r="S4" s="21">
        <f>SUM(N4:R4)</f>
        <v>92</v>
      </c>
      <c r="T4" s="22">
        <v>113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206</v>
      </c>
      <c r="K5" s="16" t="str">
        <f>+C33</f>
        <v>Minnesota Fillies</v>
      </c>
      <c r="L5" s="17"/>
      <c r="M5" s="18"/>
      <c r="N5" s="19">
        <v>19</v>
      </c>
      <c r="O5" s="19">
        <v>21</v>
      </c>
      <c r="P5" s="19">
        <v>31</v>
      </c>
      <c r="Q5" s="19">
        <v>28</v>
      </c>
      <c r="R5" s="20"/>
      <c r="S5" s="21">
        <f>SUM(N5:R5)</f>
        <v>99</v>
      </c>
      <c r="T5" s="22">
        <v>113</v>
      </c>
      <c r="U5" s="1"/>
      <c r="V5" s="1"/>
      <c r="W5" s="1"/>
    </row>
    <row r="6" spans="1:28" x14ac:dyDescent="0.3">
      <c r="C6" s="66">
        <v>2112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113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28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97</v>
      </c>
      <c r="B13" s="1" t="s">
        <v>46</v>
      </c>
      <c r="C13" s="26" t="s">
        <v>47</v>
      </c>
      <c r="D13" s="36">
        <v>24</v>
      </c>
      <c r="E13" s="89"/>
      <c r="F13" s="26">
        <v>3</v>
      </c>
      <c r="G13" s="89"/>
      <c r="H13" s="89"/>
      <c r="I13" s="89"/>
      <c r="J13" s="26">
        <v>2</v>
      </c>
      <c r="K13" s="26">
        <v>2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8</v>
      </c>
      <c r="U13" s="38" t="str">
        <f>IFERROR(((T13+Q13+N13-R13)+(O13*2))/E13,"")</f>
        <v/>
      </c>
      <c r="V13" s="22">
        <v>113</v>
      </c>
      <c r="W13" s="22" t="s">
        <v>58</v>
      </c>
      <c r="X13" s="22" t="s">
        <v>59</v>
      </c>
      <c r="Y13" s="62">
        <v>2112</v>
      </c>
      <c r="Z13" s="39"/>
      <c r="AA13" s="1" t="s">
        <v>85</v>
      </c>
      <c r="AB13" s="27" t="s">
        <v>207</v>
      </c>
    </row>
    <row r="14" spans="1:28" x14ac:dyDescent="0.3">
      <c r="A14" s="1" t="s">
        <v>97</v>
      </c>
      <c r="B14" s="1" t="s">
        <v>46</v>
      </c>
      <c r="C14" s="1" t="s">
        <v>251</v>
      </c>
      <c r="D14" s="36">
        <v>22</v>
      </c>
      <c r="E14" s="89"/>
      <c r="F14" s="26">
        <v>12</v>
      </c>
      <c r="G14" s="89"/>
      <c r="H14" s="89"/>
      <c r="I14" s="89"/>
      <c r="J14" s="26">
        <v>7</v>
      </c>
      <c r="K14" s="26">
        <v>8</v>
      </c>
      <c r="L14" s="89"/>
      <c r="M14" s="89"/>
      <c r="N14" s="26">
        <f t="shared" ref="N14:N20" si="0">SUM(L14:M14)</f>
        <v>0</v>
      </c>
      <c r="O14" s="90"/>
      <c r="P14" s="90"/>
      <c r="Q14" s="90"/>
      <c r="R14" s="90"/>
      <c r="S14" s="90"/>
      <c r="T14" s="26">
        <f t="shared" ref="T14:T24" si="1">+(F14*2)+J14</f>
        <v>31</v>
      </c>
      <c r="U14" s="38" t="str">
        <f t="shared" ref="U14:U24" si="2">IFERROR(((T14+Q14+N14-R14)+(O14*2))/E14,"")</f>
        <v/>
      </c>
      <c r="V14" s="22">
        <v>113</v>
      </c>
      <c r="W14" s="22" t="s">
        <v>58</v>
      </c>
      <c r="X14" s="22" t="s">
        <v>59</v>
      </c>
      <c r="Y14" s="62">
        <v>2112</v>
      </c>
      <c r="Z14" s="39"/>
      <c r="AA14" s="1" t="s">
        <v>85</v>
      </c>
      <c r="AB14" s="27" t="s">
        <v>207</v>
      </c>
    </row>
    <row r="15" spans="1:28" x14ac:dyDescent="0.3">
      <c r="A15" s="1" t="s">
        <v>97</v>
      </c>
      <c r="B15" s="1" t="s">
        <v>46</v>
      </c>
      <c r="C15" s="1" t="s">
        <v>234</v>
      </c>
      <c r="D15" s="36">
        <v>44</v>
      </c>
      <c r="E15" s="89"/>
      <c r="F15" s="26">
        <v>0</v>
      </c>
      <c r="G15" s="89"/>
      <c r="H15" s="89"/>
      <c r="I15" s="89"/>
      <c r="J15" s="26">
        <v>0</v>
      </c>
      <c r="K15" s="26">
        <v>0</v>
      </c>
      <c r="L15" s="89"/>
      <c r="M15" s="89"/>
      <c r="N15" s="26">
        <f t="shared" si="0"/>
        <v>0</v>
      </c>
      <c r="O15" s="90"/>
      <c r="P15" s="90"/>
      <c r="Q15" s="90"/>
      <c r="R15" s="90"/>
      <c r="S15" s="90"/>
      <c r="T15" s="26">
        <f t="shared" si="1"/>
        <v>0</v>
      </c>
      <c r="U15" s="38" t="str">
        <f t="shared" si="2"/>
        <v/>
      </c>
      <c r="V15" s="22">
        <v>113</v>
      </c>
      <c r="W15" s="22" t="s">
        <v>58</v>
      </c>
      <c r="X15" s="22" t="s">
        <v>59</v>
      </c>
      <c r="Y15" s="62">
        <v>2112</v>
      </c>
      <c r="Z15" s="39"/>
      <c r="AA15" s="1" t="s">
        <v>85</v>
      </c>
      <c r="AB15" s="27" t="s">
        <v>207</v>
      </c>
    </row>
    <row r="16" spans="1:28" x14ac:dyDescent="0.3">
      <c r="A16" s="1" t="s">
        <v>97</v>
      </c>
      <c r="B16" s="1" t="s">
        <v>46</v>
      </c>
      <c r="C16" s="1" t="s">
        <v>49</v>
      </c>
      <c r="D16" s="36">
        <v>10</v>
      </c>
      <c r="E16" s="89"/>
      <c r="F16" s="26">
        <v>3</v>
      </c>
      <c r="G16" s="89"/>
      <c r="H16" s="89"/>
      <c r="I16" s="89"/>
      <c r="J16" s="26">
        <v>1</v>
      </c>
      <c r="K16" s="26">
        <v>2</v>
      </c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26">
        <f t="shared" si="1"/>
        <v>7</v>
      </c>
      <c r="U16" s="38" t="str">
        <f t="shared" si="2"/>
        <v/>
      </c>
      <c r="V16" s="22">
        <v>113</v>
      </c>
      <c r="W16" s="22" t="s">
        <v>58</v>
      </c>
      <c r="X16" s="22" t="s">
        <v>59</v>
      </c>
      <c r="Y16" s="62">
        <v>2112</v>
      </c>
      <c r="Z16" s="39"/>
      <c r="AA16" s="1" t="s">
        <v>85</v>
      </c>
      <c r="AB16" s="27" t="s">
        <v>207</v>
      </c>
    </row>
    <row r="17" spans="1:28" x14ac:dyDescent="0.3">
      <c r="A17" s="1" t="s">
        <v>97</v>
      </c>
      <c r="B17" s="1" t="s">
        <v>46</v>
      </c>
      <c r="C17" s="26" t="s">
        <v>50</v>
      </c>
      <c r="D17" s="36">
        <v>25</v>
      </c>
      <c r="E17" s="89"/>
      <c r="F17" s="26">
        <v>5</v>
      </c>
      <c r="G17" s="89"/>
      <c r="H17" s="89"/>
      <c r="I17" s="89"/>
      <c r="J17" s="26">
        <v>0</v>
      </c>
      <c r="K17" s="26">
        <v>0</v>
      </c>
      <c r="L17" s="89"/>
      <c r="M17" s="89"/>
      <c r="N17" s="26">
        <f t="shared" si="0"/>
        <v>0</v>
      </c>
      <c r="O17" s="90"/>
      <c r="P17" s="90"/>
      <c r="Q17" s="90"/>
      <c r="R17" s="90"/>
      <c r="S17" s="90"/>
      <c r="T17" s="26">
        <f t="shared" si="1"/>
        <v>10</v>
      </c>
      <c r="U17" s="38" t="str">
        <f t="shared" si="2"/>
        <v/>
      </c>
      <c r="V17" s="22">
        <v>113</v>
      </c>
      <c r="W17" s="22" t="s">
        <v>58</v>
      </c>
      <c r="X17" s="22" t="s">
        <v>59</v>
      </c>
      <c r="Y17" s="62">
        <v>2112</v>
      </c>
      <c r="Z17" s="39"/>
      <c r="AA17" s="1" t="s">
        <v>85</v>
      </c>
      <c r="AB17" s="27" t="s">
        <v>207</v>
      </c>
    </row>
    <row r="18" spans="1:28" x14ac:dyDescent="0.3">
      <c r="A18" s="1" t="s">
        <v>97</v>
      </c>
      <c r="B18" s="1" t="s">
        <v>46</v>
      </c>
      <c r="C18" s="26" t="s">
        <v>250</v>
      </c>
      <c r="D18" s="36">
        <v>28</v>
      </c>
      <c r="E18" s="89"/>
      <c r="F18" s="26">
        <v>6</v>
      </c>
      <c r="G18" s="89"/>
      <c r="H18" s="89"/>
      <c r="I18" s="89"/>
      <c r="J18" s="26">
        <v>2</v>
      </c>
      <c r="K18" s="26">
        <v>5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14</v>
      </c>
      <c r="U18" s="38" t="str">
        <f t="shared" si="2"/>
        <v/>
      </c>
      <c r="V18" s="22">
        <v>113</v>
      </c>
      <c r="W18" s="22" t="s">
        <v>58</v>
      </c>
      <c r="X18" s="22" t="s">
        <v>59</v>
      </c>
      <c r="Y18" s="62">
        <v>2112</v>
      </c>
      <c r="Z18" s="39"/>
      <c r="AA18" s="1" t="s">
        <v>85</v>
      </c>
      <c r="AB18" s="27" t="s">
        <v>207</v>
      </c>
    </row>
    <row r="19" spans="1:28" x14ac:dyDescent="0.3">
      <c r="A19" s="1" t="s">
        <v>97</v>
      </c>
      <c r="B19" s="1" t="s">
        <v>46</v>
      </c>
      <c r="C19" s="26" t="s">
        <v>51</v>
      </c>
      <c r="D19" s="36">
        <v>33</v>
      </c>
      <c r="E19" s="89"/>
      <c r="F19" s="26">
        <v>3</v>
      </c>
      <c r="G19" s="89"/>
      <c r="H19" s="89"/>
      <c r="I19" s="89"/>
      <c r="J19" s="26">
        <v>0</v>
      </c>
      <c r="K19" s="26">
        <v>0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6</v>
      </c>
      <c r="U19" s="38" t="str">
        <f t="shared" si="2"/>
        <v/>
      </c>
      <c r="V19" s="22">
        <v>113</v>
      </c>
      <c r="W19" s="22" t="s">
        <v>58</v>
      </c>
      <c r="X19" s="22" t="s">
        <v>59</v>
      </c>
      <c r="Y19" s="62">
        <v>2112</v>
      </c>
      <c r="Z19" s="39"/>
      <c r="AA19" s="1" t="s">
        <v>85</v>
      </c>
      <c r="AB19" s="27" t="s">
        <v>207</v>
      </c>
    </row>
    <row r="20" spans="1:28" x14ac:dyDescent="0.3">
      <c r="A20" s="1" t="s">
        <v>97</v>
      </c>
      <c r="B20" s="1" t="s">
        <v>46</v>
      </c>
      <c r="C20" s="26" t="s">
        <v>243</v>
      </c>
      <c r="D20" s="36">
        <v>13</v>
      </c>
      <c r="E20" s="89"/>
      <c r="F20" s="26">
        <v>1</v>
      </c>
      <c r="G20" s="89"/>
      <c r="H20" s="89"/>
      <c r="I20" s="89"/>
      <c r="J20" s="26">
        <v>0</v>
      </c>
      <c r="K20" s="26">
        <v>0</v>
      </c>
      <c r="L20" s="89"/>
      <c r="M20" s="89"/>
      <c r="N20" s="26">
        <f t="shared" si="0"/>
        <v>0</v>
      </c>
      <c r="O20" s="90"/>
      <c r="P20" s="90"/>
      <c r="Q20" s="90"/>
      <c r="R20" s="90"/>
      <c r="S20" s="90"/>
      <c r="T20" s="26">
        <f t="shared" si="1"/>
        <v>2</v>
      </c>
      <c r="U20" s="38" t="str">
        <f t="shared" si="2"/>
        <v/>
      </c>
      <c r="V20" s="22">
        <v>113</v>
      </c>
      <c r="W20" s="22" t="s">
        <v>58</v>
      </c>
      <c r="X20" s="22" t="s">
        <v>59</v>
      </c>
      <c r="Y20" s="62">
        <v>2112</v>
      </c>
      <c r="Z20" s="39"/>
      <c r="AA20" s="1" t="s">
        <v>85</v>
      </c>
      <c r="AB20" s="27" t="s">
        <v>207</v>
      </c>
    </row>
    <row r="21" spans="1:28" x14ac:dyDescent="0.3">
      <c r="A21" s="1" t="s">
        <v>97</v>
      </c>
      <c r="B21" s="1" t="s">
        <v>46</v>
      </c>
      <c r="C21" s="26" t="s">
        <v>236</v>
      </c>
      <c r="D21" s="36">
        <v>32</v>
      </c>
      <c r="E21" s="89"/>
      <c r="F21" s="26">
        <v>2</v>
      </c>
      <c r="G21" s="89"/>
      <c r="H21" s="89"/>
      <c r="I21" s="89"/>
      <c r="J21" s="26">
        <v>2</v>
      </c>
      <c r="K21" s="26">
        <v>9</v>
      </c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26">
        <f t="shared" si="1"/>
        <v>6</v>
      </c>
      <c r="U21" s="38" t="str">
        <f t="shared" si="2"/>
        <v/>
      </c>
      <c r="V21" s="22">
        <v>113</v>
      </c>
      <c r="W21" s="22" t="s">
        <v>58</v>
      </c>
      <c r="X21" s="22" t="s">
        <v>59</v>
      </c>
      <c r="Y21" s="62">
        <v>2112</v>
      </c>
      <c r="Z21" s="39"/>
      <c r="AA21" s="1" t="s">
        <v>85</v>
      </c>
      <c r="AB21" s="27" t="s">
        <v>207</v>
      </c>
    </row>
    <row r="22" spans="1:28" x14ac:dyDescent="0.3">
      <c r="A22" s="1" t="s">
        <v>97</v>
      </c>
      <c r="B22" s="1" t="s">
        <v>46</v>
      </c>
      <c r="C22" s="26" t="s">
        <v>55</v>
      </c>
      <c r="D22" s="36">
        <v>1</v>
      </c>
      <c r="E22" s="89"/>
      <c r="F22" s="26">
        <v>2</v>
      </c>
      <c r="G22" s="89"/>
      <c r="H22" s="89"/>
      <c r="I22" s="89"/>
      <c r="J22" s="26">
        <v>2</v>
      </c>
      <c r="K22" s="26">
        <v>5</v>
      </c>
      <c r="L22" s="89"/>
      <c r="M22" s="89"/>
      <c r="N22" s="26">
        <f>SUM(L22:M22)</f>
        <v>0</v>
      </c>
      <c r="O22" s="90"/>
      <c r="P22" s="52">
        <v>6</v>
      </c>
      <c r="Q22" s="90"/>
      <c r="R22" s="90"/>
      <c r="S22" s="90"/>
      <c r="T22" s="26">
        <f t="shared" si="1"/>
        <v>6</v>
      </c>
      <c r="U22" s="38" t="str">
        <f t="shared" si="2"/>
        <v/>
      </c>
      <c r="V22" s="22">
        <v>113</v>
      </c>
      <c r="W22" s="22" t="s">
        <v>58</v>
      </c>
      <c r="X22" s="22" t="s">
        <v>59</v>
      </c>
      <c r="Y22" s="62">
        <v>2112</v>
      </c>
      <c r="Z22" s="39"/>
      <c r="AA22" s="1" t="s">
        <v>85</v>
      </c>
      <c r="AB22" s="27" t="s">
        <v>207</v>
      </c>
    </row>
    <row r="23" spans="1:28" x14ac:dyDescent="0.3">
      <c r="A23" s="1" t="s">
        <v>97</v>
      </c>
      <c r="B23" s="1" t="s">
        <v>46</v>
      </c>
      <c r="C23" s="26" t="s">
        <v>259</v>
      </c>
      <c r="D23" s="36">
        <v>30</v>
      </c>
      <c r="E23" s="89"/>
      <c r="F23" s="26">
        <v>1</v>
      </c>
      <c r="G23" s="89"/>
      <c r="H23" s="89"/>
      <c r="I23" s="89"/>
      <c r="J23" s="26">
        <v>0</v>
      </c>
      <c r="K23" s="26">
        <v>0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2</v>
      </c>
      <c r="U23" s="38" t="str">
        <f t="shared" si="2"/>
        <v/>
      </c>
      <c r="V23" s="22">
        <v>113</v>
      </c>
      <c r="W23" s="22" t="s">
        <v>58</v>
      </c>
      <c r="X23" s="22" t="s">
        <v>59</v>
      </c>
      <c r="Y23" s="62">
        <v>2112</v>
      </c>
      <c r="Z23" s="39"/>
      <c r="AA23" s="1" t="s">
        <v>85</v>
      </c>
      <c r="AB23" s="27" t="s">
        <v>207</v>
      </c>
    </row>
    <row r="24" spans="1:28" x14ac:dyDescent="0.3">
      <c r="A24" s="1" t="s">
        <v>97</v>
      </c>
      <c r="B24" s="1" t="s">
        <v>46</v>
      </c>
      <c r="C24" s="26" t="s">
        <v>56</v>
      </c>
      <c r="D24" s="36">
        <v>15</v>
      </c>
      <c r="E24" s="89" t="s">
        <v>473</v>
      </c>
      <c r="F24" s="26"/>
      <c r="G24" s="89"/>
      <c r="H24" s="89"/>
      <c r="I24" s="89"/>
      <c r="J24" s="26"/>
      <c r="K24" s="26"/>
      <c r="L24" s="89"/>
      <c r="M24" s="89"/>
      <c r="N24" s="26">
        <f>SUM(L24:M24)</f>
        <v>0</v>
      </c>
      <c r="O24" s="90"/>
      <c r="P24" s="90"/>
      <c r="Q24" s="90"/>
      <c r="R24" s="90"/>
      <c r="S24" s="90"/>
      <c r="T24" s="26">
        <f t="shared" si="1"/>
        <v>0</v>
      </c>
      <c r="U24" s="38" t="str">
        <f t="shared" si="2"/>
        <v/>
      </c>
      <c r="V24" s="22">
        <v>113</v>
      </c>
      <c r="W24" s="22" t="s">
        <v>58</v>
      </c>
      <c r="X24" s="22" t="s">
        <v>59</v>
      </c>
      <c r="Y24" s="62">
        <v>2112</v>
      </c>
      <c r="Z24" s="39"/>
      <c r="AA24" s="1" t="s">
        <v>85</v>
      </c>
      <c r="AB24" s="27" t="s">
        <v>207</v>
      </c>
    </row>
    <row r="25" spans="1:28" x14ac:dyDescent="0.3">
      <c r="A25" s="1" t="s">
        <v>97</v>
      </c>
      <c r="B25" s="1" t="s">
        <v>46</v>
      </c>
      <c r="C25" s="52" t="s">
        <v>39</v>
      </c>
      <c r="D25" s="1"/>
      <c r="E25" s="41"/>
      <c r="F25" s="41"/>
      <c r="G25" s="41"/>
      <c r="H25" s="41"/>
      <c r="I25" s="41"/>
      <c r="J25" s="41"/>
      <c r="K25" s="41"/>
      <c r="L25" s="41"/>
      <c r="M25" s="41"/>
      <c r="N25" s="26"/>
      <c r="O25" s="41"/>
      <c r="P25" s="52">
        <v>27</v>
      </c>
      <c r="Q25" s="41"/>
      <c r="R25" s="41"/>
      <c r="S25" s="41"/>
      <c r="T25" s="52">
        <v>92</v>
      </c>
      <c r="U25" s="38" t="str">
        <f>_xlfn.IFNA("",((T25+Q25+N25-R25)+(O25*2))/E25)</f>
        <v/>
      </c>
      <c r="V25" s="22">
        <v>113</v>
      </c>
      <c r="W25" s="22" t="s">
        <v>58</v>
      </c>
      <c r="X25" s="22" t="s">
        <v>59</v>
      </c>
      <c r="Y25" s="62">
        <v>2112</v>
      </c>
      <c r="Z25" s="39"/>
      <c r="AA25" s="1" t="s">
        <v>85</v>
      </c>
      <c r="AB25" s="27" t="s">
        <v>207</v>
      </c>
    </row>
    <row r="26" spans="1:28" x14ac:dyDescent="0.3">
      <c r="A26" s="46" t="s">
        <v>97</v>
      </c>
      <c r="B26" s="46" t="s">
        <v>46</v>
      </c>
      <c r="C26" s="42" t="s">
        <v>40</v>
      </c>
      <c r="D26" s="46"/>
      <c r="E26" s="42">
        <f t="shared" ref="E26:T26" si="3">SUM(E13:E25)</f>
        <v>0</v>
      </c>
      <c r="F26" s="42">
        <f t="shared" si="3"/>
        <v>38</v>
      </c>
      <c r="G26" s="42">
        <f t="shared" si="3"/>
        <v>0</v>
      </c>
      <c r="H26" s="42">
        <f t="shared" si="3"/>
        <v>0</v>
      </c>
      <c r="I26" s="42">
        <f t="shared" si="3"/>
        <v>0</v>
      </c>
      <c r="J26" s="42">
        <f t="shared" si="3"/>
        <v>16</v>
      </c>
      <c r="K26" s="42">
        <f t="shared" si="3"/>
        <v>31</v>
      </c>
      <c r="L26" s="42">
        <f t="shared" si="3"/>
        <v>0</v>
      </c>
      <c r="M26" s="42">
        <f t="shared" si="3"/>
        <v>0</v>
      </c>
      <c r="N26" s="42">
        <f t="shared" si="3"/>
        <v>0</v>
      </c>
      <c r="O26" s="42">
        <f t="shared" si="3"/>
        <v>0</v>
      </c>
      <c r="P26" s="42">
        <f t="shared" si="3"/>
        <v>33</v>
      </c>
      <c r="Q26" s="42">
        <f t="shared" si="3"/>
        <v>0</v>
      </c>
      <c r="R26" s="42">
        <f t="shared" si="3"/>
        <v>0</v>
      </c>
      <c r="S26" s="42">
        <f t="shared" si="3"/>
        <v>0</v>
      </c>
      <c r="T26" s="42">
        <f t="shared" si="3"/>
        <v>184</v>
      </c>
      <c r="U26" s="43" t="e">
        <f>((T26+Q26+N26-R26)+(O26*2))/E26</f>
        <v>#DIV/0!</v>
      </c>
      <c r="V26" s="44">
        <v>113</v>
      </c>
      <c r="W26" s="44" t="s">
        <v>58</v>
      </c>
      <c r="X26" s="44" t="s">
        <v>59</v>
      </c>
      <c r="Y26" s="63">
        <v>2112</v>
      </c>
      <c r="Z26" s="45"/>
      <c r="AA26" s="46" t="s">
        <v>85</v>
      </c>
      <c r="AB26" s="74" t="s">
        <v>207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>
        <f>J26/K26</f>
        <v>0.5161290322580645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30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97</v>
      </c>
      <c r="C35" s="26" t="s">
        <v>252</v>
      </c>
      <c r="D35" s="36">
        <v>33</v>
      </c>
      <c r="E35" s="89"/>
      <c r="F35" s="26">
        <v>5</v>
      </c>
      <c r="G35" s="89"/>
      <c r="H35" s="89"/>
      <c r="I35" s="89"/>
      <c r="J35" s="26">
        <v>2</v>
      </c>
      <c r="K35" s="26">
        <v>4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 t="shared" ref="T35:T45" si="4">+(F35*2)+J35</f>
        <v>12</v>
      </c>
      <c r="U35" s="38" t="str">
        <f>IFERROR(((T35+Q35+N35-R35)+(O35*2))/E35,"")</f>
        <v/>
      </c>
      <c r="V35" s="22">
        <v>113</v>
      </c>
      <c r="W35" s="22" t="s">
        <v>68</v>
      </c>
      <c r="X35" s="22" t="s">
        <v>69</v>
      </c>
      <c r="Y35" s="62">
        <v>2112</v>
      </c>
      <c r="Z35" s="39"/>
      <c r="AA35" s="1" t="s">
        <v>208</v>
      </c>
      <c r="AB35" s="27" t="s">
        <v>209</v>
      </c>
    </row>
    <row r="36" spans="1:28" x14ac:dyDescent="0.3">
      <c r="A36" s="1" t="s">
        <v>46</v>
      </c>
      <c r="B36" s="1" t="s">
        <v>97</v>
      </c>
      <c r="C36" s="26" t="s">
        <v>48</v>
      </c>
      <c r="D36" s="36">
        <v>21</v>
      </c>
      <c r="E36" s="89"/>
      <c r="F36" s="26">
        <v>4</v>
      </c>
      <c r="G36" s="89"/>
      <c r="H36" s="89"/>
      <c r="I36" s="89"/>
      <c r="J36" s="26">
        <v>3</v>
      </c>
      <c r="K36" s="26">
        <v>5</v>
      </c>
      <c r="L36" s="89"/>
      <c r="M36" s="89"/>
      <c r="N36" s="26">
        <f>SUM(L36:M36)</f>
        <v>0</v>
      </c>
      <c r="O36" s="89"/>
      <c r="P36" s="52">
        <v>6</v>
      </c>
      <c r="Q36" s="89"/>
      <c r="R36" s="89"/>
      <c r="S36" s="89"/>
      <c r="T36" s="26">
        <f t="shared" si="4"/>
        <v>11</v>
      </c>
      <c r="U36" s="38" t="str">
        <f>IFERROR(((T36+Q36+N36-R36)+(O36*2))/E36,"")</f>
        <v/>
      </c>
      <c r="V36" s="22">
        <v>113</v>
      </c>
      <c r="W36" s="22" t="s">
        <v>68</v>
      </c>
      <c r="X36" s="22" t="s">
        <v>69</v>
      </c>
      <c r="Y36" s="62">
        <v>2112</v>
      </c>
      <c r="Z36" s="39"/>
      <c r="AA36" s="1" t="s">
        <v>208</v>
      </c>
      <c r="AB36" s="27" t="s">
        <v>209</v>
      </c>
    </row>
    <row r="37" spans="1:28" x14ac:dyDescent="0.3">
      <c r="A37" s="1" t="s">
        <v>46</v>
      </c>
      <c r="B37" s="1" t="s">
        <v>97</v>
      </c>
      <c r="C37" s="26" t="s">
        <v>253</v>
      </c>
      <c r="D37" s="36">
        <v>32</v>
      </c>
      <c r="E37" s="89"/>
      <c r="F37" s="26">
        <v>4</v>
      </c>
      <c r="G37" s="89"/>
      <c r="H37" s="89"/>
      <c r="I37" s="89"/>
      <c r="J37" s="26">
        <v>5</v>
      </c>
      <c r="K37" s="26">
        <v>6</v>
      </c>
      <c r="L37" s="89"/>
      <c r="M37" s="89"/>
      <c r="N37" s="26">
        <f t="shared" ref="N37:N43" si="5">SUM(L37:M37)</f>
        <v>0</v>
      </c>
      <c r="O37" s="90"/>
      <c r="P37" s="90"/>
      <c r="Q37" s="90"/>
      <c r="R37" s="90"/>
      <c r="S37" s="90"/>
      <c r="T37" s="26">
        <f t="shared" si="4"/>
        <v>13</v>
      </c>
      <c r="U37" s="38" t="str">
        <f t="shared" ref="U37:U45" si="6">IFERROR(((T37+Q37+N37-R37)+(O37*2))/E37,"")</f>
        <v/>
      </c>
      <c r="V37" s="22">
        <v>113</v>
      </c>
      <c r="W37" s="22" t="s">
        <v>68</v>
      </c>
      <c r="X37" s="22" t="s">
        <v>69</v>
      </c>
      <c r="Y37" s="62">
        <v>2112</v>
      </c>
      <c r="Z37" s="39"/>
      <c r="AA37" s="1" t="s">
        <v>208</v>
      </c>
      <c r="AB37" s="27" t="s">
        <v>209</v>
      </c>
    </row>
    <row r="38" spans="1:28" x14ac:dyDescent="0.3">
      <c r="A38" s="1" t="s">
        <v>46</v>
      </c>
      <c r="B38" s="1" t="s">
        <v>97</v>
      </c>
      <c r="C38" s="26" t="s">
        <v>254</v>
      </c>
      <c r="D38" s="36">
        <v>24</v>
      </c>
      <c r="E38" s="89"/>
      <c r="F38" s="26">
        <v>1</v>
      </c>
      <c r="G38" s="89"/>
      <c r="H38" s="89"/>
      <c r="I38" s="89"/>
      <c r="J38" s="26">
        <v>0</v>
      </c>
      <c r="K38" s="26">
        <v>0</v>
      </c>
      <c r="L38" s="89"/>
      <c r="M38" s="89"/>
      <c r="N38" s="26">
        <f t="shared" si="5"/>
        <v>0</v>
      </c>
      <c r="O38" s="90"/>
      <c r="P38" s="90"/>
      <c r="Q38" s="90"/>
      <c r="R38" s="90"/>
      <c r="S38" s="90"/>
      <c r="T38" s="26">
        <f t="shared" si="4"/>
        <v>2</v>
      </c>
      <c r="U38" s="38" t="str">
        <f t="shared" si="6"/>
        <v/>
      </c>
      <c r="V38" s="22">
        <v>113</v>
      </c>
      <c r="W38" s="22" t="s">
        <v>68</v>
      </c>
      <c r="X38" s="22" t="s">
        <v>69</v>
      </c>
      <c r="Y38" s="62">
        <v>2112</v>
      </c>
      <c r="Z38" s="39"/>
      <c r="AA38" s="1" t="s">
        <v>208</v>
      </c>
      <c r="AB38" s="27" t="s">
        <v>209</v>
      </c>
    </row>
    <row r="39" spans="1:28" x14ac:dyDescent="0.3">
      <c r="A39" s="1" t="s">
        <v>46</v>
      </c>
      <c r="B39" s="1" t="s">
        <v>97</v>
      </c>
      <c r="C39" s="26" t="s">
        <v>375</v>
      </c>
      <c r="D39" s="36">
        <v>4</v>
      </c>
      <c r="E39" s="26">
        <v>7</v>
      </c>
      <c r="F39" s="26">
        <v>2</v>
      </c>
      <c r="G39" s="26">
        <v>3</v>
      </c>
      <c r="H39" s="26"/>
      <c r="I39" s="26"/>
      <c r="J39" s="26">
        <v>2</v>
      </c>
      <c r="K39" s="26">
        <v>2</v>
      </c>
      <c r="L39" s="26">
        <v>0</v>
      </c>
      <c r="M39" s="26">
        <v>0</v>
      </c>
      <c r="N39" s="26">
        <f t="shared" si="5"/>
        <v>0</v>
      </c>
      <c r="O39" s="37">
        <v>0</v>
      </c>
      <c r="P39" s="37">
        <v>1</v>
      </c>
      <c r="Q39" s="37">
        <v>0</v>
      </c>
      <c r="R39" s="37">
        <v>1</v>
      </c>
      <c r="S39" s="37">
        <v>0</v>
      </c>
      <c r="T39" s="26">
        <f t="shared" si="4"/>
        <v>6</v>
      </c>
      <c r="U39" s="38">
        <f t="shared" si="6"/>
        <v>0.7142857142857143</v>
      </c>
      <c r="V39" s="22">
        <v>113</v>
      </c>
      <c r="W39" s="22" t="s">
        <v>68</v>
      </c>
      <c r="X39" s="22" t="s">
        <v>69</v>
      </c>
      <c r="Y39" s="62">
        <v>2112</v>
      </c>
      <c r="Z39" s="39"/>
      <c r="AA39" s="1" t="s">
        <v>208</v>
      </c>
      <c r="AB39" s="27" t="s">
        <v>209</v>
      </c>
    </row>
    <row r="40" spans="1:28" x14ac:dyDescent="0.3">
      <c r="A40" s="1" t="s">
        <v>46</v>
      </c>
      <c r="B40" s="1" t="s">
        <v>97</v>
      </c>
      <c r="C40" s="26" t="s">
        <v>445</v>
      </c>
      <c r="D40" s="36">
        <v>13</v>
      </c>
      <c r="E40" s="26" t="s">
        <v>395</v>
      </c>
      <c r="F40" s="26"/>
      <c r="G40" s="26"/>
      <c r="H40" s="26"/>
      <c r="I40" s="26"/>
      <c r="J40" s="26"/>
      <c r="K40" s="26"/>
      <c r="L40" s="26"/>
      <c r="M40" s="26"/>
      <c r="N40" s="26"/>
      <c r="O40" s="37"/>
      <c r="P40" s="37"/>
      <c r="Q40" s="37"/>
      <c r="R40" s="37"/>
      <c r="S40" s="37"/>
      <c r="T40" s="26"/>
      <c r="U40" s="38"/>
      <c r="V40" s="22"/>
      <c r="W40" s="22"/>
      <c r="X40" s="22"/>
      <c r="Y40" s="62"/>
      <c r="Z40" s="39"/>
      <c r="AA40" s="1"/>
      <c r="AB40" s="27"/>
    </row>
    <row r="41" spans="1:28" x14ac:dyDescent="0.3">
      <c r="A41" s="1" t="s">
        <v>46</v>
      </c>
      <c r="B41" s="1" t="s">
        <v>97</v>
      </c>
      <c r="C41" s="26" t="s">
        <v>53</v>
      </c>
      <c r="D41" s="36">
        <v>45</v>
      </c>
      <c r="E41" s="89"/>
      <c r="F41" s="26">
        <v>5</v>
      </c>
      <c r="G41" s="89"/>
      <c r="H41" s="89"/>
      <c r="I41" s="89"/>
      <c r="J41" s="26">
        <v>0</v>
      </c>
      <c r="K41" s="26">
        <v>0</v>
      </c>
      <c r="L41" s="89"/>
      <c r="M41" s="89"/>
      <c r="N41" s="26">
        <f t="shared" si="5"/>
        <v>0</v>
      </c>
      <c r="O41" s="90"/>
      <c r="P41" s="90"/>
      <c r="Q41" s="90"/>
      <c r="R41" s="90"/>
      <c r="S41" s="90"/>
      <c r="T41" s="26">
        <f t="shared" si="4"/>
        <v>10</v>
      </c>
      <c r="U41" s="38" t="str">
        <f t="shared" si="6"/>
        <v/>
      </c>
      <c r="V41" s="22">
        <v>113</v>
      </c>
      <c r="W41" s="22" t="s">
        <v>68</v>
      </c>
      <c r="X41" s="22" t="s">
        <v>69</v>
      </c>
      <c r="Y41" s="62">
        <v>2112</v>
      </c>
      <c r="Z41" s="39"/>
      <c r="AA41" s="1" t="s">
        <v>208</v>
      </c>
      <c r="AB41" s="27" t="s">
        <v>209</v>
      </c>
    </row>
    <row r="42" spans="1:28" x14ac:dyDescent="0.3">
      <c r="A42" s="1" t="s">
        <v>46</v>
      </c>
      <c r="B42" s="1" t="s">
        <v>97</v>
      </c>
      <c r="C42" s="26" t="s">
        <v>256</v>
      </c>
      <c r="D42" s="36">
        <v>42</v>
      </c>
      <c r="E42" s="89"/>
      <c r="F42" s="26">
        <v>7</v>
      </c>
      <c r="G42" s="89"/>
      <c r="H42" s="89"/>
      <c r="I42" s="89"/>
      <c r="J42" s="26">
        <v>13</v>
      </c>
      <c r="K42" s="26">
        <v>16</v>
      </c>
      <c r="L42" s="89"/>
      <c r="M42" s="89"/>
      <c r="N42" s="26">
        <f t="shared" si="5"/>
        <v>0</v>
      </c>
      <c r="O42" s="90"/>
      <c r="P42" s="52">
        <v>6</v>
      </c>
      <c r="Q42" s="90"/>
      <c r="R42" s="90"/>
      <c r="S42" s="90"/>
      <c r="T42" s="26">
        <f t="shared" si="4"/>
        <v>27</v>
      </c>
      <c r="U42" s="38" t="str">
        <f t="shared" si="6"/>
        <v/>
      </c>
      <c r="V42" s="22">
        <v>113</v>
      </c>
      <c r="W42" s="22" t="s">
        <v>68</v>
      </c>
      <c r="X42" s="22" t="s">
        <v>69</v>
      </c>
      <c r="Y42" s="62">
        <v>2112</v>
      </c>
      <c r="Z42" s="39"/>
      <c r="AA42" s="1" t="s">
        <v>208</v>
      </c>
      <c r="AB42" s="27" t="s">
        <v>209</v>
      </c>
    </row>
    <row r="43" spans="1:28" x14ac:dyDescent="0.3">
      <c r="A43" s="1" t="s">
        <v>46</v>
      </c>
      <c r="B43" s="1" t="s">
        <v>97</v>
      </c>
      <c r="C43" s="26" t="s">
        <v>54</v>
      </c>
      <c r="D43" s="36">
        <v>10</v>
      </c>
      <c r="E43" s="89"/>
      <c r="F43" s="26">
        <v>1</v>
      </c>
      <c r="G43" s="89"/>
      <c r="H43" s="89"/>
      <c r="I43" s="89"/>
      <c r="J43" s="26">
        <v>6</v>
      </c>
      <c r="K43" s="26">
        <v>8</v>
      </c>
      <c r="L43" s="89"/>
      <c r="M43" s="89"/>
      <c r="N43" s="26">
        <f t="shared" si="5"/>
        <v>0</v>
      </c>
      <c r="O43" s="90"/>
      <c r="P43" s="90"/>
      <c r="Q43" s="90"/>
      <c r="R43" s="90"/>
      <c r="S43" s="90"/>
      <c r="T43" s="26">
        <f t="shared" si="4"/>
        <v>8</v>
      </c>
      <c r="U43" s="38" t="str">
        <f t="shared" si="6"/>
        <v/>
      </c>
      <c r="V43" s="22">
        <v>113</v>
      </c>
      <c r="W43" s="22" t="s">
        <v>68</v>
      </c>
      <c r="X43" s="22" t="s">
        <v>69</v>
      </c>
      <c r="Y43" s="62">
        <v>2112</v>
      </c>
      <c r="Z43" s="39"/>
      <c r="AA43" s="1" t="s">
        <v>208</v>
      </c>
      <c r="AB43" s="27" t="s">
        <v>209</v>
      </c>
    </row>
    <row r="44" spans="1:28" x14ac:dyDescent="0.3">
      <c r="A44" s="1" t="s">
        <v>46</v>
      </c>
      <c r="B44" s="1" t="s">
        <v>97</v>
      </c>
      <c r="C44" s="26" t="s">
        <v>450</v>
      </c>
      <c r="D44" s="36">
        <v>25</v>
      </c>
      <c r="E44" s="26">
        <v>9</v>
      </c>
      <c r="F44" s="26">
        <v>0</v>
      </c>
      <c r="G44" s="26">
        <v>0</v>
      </c>
      <c r="H44" s="26"/>
      <c r="I44" s="26"/>
      <c r="J44" s="26">
        <v>0</v>
      </c>
      <c r="K44" s="26">
        <v>0</v>
      </c>
      <c r="L44" s="26">
        <v>0</v>
      </c>
      <c r="M44" s="26">
        <v>0</v>
      </c>
      <c r="N44" s="26">
        <f>SUM(L44:M44)</f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26">
        <f t="shared" si="4"/>
        <v>0</v>
      </c>
      <c r="U44" s="38">
        <f t="shared" si="6"/>
        <v>0</v>
      </c>
      <c r="V44" s="22">
        <v>113</v>
      </c>
      <c r="W44" s="22" t="s">
        <v>68</v>
      </c>
      <c r="X44" s="22" t="s">
        <v>69</v>
      </c>
      <c r="Y44" s="62">
        <v>2112</v>
      </c>
      <c r="Z44" s="39"/>
      <c r="AA44" s="1" t="s">
        <v>208</v>
      </c>
      <c r="AB44" s="27" t="s">
        <v>209</v>
      </c>
    </row>
    <row r="45" spans="1:28" x14ac:dyDescent="0.3">
      <c r="A45" s="1" t="s">
        <v>46</v>
      </c>
      <c r="B45" s="1" t="s">
        <v>97</v>
      </c>
      <c r="C45" s="26" t="s">
        <v>258</v>
      </c>
      <c r="D45" s="36">
        <v>11</v>
      </c>
      <c r="E45" s="89"/>
      <c r="F45" s="26">
        <v>5</v>
      </c>
      <c r="G45" s="89"/>
      <c r="H45" s="89"/>
      <c r="I45" s="89"/>
      <c r="J45" s="26">
        <v>0</v>
      </c>
      <c r="K45" s="26">
        <v>0</v>
      </c>
      <c r="L45" s="89"/>
      <c r="M45" s="89"/>
      <c r="N45" s="26">
        <f>SUM(L45:M45)</f>
        <v>0</v>
      </c>
      <c r="O45" s="90"/>
      <c r="P45" s="90"/>
      <c r="Q45" s="90"/>
      <c r="R45" s="90"/>
      <c r="S45" s="90"/>
      <c r="T45" s="26">
        <f t="shared" si="4"/>
        <v>10</v>
      </c>
      <c r="U45" s="38" t="str">
        <f t="shared" si="6"/>
        <v/>
      </c>
      <c r="V45" s="22">
        <v>113</v>
      </c>
      <c r="W45" s="22" t="s">
        <v>68</v>
      </c>
      <c r="X45" s="22" t="s">
        <v>69</v>
      </c>
      <c r="Y45" s="62">
        <v>2112</v>
      </c>
      <c r="Z45" s="39"/>
      <c r="AA45" s="1" t="s">
        <v>208</v>
      </c>
      <c r="AB45" s="27" t="s">
        <v>209</v>
      </c>
    </row>
    <row r="46" spans="1:28" x14ac:dyDescent="0.3">
      <c r="A46" s="1" t="s">
        <v>46</v>
      </c>
      <c r="B46" s="1" t="s">
        <v>97</v>
      </c>
      <c r="C46" s="52" t="s">
        <v>39</v>
      </c>
      <c r="D46" s="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52">
        <v>13</v>
      </c>
      <c r="Q46" s="41"/>
      <c r="R46" s="41"/>
      <c r="S46" s="41"/>
      <c r="T46" s="52"/>
      <c r="U46" s="38" t="str">
        <f>_xlfn.IFNA("",((T46+Q46+N46-R46)+(O46*2))/E46)</f>
        <v/>
      </c>
      <c r="V46" s="22">
        <v>113</v>
      </c>
      <c r="W46" s="22" t="s">
        <v>68</v>
      </c>
      <c r="X46" s="22" t="s">
        <v>69</v>
      </c>
      <c r="Y46" s="62">
        <v>2112</v>
      </c>
      <c r="Z46" s="39"/>
      <c r="AA46" s="1" t="s">
        <v>208</v>
      </c>
      <c r="AB46" s="27" t="s">
        <v>209</v>
      </c>
    </row>
    <row r="47" spans="1:28" x14ac:dyDescent="0.3">
      <c r="A47" s="46" t="s">
        <v>46</v>
      </c>
      <c r="B47" s="46" t="s">
        <v>97</v>
      </c>
      <c r="C47" s="42" t="s">
        <v>40</v>
      </c>
      <c r="D47" s="46"/>
      <c r="E47" s="42">
        <f t="shared" ref="E47:T47" si="7">SUM(E35:E46)</f>
        <v>16</v>
      </c>
      <c r="F47" s="42">
        <f t="shared" si="7"/>
        <v>34</v>
      </c>
      <c r="G47" s="42">
        <f t="shared" si="7"/>
        <v>3</v>
      </c>
      <c r="H47" s="42">
        <f t="shared" si="7"/>
        <v>0</v>
      </c>
      <c r="I47" s="42">
        <f t="shared" si="7"/>
        <v>0</v>
      </c>
      <c r="J47" s="42">
        <f t="shared" si="7"/>
        <v>31</v>
      </c>
      <c r="K47" s="42">
        <f t="shared" si="7"/>
        <v>41</v>
      </c>
      <c r="L47" s="42">
        <f t="shared" si="7"/>
        <v>0</v>
      </c>
      <c r="M47" s="42">
        <f t="shared" si="7"/>
        <v>0</v>
      </c>
      <c r="N47" s="42">
        <f t="shared" si="7"/>
        <v>0</v>
      </c>
      <c r="O47" s="42">
        <f t="shared" si="7"/>
        <v>0</v>
      </c>
      <c r="P47" s="42">
        <f t="shared" si="7"/>
        <v>26</v>
      </c>
      <c r="Q47" s="42">
        <f t="shared" si="7"/>
        <v>0</v>
      </c>
      <c r="R47" s="42">
        <f t="shared" si="7"/>
        <v>1</v>
      </c>
      <c r="S47" s="42">
        <f t="shared" si="7"/>
        <v>0</v>
      </c>
      <c r="T47" s="42">
        <f t="shared" si="7"/>
        <v>99</v>
      </c>
      <c r="U47" s="43">
        <f>((T47+Q47+N47-R47)+(O47*2))/E47</f>
        <v>6.125</v>
      </c>
      <c r="V47" s="44">
        <v>113</v>
      </c>
      <c r="W47" s="44" t="s">
        <v>68</v>
      </c>
      <c r="X47" s="44" t="s">
        <v>69</v>
      </c>
      <c r="Y47" s="63">
        <v>2112</v>
      </c>
      <c r="Z47" s="45"/>
      <c r="AA47" s="46" t="s">
        <v>208</v>
      </c>
      <c r="AB47" s="74" t="s">
        <v>209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11.333333333333334</v>
      </c>
      <c r="H48" s="47"/>
      <c r="I48" s="27"/>
      <c r="J48" s="47" t="s">
        <v>42</v>
      </c>
      <c r="K48" s="61">
        <f>J47/K47</f>
        <v>0.75609756097560976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/>
      <c r="V50" s="22"/>
      <c r="W50" s="22"/>
      <c r="X50" s="22"/>
      <c r="Y50" s="40"/>
      <c r="Z50" s="39"/>
      <c r="AA50" s="1"/>
      <c r="AB50" s="1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sheetProtection sheet="1" objects="1" scenarios="1"/>
  <printOptions gridLines="1"/>
  <pageMargins left="0.25" right="0.25" top="0.75" bottom="0.75" header="0.3" footer="0.3"/>
  <pageSetup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C226D-1F0A-489D-B0BD-E42557E3D85B}">
  <sheetPr>
    <tabColor theme="9" tint="0.39997558519241921"/>
  </sheetPr>
  <dimension ref="A1:AB48"/>
  <sheetViews>
    <sheetView workbookViewId="0">
      <selection activeCell="C25" sqref="C2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371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96</v>
      </c>
      <c r="D4" s="7" t="s">
        <v>5</v>
      </c>
      <c r="E4" s="8"/>
      <c r="F4" s="5"/>
      <c r="G4" s="1"/>
      <c r="J4" s="15" t="s">
        <v>210</v>
      </c>
      <c r="K4" s="16" t="s">
        <v>45</v>
      </c>
      <c r="L4" s="17"/>
      <c r="M4" s="18"/>
      <c r="N4" s="19">
        <v>23</v>
      </c>
      <c r="O4" s="19">
        <v>29</v>
      </c>
      <c r="P4" s="19">
        <v>39</v>
      </c>
      <c r="Q4" s="19">
        <v>33</v>
      </c>
      <c r="R4" s="20"/>
      <c r="S4" s="21">
        <f>SUM(N4:R4)</f>
        <v>124</v>
      </c>
      <c r="T4" s="22">
        <v>119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211</v>
      </c>
      <c r="K5" s="16" t="s">
        <v>66</v>
      </c>
      <c r="L5" s="17"/>
      <c r="M5" s="18"/>
      <c r="N5" s="19">
        <v>37</v>
      </c>
      <c r="O5" s="19">
        <v>35</v>
      </c>
      <c r="P5" s="19">
        <v>44</v>
      </c>
      <c r="Q5" s="19">
        <v>35</v>
      </c>
      <c r="R5" s="20"/>
      <c r="S5" s="21">
        <f>SUM(N5:R5)</f>
        <v>151</v>
      </c>
      <c r="T5" s="22">
        <v>119</v>
      </c>
      <c r="U5" s="1"/>
      <c r="V5" s="1"/>
      <c r="W5" s="1"/>
    </row>
    <row r="6" spans="1:28" x14ac:dyDescent="0.3">
      <c r="C6" s="23">
        <v>2173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237</v>
      </c>
      <c r="D7" s="7" t="s">
        <v>8</v>
      </c>
      <c r="G7" s="1"/>
      <c r="S7" s="1"/>
      <c r="T7" s="25" t="s">
        <v>9</v>
      </c>
      <c r="U7" s="1"/>
      <c r="V7" s="55">
        <v>119</v>
      </c>
      <c r="W7" s="1"/>
    </row>
    <row r="8" spans="1:28" x14ac:dyDescent="0.3">
      <c r="B8" s="1"/>
      <c r="C8" s="24" t="s">
        <v>245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29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6" t="s">
        <v>47</v>
      </c>
      <c r="D13" s="36">
        <v>24</v>
      </c>
      <c r="E13" s="26">
        <v>22</v>
      </c>
      <c r="F13" s="26">
        <v>2</v>
      </c>
      <c r="G13" s="26">
        <v>11</v>
      </c>
      <c r="H13" s="26"/>
      <c r="I13" s="26"/>
      <c r="J13" s="26">
        <v>2</v>
      </c>
      <c r="K13" s="26">
        <v>3</v>
      </c>
      <c r="L13" s="26">
        <v>4</v>
      </c>
      <c r="M13" s="26">
        <v>5</v>
      </c>
      <c r="N13" s="26">
        <f>SUM(L13:M13)</f>
        <v>9</v>
      </c>
      <c r="O13" s="26">
        <v>0</v>
      </c>
      <c r="P13" s="52">
        <v>6</v>
      </c>
      <c r="Q13" s="26">
        <v>0</v>
      </c>
      <c r="R13" s="26">
        <v>3</v>
      </c>
      <c r="S13" s="26">
        <v>0</v>
      </c>
      <c r="T13" s="26">
        <f>+(F13*2)+J13</f>
        <v>6</v>
      </c>
      <c r="U13" s="38">
        <f>IFERROR(((T13+Q13+N13-R13)+(O13*2))/E13,"")</f>
        <v>0.54545454545454541</v>
      </c>
      <c r="V13" s="22">
        <v>119</v>
      </c>
      <c r="W13" s="22" t="s">
        <v>68</v>
      </c>
      <c r="X13" s="22" t="s">
        <v>59</v>
      </c>
      <c r="Y13" s="62">
        <v>2173</v>
      </c>
      <c r="Z13" s="39" t="s">
        <v>451</v>
      </c>
      <c r="AA13" s="1" t="s">
        <v>85</v>
      </c>
      <c r="AB13" s="27" t="s">
        <v>212</v>
      </c>
    </row>
    <row r="14" spans="1:28" x14ac:dyDescent="0.3">
      <c r="A14" s="1" t="s">
        <v>57</v>
      </c>
      <c r="B14" s="1" t="s">
        <v>46</v>
      </c>
      <c r="C14" s="26" t="s">
        <v>242</v>
      </c>
      <c r="D14" s="36">
        <v>22</v>
      </c>
      <c r="E14" s="26">
        <v>44</v>
      </c>
      <c r="F14" s="26">
        <v>11</v>
      </c>
      <c r="G14" s="26">
        <v>22</v>
      </c>
      <c r="H14" s="26"/>
      <c r="I14" s="26"/>
      <c r="J14" s="26">
        <v>9</v>
      </c>
      <c r="K14" s="26">
        <v>15</v>
      </c>
      <c r="L14" s="26">
        <v>1</v>
      </c>
      <c r="M14" s="26">
        <v>1</v>
      </c>
      <c r="N14" s="26">
        <f t="shared" ref="N14:N24" si="0">SUM(L14:M14)</f>
        <v>2</v>
      </c>
      <c r="O14" s="26">
        <v>5</v>
      </c>
      <c r="P14" s="37">
        <v>2</v>
      </c>
      <c r="Q14" s="26">
        <v>2</v>
      </c>
      <c r="R14" s="26">
        <v>4</v>
      </c>
      <c r="S14" s="26">
        <v>0</v>
      </c>
      <c r="T14" s="26">
        <f t="shared" ref="T14:T24" si="1">+(F14*2)+J14</f>
        <v>31</v>
      </c>
      <c r="U14" s="38">
        <f t="shared" ref="U14:U24" si="2">IFERROR(((T14+Q14+N14-R14)+(O14*2))/E14,"")</f>
        <v>0.93181818181818177</v>
      </c>
      <c r="V14" s="22">
        <v>119</v>
      </c>
      <c r="W14" s="22" t="s">
        <v>68</v>
      </c>
      <c r="X14" s="22" t="s">
        <v>59</v>
      </c>
      <c r="Y14" s="62">
        <v>2173</v>
      </c>
      <c r="Z14" s="39"/>
      <c r="AA14" s="1" t="s">
        <v>85</v>
      </c>
      <c r="AB14" s="27" t="s">
        <v>212</v>
      </c>
    </row>
    <row r="15" spans="1:28" x14ac:dyDescent="0.3">
      <c r="A15" s="1" t="s">
        <v>57</v>
      </c>
      <c r="B15" s="1" t="s">
        <v>46</v>
      </c>
      <c r="C15" s="26" t="s">
        <v>49</v>
      </c>
      <c r="D15" s="36">
        <v>10</v>
      </c>
      <c r="E15" s="26">
        <v>16</v>
      </c>
      <c r="F15" s="26">
        <v>3</v>
      </c>
      <c r="G15" s="26">
        <v>6</v>
      </c>
      <c r="H15" s="26"/>
      <c r="I15" s="26"/>
      <c r="J15" s="26">
        <v>2</v>
      </c>
      <c r="K15" s="26">
        <v>2</v>
      </c>
      <c r="L15" s="26">
        <v>1</v>
      </c>
      <c r="M15" s="26">
        <v>2</v>
      </c>
      <c r="N15" s="26">
        <f t="shared" si="0"/>
        <v>3</v>
      </c>
      <c r="O15" s="26">
        <v>6</v>
      </c>
      <c r="P15" s="52">
        <v>6</v>
      </c>
      <c r="Q15" s="26">
        <v>0</v>
      </c>
      <c r="R15" s="26">
        <v>3</v>
      </c>
      <c r="S15" s="26">
        <v>0</v>
      </c>
      <c r="T15" s="26">
        <f t="shared" si="1"/>
        <v>8</v>
      </c>
      <c r="U15" s="38">
        <f t="shared" si="2"/>
        <v>1.25</v>
      </c>
      <c r="V15" s="22">
        <v>119</v>
      </c>
      <c r="W15" s="22" t="s">
        <v>68</v>
      </c>
      <c r="X15" s="22" t="s">
        <v>59</v>
      </c>
      <c r="Y15" s="62">
        <v>2173</v>
      </c>
      <c r="Z15" s="39"/>
      <c r="AA15" s="1" t="s">
        <v>85</v>
      </c>
      <c r="AB15" s="27" t="s">
        <v>212</v>
      </c>
    </row>
    <row r="16" spans="1:28" x14ac:dyDescent="0.3">
      <c r="A16" s="1" t="s">
        <v>57</v>
      </c>
      <c r="B16" s="1" t="s">
        <v>46</v>
      </c>
      <c r="C16" s="26" t="s">
        <v>50</v>
      </c>
      <c r="D16" s="36">
        <v>25</v>
      </c>
      <c r="E16" s="26">
        <v>30</v>
      </c>
      <c r="F16" s="26">
        <v>6</v>
      </c>
      <c r="G16" s="26">
        <v>17</v>
      </c>
      <c r="H16" s="26"/>
      <c r="I16" s="26"/>
      <c r="J16" s="26">
        <v>0</v>
      </c>
      <c r="K16" s="26">
        <v>0</v>
      </c>
      <c r="L16" s="26">
        <v>1</v>
      </c>
      <c r="M16" s="26">
        <v>5</v>
      </c>
      <c r="N16" s="26">
        <f t="shared" si="0"/>
        <v>6</v>
      </c>
      <c r="O16" s="26">
        <v>3</v>
      </c>
      <c r="P16" s="37">
        <v>4</v>
      </c>
      <c r="Q16" s="26">
        <v>1</v>
      </c>
      <c r="R16" s="26">
        <v>2</v>
      </c>
      <c r="S16" s="26">
        <v>2</v>
      </c>
      <c r="T16" s="26">
        <f t="shared" si="1"/>
        <v>12</v>
      </c>
      <c r="U16" s="38">
        <f t="shared" si="2"/>
        <v>0.76666666666666672</v>
      </c>
      <c r="V16" s="22">
        <v>119</v>
      </c>
      <c r="W16" s="22" t="s">
        <v>68</v>
      </c>
      <c r="X16" s="22" t="s">
        <v>59</v>
      </c>
      <c r="Y16" s="62">
        <v>2173</v>
      </c>
      <c r="Z16" s="39"/>
      <c r="AA16" s="1" t="s">
        <v>85</v>
      </c>
      <c r="AB16" s="27" t="s">
        <v>212</v>
      </c>
    </row>
    <row r="17" spans="1:28" x14ac:dyDescent="0.3">
      <c r="A17" s="1" t="s">
        <v>57</v>
      </c>
      <c r="B17" s="1" t="s">
        <v>46</v>
      </c>
      <c r="C17" s="26" t="s">
        <v>235</v>
      </c>
      <c r="D17" s="36">
        <v>28</v>
      </c>
      <c r="E17" s="26">
        <v>25</v>
      </c>
      <c r="F17" s="26">
        <v>9</v>
      </c>
      <c r="G17" s="26">
        <v>17</v>
      </c>
      <c r="H17" s="26"/>
      <c r="I17" s="26"/>
      <c r="J17" s="26">
        <v>1</v>
      </c>
      <c r="K17" s="26">
        <v>2</v>
      </c>
      <c r="L17" s="26">
        <v>5</v>
      </c>
      <c r="M17" s="26">
        <v>4</v>
      </c>
      <c r="N17" s="26">
        <f t="shared" si="0"/>
        <v>9</v>
      </c>
      <c r="O17" s="26">
        <v>0</v>
      </c>
      <c r="P17" s="37">
        <v>5</v>
      </c>
      <c r="Q17" s="26">
        <v>3</v>
      </c>
      <c r="R17" s="26">
        <v>5</v>
      </c>
      <c r="S17" s="26">
        <v>0</v>
      </c>
      <c r="T17" s="26">
        <f t="shared" si="1"/>
        <v>19</v>
      </c>
      <c r="U17" s="38">
        <f t="shared" si="2"/>
        <v>1.04</v>
      </c>
      <c r="V17" s="22">
        <v>119</v>
      </c>
      <c r="W17" s="22" t="s">
        <v>68</v>
      </c>
      <c r="X17" s="22" t="s">
        <v>59</v>
      </c>
      <c r="Y17" s="62">
        <v>2173</v>
      </c>
      <c r="Z17" s="39"/>
      <c r="AA17" s="1" t="s">
        <v>85</v>
      </c>
      <c r="AB17" s="27" t="s">
        <v>212</v>
      </c>
    </row>
    <row r="18" spans="1:28" x14ac:dyDescent="0.3">
      <c r="A18" s="1" t="s">
        <v>57</v>
      </c>
      <c r="B18" s="1" t="s">
        <v>46</v>
      </c>
      <c r="C18" s="26" t="s">
        <v>51</v>
      </c>
      <c r="D18" s="36">
        <v>33</v>
      </c>
      <c r="E18" s="26">
        <v>11</v>
      </c>
      <c r="F18" s="26">
        <v>5</v>
      </c>
      <c r="G18" s="26">
        <v>10</v>
      </c>
      <c r="H18" s="26"/>
      <c r="I18" s="26"/>
      <c r="J18" s="26">
        <v>0</v>
      </c>
      <c r="K18" s="26">
        <v>1</v>
      </c>
      <c r="L18" s="26">
        <v>3</v>
      </c>
      <c r="M18" s="26">
        <v>2</v>
      </c>
      <c r="N18" s="26">
        <f t="shared" si="0"/>
        <v>5</v>
      </c>
      <c r="O18" s="26">
        <v>0</v>
      </c>
      <c r="P18" s="37">
        <v>2</v>
      </c>
      <c r="Q18" s="26">
        <v>2</v>
      </c>
      <c r="R18" s="26">
        <v>1</v>
      </c>
      <c r="S18" s="26">
        <v>0</v>
      </c>
      <c r="T18" s="26">
        <f t="shared" si="1"/>
        <v>10</v>
      </c>
      <c r="U18" s="38">
        <f t="shared" si="2"/>
        <v>1.4545454545454546</v>
      </c>
      <c r="V18" s="22">
        <v>119</v>
      </c>
      <c r="W18" s="22" t="s">
        <v>68</v>
      </c>
      <c r="X18" s="22" t="s">
        <v>59</v>
      </c>
      <c r="Y18" s="62">
        <v>2173</v>
      </c>
      <c r="Z18" s="39"/>
      <c r="AA18" s="1" t="s">
        <v>85</v>
      </c>
      <c r="AB18" s="27" t="s">
        <v>212</v>
      </c>
    </row>
    <row r="19" spans="1:28" x14ac:dyDescent="0.3">
      <c r="A19" s="1" t="s">
        <v>57</v>
      </c>
      <c r="B19" s="1" t="s">
        <v>46</v>
      </c>
      <c r="C19" s="26" t="s">
        <v>52</v>
      </c>
      <c r="D19" s="36">
        <v>6</v>
      </c>
      <c r="E19" s="26">
        <v>4</v>
      </c>
      <c r="F19" s="26">
        <v>1</v>
      </c>
      <c r="G19" s="26">
        <v>2</v>
      </c>
      <c r="H19" s="26"/>
      <c r="I19" s="26"/>
      <c r="J19" s="26">
        <v>0</v>
      </c>
      <c r="K19" s="26">
        <v>0</v>
      </c>
      <c r="L19" s="26">
        <v>0</v>
      </c>
      <c r="M19" s="26">
        <v>0</v>
      </c>
      <c r="N19" s="26">
        <f t="shared" si="0"/>
        <v>0</v>
      </c>
      <c r="O19" s="26">
        <v>0</v>
      </c>
      <c r="P19" s="37">
        <v>4</v>
      </c>
      <c r="Q19" s="26">
        <v>0</v>
      </c>
      <c r="R19" s="26">
        <v>2</v>
      </c>
      <c r="S19" s="26">
        <v>0</v>
      </c>
      <c r="T19" s="26">
        <f t="shared" si="1"/>
        <v>2</v>
      </c>
      <c r="U19" s="38">
        <f t="shared" si="2"/>
        <v>0</v>
      </c>
      <c r="V19" s="22">
        <v>119</v>
      </c>
      <c r="W19" s="22" t="s">
        <v>68</v>
      </c>
      <c r="X19" s="22" t="s">
        <v>59</v>
      </c>
      <c r="Y19" s="62">
        <v>2173</v>
      </c>
      <c r="Z19" s="39"/>
      <c r="AA19" s="1" t="s">
        <v>85</v>
      </c>
      <c r="AB19" s="27" t="s">
        <v>212</v>
      </c>
    </row>
    <row r="20" spans="1:28" x14ac:dyDescent="0.3">
      <c r="A20" s="1" t="s">
        <v>57</v>
      </c>
      <c r="B20" s="1" t="s">
        <v>46</v>
      </c>
      <c r="C20" s="26" t="s">
        <v>243</v>
      </c>
      <c r="D20" s="36">
        <v>13</v>
      </c>
      <c r="E20" s="26">
        <v>4</v>
      </c>
      <c r="F20" s="26">
        <v>1</v>
      </c>
      <c r="G20" s="26">
        <v>2</v>
      </c>
      <c r="H20" s="26"/>
      <c r="I20" s="26"/>
      <c r="J20" s="26">
        <v>0</v>
      </c>
      <c r="K20" s="26">
        <v>0</v>
      </c>
      <c r="L20" s="26">
        <v>1</v>
      </c>
      <c r="M20" s="26">
        <v>2</v>
      </c>
      <c r="N20" s="26">
        <f t="shared" si="0"/>
        <v>3</v>
      </c>
      <c r="O20" s="26">
        <v>0</v>
      </c>
      <c r="P20" s="37">
        <v>1</v>
      </c>
      <c r="Q20" s="26">
        <v>0</v>
      </c>
      <c r="R20" s="26">
        <v>2</v>
      </c>
      <c r="S20" s="26">
        <v>0</v>
      </c>
      <c r="T20" s="26">
        <f t="shared" si="1"/>
        <v>2</v>
      </c>
      <c r="U20" s="38">
        <f t="shared" si="2"/>
        <v>0.75</v>
      </c>
      <c r="V20" s="22">
        <v>119</v>
      </c>
      <c r="W20" s="22" t="s">
        <v>68</v>
      </c>
      <c r="X20" s="22" t="s">
        <v>59</v>
      </c>
      <c r="Y20" s="62">
        <v>2173</v>
      </c>
      <c r="Z20" s="39"/>
      <c r="AA20" s="1" t="s">
        <v>85</v>
      </c>
      <c r="AB20" s="27" t="s">
        <v>212</v>
      </c>
    </row>
    <row r="21" spans="1:28" x14ac:dyDescent="0.3">
      <c r="A21" s="1" t="s">
        <v>57</v>
      </c>
      <c r="B21" s="1" t="s">
        <v>46</v>
      </c>
      <c r="C21" s="26" t="s">
        <v>236</v>
      </c>
      <c r="D21" s="36">
        <v>32</v>
      </c>
      <c r="E21" s="26">
        <v>32</v>
      </c>
      <c r="F21" s="26">
        <v>5</v>
      </c>
      <c r="G21" s="26">
        <v>12</v>
      </c>
      <c r="H21" s="26"/>
      <c r="I21" s="26"/>
      <c r="J21" s="26">
        <v>2</v>
      </c>
      <c r="K21" s="26">
        <v>2</v>
      </c>
      <c r="L21" s="26">
        <v>0</v>
      </c>
      <c r="M21" s="26">
        <v>2</v>
      </c>
      <c r="N21" s="26">
        <f t="shared" si="0"/>
        <v>2</v>
      </c>
      <c r="O21" s="26">
        <v>3</v>
      </c>
      <c r="P21" s="37">
        <v>5</v>
      </c>
      <c r="Q21" s="26">
        <v>2</v>
      </c>
      <c r="R21" s="26">
        <v>4</v>
      </c>
      <c r="S21" s="26">
        <v>0</v>
      </c>
      <c r="T21" s="26">
        <f t="shared" si="1"/>
        <v>12</v>
      </c>
      <c r="U21" s="38">
        <f t="shared" si="2"/>
        <v>0.5625</v>
      </c>
      <c r="V21" s="22">
        <v>119</v>
      </c>
      <c r="W21" s="22" t="s">
        <v>68</v>
      </c>
      <c r="X21" s="22" t="s">
        <v>59</v>
      </c>
      <c r="Y21" s="62">
        <v>2173</v>
      </c>
      <c r="Z21" s="39"/>
      <c r="AA21" s="1" t="s">
        <v>85</v>
      </c>
      <c r="AB21" s="27" t="s">
        <v>212</v>
      </c>
    </row>
    <row r="22" spans="1:28" x14ac:dyDescent="0.3">
      <c r="A22" s="1" t="s">
        <v>57</v>
      </c>
      <c r="B22" s="1" t="s">
        <v>46</v>
      </c>
      <c r="C22" s="26" t="s">
        <v>55</v>
      </c>
      <c r="D22" s="36">
        <v>1</v>
      </c>
      <c r="E22" s="26">
        <v>34</v>
      </c>
      <c r="F22" s="26">
        <v>4</v>
      </c>
      <c r="G22" s="26">
        <v>14</v>
      </c>
      <c r="H22" s="26"/>
      <c r="I22" s="26"/>
      <c r="J22" s="26">
        <v>5</v>
      </c>
      <c r="K22" s="26">
        <v>8</v>
      </c>
      <c r="L22" s="26">
        <v>3</v>
      </c>
      <c r="M22" s="26">
        <v>1</v>
      </c>
      <c r="N22" s="26">
        <f t="shared" si="0"/>
        <v>4</v>
      </c>
      <c r="O22" s="26">
        <v>2</v>
      </c>
      <c r="P22" s="37">
        <v>2</v>
      </c>
      <c r="Q22" s="26">
        <v>4</v>
      </c>
      <c r="R22" s="26">
        <v>2</v>
      </c>
      <c r="S22" s="26">
        <v>0</v>
      </c>
      <c r="T22" s="26">
        <f t="shared" si="1"/>
        <v>13</v>
      </c>
      <c r="U22" s="38">
        <f t="shared" si="2"/>
        <v>0.67647058823529416</v>
      </c>
      <c r="V22" s="22">
        <v>119</v>
      </c>
      <c r="W22" s="22" t="s">
        <v>68</v>
      </c>
      <c r="X22" s="22" t="s">
        <v>59</v>
      </c>
      <c r="Y22" s="62">
        <v>2173</v>
      </c>
      <c r="Z22" s="39"/>
      <c r="AA22" s="1" t="s">
        <v>85</v>
      </c>
      <c r="AB22" s="27" t="s">
        <v>212</v>
      </c>
    </row>
    <row r="23" spans="1:28" x14ac:dyDescent="0.3">
      <c r="A23" s="1" t="s">
        <v>57</v>
      </c>
      <c r="B23" s="1" t="s">
        <v>46</v>
      </c>
      <c r="C23" s="26" t="s">
        <v>244</v>
      </c>
      <c r="D23" s="36">
        <v>30</v>
      </c>
      <c r="E23" s="26">
        <v>8</v>
      </c>
      <c r="F23" s="26">
        <v>1</v>
      </c>
      <c r="G23" s="26">
        <v>3</v>
      </c>
      <c r="H23" s="26"/>
      <c r="I23" s="26"/>
      <c r="J23" s="26">
        <v>0</v>
      </c>
      <c r="K23" s="26">
        <v>0</v>
      </c>
      <c r="L23" s="26">
        <v>0</v>
      </c>
      <c r="M23" s="26">
        <v>2</v>
      </c>
      <c r="N23" s="26">
        <f t="shared" si="0"/>
        <v>2</v>
      </c>
      <c r="O23" s="26">
        <v>0</v>
      </c>
      <c r="P23" s="37">
        <v>0</v>
      </c>
      <c r="Q23" s="26">
        <v>0</v>
      </c>
      <c r="R23" s="26">
        <v>1</v>
      </c>
      <c r="S23" s="26">
        <v>0</v>
      </c>
      <c r="T23" s="26">
        <f t="shared" si="1"/>
        <v>2</v>
      </c>
      <c r="U23" s="38">
        <f t="shared" si="2"/>
        <v>0.375</v>
      </c>
      <c r="V23" s="22">
        <v>119</v>
      </c>
      <c r="W23" s="22" t="s">
        <v>68</v>
      </c>
      <c r="X23" s="22" t="s">
        <v>59</v>
      </c>
      <c r="Y23" s="62">
        <v>2173</v>
      </c>
      <c r="Z23" s="39"/>
      <c r="AA23" s="1" t="s">
        <v>85</v>
      </c>
      <c r="AB23" s="27" t="s">
        <v>212</v>
      </c>
    </row>
    <row r="24" spans="1:28" x14ac:dyDescent="0.3">
      <c r="A24" s="1" t="s">
        <v>57</v>
      </c>
      <c r="B24" s="1" t="s">
        <v>46</v>
      </c>
      <c r="C24" s="26" t="s">
        <v>56</v>
      </c>
      <c r="D24" s="36">
        <v>15</v>
      </c>
      <c r="E24" s="26">
        <v>10</v>
      </c>
      <c r="F24" s="26">
        <v>2</v>
      </c>
      <c r="G24" s="26">
        <v>5</v>
      </c>
      <c r="H24" s="26"/>
      <c r="I24" s="26"/>
      <c r="J24" s="26">
        <v>3</v>
      </c>
      <c r="K24" s="26">
        <v>6</v>
      </c>
      <c r="L24" s="26">
        <v>4</v>
      </c>
      <c r="M24" s="26">
        <v>0</v>
      </c>
      <c r="N24" s="26">
        <f t="shared" si="0"/>
        <v>4</v>
      </c>
      <c r="O24" s="26">
        <v>0</v>
      </c>
      <c r="P24" s="37">
        <v>2</v>
      </c>
      <c r="Q24" s="26">
        <v>0</v>
      </c>
      <c r="R24" s="26">
        <v>0</v>
      </c>
      <c r="S24" s="26">
        <v>0</v>
      </c>
      <c r="T24" s="26">
        <f t="shared" si="1"/>
        <v>7</v>
      </c>
      <c r="U24" s="38">
        <f t="shared" si="2"/>
        <v>1.1000000000000001</v>
      </c>
      <c r="V24" s="22">
        <v>119</v>
      </c>
      <c r="W24" s="22" t="s">
        <v>68</v>
      </c>
      <c r="X24" s="22" t="s">
        <v>59</v>
      </c>
      <c r="Y24" s="62">
        <v>2173</v>
      </c>
      <c r="Z24" s="39"/>
      <c r="AA24" s="1" t="s">
        <v>85</v>
      </c>
      <c r="AB24" s="27" t="s">
        <v>212</v>
      </c>
    </row>
    <row r="25" spans="1:28" x14ac:dyDescent="0.3">
      <c r="A25" s="46" t="s">
        <v>57</v>
      </c>
      <c r="B25" s="46" t="s">
        <v>46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50</v>
      </c>
      <c r="G25" s="42">
        <f t="shared" si="3"/>
        <v>121</v>
      </c>
      <c r="H25" s="42">
        <f t="shared" si="3"/>
        <v>0</v>
      </c>
      <c r="I25" s="42">
        <f t="shared" si="3"/>
        <v>0</v>
      </c>
      <c r="J25" s="42">
        <f t="shared" si="3"/>
        <v>24</v>
      </c>
      <c r="K25" s="42">
        <f t="shared" si="3"/>
        <v>39</v>
      </c>
      <c r="L25" s="42">
        <f t="shared" si="3"/>
        <v>23</v>
      </c>
      <c r="M25" s="42">
        <f t="shared" si="3"/>
        <v>26</v>
      </c>
      <c r="N25" s="42">
        <f t="shared" si="3"/>
        <v>49</v>
      </c>
      <c r="O25" s="42">
        <f t="shared" si="3"/>
        <v>19</v>
      </c>
      <c r="P25" s="42">
        <f t="shared" si="3"/>
        <v>39</v>
      </c>
      <c r="Q25" s="42">
        <f t="shared" si="3"/>
        <v>14</v>
      </c>
      <c r="R25" s="42">
        <f t="shared" si="3"/>
        <v>29</v>
      </c>
      <c r="S25" s="42">
        <f t="shared" si="3"/>
        <v>2</v>
      </c>
      <c r="T25" s="42">
        <f t="shared" si="3"/>
        <v>124</v>
      </c>
      <c r="U25" s="43">
        <f>((T25+Q25+N25-R25)+(O25*2))/E25</f>
        <v>0.81666666666666665</v>
      </c>
      <c r="V25" s="44">
        <v>119</v>
      </c>
      <c r="W25" s="44" t="s">
        <v>68</v>
      </c>
      <c r="X25" s="44" t="s">
        <v>59</v>
      </c>
      <c r="Y25" s="63">
        <v>2173</v>
      </c>
      <c r="Z25" s="45"/>
      <c r="AA25" s="46" t="s">
        <v>85</v>
      </c>
      <c r="AB25" s="74" t="s">
        <v>212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0.41322314049586778</v>
      </c>
      <c r="H26" s="47"/>
      <c r="I26" s="27"/>
      <c r="J26" s="47" t="s">
        <v>42</v>
      </c>
      <c r="K26" s="61">
        <f>J25/K25</f>
        <v>0.61538461538461542</v>
      </c>
      <c r="L26" s="1"/>
      <c r="M26" s="37" t="s">
        <v>43</v>
      </c>
      <c r="N26" s="49">
        <v>7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B28" s="1"/>
      <c r="C28" s="1" t="s">
        <v>247</v>
      </c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B32" s="1"/>
      <c r="C32" s="31" t="s">
        <v>66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53">
        <v>30</v>
      </c>
      <c r="AB32" s="64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57</v>
      </c>
      <c r="C34" s="26" t="s">
        <v>239</v>
      </c>
      <c r="D34" s="36">
        <v>30</v>
      </c>
      <c r="E34" s="26">
        <v>16</v>
      </c>
      <c r="F34" s="26">
        <v>7</v>
      </c>
      <c r="G34" s="26">
        <v>8</v>
      </c>
      <c r="H34" s="26"/>
      <c r="I34" s="26"/>
      <c r="J34" s="26">
        <v>7</v>
      </c>
      <c r="K34" s="26">
        <v>7</v>
      </c>
      <c r="L34" s="26">
        <v>1</v>
      </c>
      <c r="M34" s="26">
        <v>3</v>
      </c>
      <c r="N34" s="26">
        <f>SUM(L34:M34)</f>
        <v>4</v>
      </c>
      <c r="O34" s="26">
        <v>8</v>
      </c>
      <c r="P34" s="37">
        <v>3</v>
      </c>
      <c r="Q34" s="26">
        <v>3</v>
      </c>
      <c r="R34" s="26">
        <v>3</v>
      </c>
      <c r="S34" s="26">
        <v>0</v>
      </c>
      <c r="T34" s="26">
        <f>(H34*3)+((F34-H34)*2)+J34</f>
        <v>21</v>
      </c>
      <c r="U34" s="57">
        <f>IFERROR(((T34+Q34+N34-R34)+(O34*2))/E34,"")</f>
        <v>2.5625</v>
      </c>
      <c r="V34" s="22">
        <v>119</v>
      </c>
      <c r="W34" s="22" t="s">
        <v>58</v>
      </c>
      <c r="X34" s="22" t="s">
        <v>69</v>
      </c>
      <c r="Y34" s="62">
        <v>2173</v>
      </c>
      <c r="Z34" s="39"/>
      <c r="AA34" s="1" t="s">
        <v>70</v>
      </c>
      <c r="AB34" s="27" t="s">
        <v>213</v>
      </c>
    </row>
    <row r="35" spans="1:28" x14ac:dyDescent="0.3">
      <c r="A35" s="1" t="s">
        <v>46</v>
      </c>
      <c r="B35" s="1" t="s">
        <v>57</v>
      </c>
      <c r="C35" s="26" t="s">
        <v>67</v>
      </c>
      <c r="D35" s="36">
        <v>21</v>
      </c>
      <c r="E35" s="26">
        <v>37</v>
      </c>
      <c r="F35" s="26">
        <v>9</v>
      </c>
      <c r="G35" s="26">
        <v>12</v>
      </c>
      <c r="H35" s="26"/>
      <c r="I35" s="26"/>
      <c r="J35" s="26">
        <v>4</v>
      </c>
      <c r="K35" s="26">
        <v>5</v>
      </c>
      <c r="L35" s="26">
        <v>6</v>
      </c>
      <c r="M35" s="26">
        <v>8</v>
      </c>
      <c r="N35" s="26">
        <f t="shared" ref="N35:N40" si="4">SUM(L35:M35)</f>
        <v>14</v>
      </c>
      <c r="O35" s="37">
        <v>2</v>
      </c>
      <c r="P35" s="37">
        <v>2</v>
      </c>
      <c r="Q35" s="37">
        <v>1</v>
      </c>
      <c r="R35" s="37">
        <v>7</v>
      </c>
      <c r="S35" s="37">
        <v>1</v>
      </c>
      <c r="T35" s="37">
        <f t="shared" ref="T35:T40" si="5">(H35*3)+((F35-H35)*2)+J35</f>
        <v>22</v>
      </c>
      <c r="U35" s="38">
        <f t="shared" ref="U35:U43" si="6">IFERROR(((T35+Q35+N35-R35)+(O35*2))/E35,"")</f>
        <v>0.91891891891891897</v>
      </c>
      <c r="V35" s="22">
        <v>119</v>
      </c>
      <c r="W35" s="22" t="s">
        <v>58</v>
      </c>
      <c r="X35" s="22" t="s">
        <v>69</v>
      </c>
      <c r="Y35" s="62">
        <v>2173</v>
      </c>
      <c r="Z35" s="39"/>
      <c r="AA35" s="1" t="s">
        <v>70</v>
      </c>
      <c r="AB35" s="27" t="s">
        <v>213</v>
      </c>
    </row>
    <row r="36" spans="1:28" x14ac:dyDescent="0.3">
      <c r="A36" s="1" t="s">
        <v>46</v>
      </c>
      <c r="B36" s="1" t="s">
        <v>57</v>
      </c>
      <c r="C36" s="26" t="s">
        <v>72</v>
      </c>
      <c r="D36" s="36">
        <v>44</v>
      </c>
      <c r="E36" s="26">
        <v>23</v>
      </c>
      <c r="F36" s="26">
        <v>7</v>
      </c>
      <c r="G36" s="26">
        <v>9</v>
      </c>
      <c r="H36" s="26"/>
      <c r="I36" s="26"/>
      <c r="J36" s="26">
        <v>5</v>
      </c>
      <c r="K36" s="26">
        <v>8</v>
      </c>
      <c r="L36" s="26">
        <v>0</v>
      </c>
      <c r="M36" s="26">
        <v>6</v>
      </c>
      <c r="N36" s="26">
        <f t="shared" si="4"/>
        <v>6</v>
      </c>
      <c r="O36" s="37">
        <v>4</v>
      </c>
      <c r="P36" s="37">
        <v>4</v>
      </c>
      <c r="Q36" s="37">
        <v>0</v>
      </c>
      <c r="R36" s="37">
        <v>2</v>
      </c>
      <c r="S36" s="37">
        <v>0</v>
      </c>
      <c r="T36" s="37">
        <f t="shared" si="5"/>
        <v>19</v>
      </c>
      <c r="U36" s="38">
        <f t="shared" si="6"/>
        <v>1.3478260869565217</v>
      </c>
      <c r="V36" s="22">
        <v>119</v>
      </c>
      <c r="W36" s="22" t="s">
        <v>58</v>
      </c>
      <c r="X36" s="22" t="s">
        <v>69</v>
      </c>
      <c r="Y36" s="62">
        <v>2173</v>
      </c>
      <c r="Z36" s="39"/>
      <c r="AA36" s="1" t="s">
        <v>70</v>
      </c>
      <c r="AB36" s="27" t="s">
        <v>213</v>
      </c>
    </row>
    <row r="37" spans="1:28" x14ac:dyDescent="0.3">
      <c r="A37" s="1" t="s">
        <v>46</v>
      </c>
      <c r="B37" s="1" t="s">
        <v>57</v>
      </c>
      <c r="C37" s="26" t="s">
        <v>73</v>
      </c>
      <c r="D37" s="36">
        <v>15</v>
      </c>
      <c r="E37" s="26">
        <v>34</v>
      </c>
      <c r="F37" s="26">
        <v>6</v>
      </c>
      <c r="G37" s="26">
        <v>13</v>
      </c>
      <c r="H37" s="26"/>
      <c r="I37" s="26"/>
      <c r="J37" s="26">
        <v>16</v>
      </c>
      <c r="K37" s="26">
        <v>24</v>
      </c>
      <c r="L37" s="26">
        <v>1</v>
      </c>
      <c r="M37" s="26">
        <v>2</v>
      </c>
      <c r="N37" s="26">
        <f t="shared" si="4"/>
        <v>3</v>
      </c>
      <c r="O37" s="37">
        <v>14</v>
      </c>
      <c r="P37" s="37">
        <v>4</v>
      </c>
      <c r="Q37" s="37">
        <v>1</v>
      </c>
      <c r="R37" s="37">
        <v>5</v>
      </c>
      <c r="S37" s="37">
        <v>0</v>
      </c>
      <c r="T37" s="37">
        <f t="shared" si="5"/>
        <v>28</v>
      </c>
      <c r="U37" s="38">
        <f t="shared" si="6"/>
        <v>1.6176470588235294</v>
      </c>
      <c r="V37" s="22">
        <v>119</v>
      </c>
      <c r="W37" s="22" t="s">
        <v>58</v>
      </c>
      <c r="X37" s="22" t="s">
        <v>69</v>
      </c>
      <c r="Y37" s="62">
        <v>2173</v>
      </c>
      <c r="Z37" s="39"/>
      <c r="AA37" s="1" t="s">
        <v>70</v>
      </c>
      <c r="AB37" s="27" t="s">
        <v>213</v>
      </c>
    </row>
    <row r="38" spans="1:28" x14ac:dyDescent="0.3">
      <c r="A38" s="1" t="s">
        <v>46</v>
      </c>
      <c r="B38" s="1" t="s">
        <v>57</v>
      </c>
      <c r="C38" s="26" t="s">
        <v>74</v>
      </c>
      <c r="D38" s="36">
        <v>10</v>
      </c>
      <c r="E38" s="26">
        <v>40</v>
      </c>
      <c r="F38" s="26">
        <v>9</v>
      </c>
      <c r="G38" s="26">
        <v>16</v>
      </c>
      <c r="H38" s="26"/>
      <c r="I38" s="26"/>
      <c r="J38" s="26">
        <v>1</v>
      </c>
      <c r="K38" s="26">
        <v>1</v>
      </c>
      <c r="L38" s="26">
        <v>0</v>
      </c>
      <c r="M38" s="26">
        <v>3</v>
      </c>
      <c r="N38" s="26">
        <f t="shared" si="4"/>
        <v>3</v>
      </c>
      <c r="O38" s="37">
        <v>8</v>
      </c>
      <c r="P38" s="37">
        <v>3</v>
      </c>
      <c r="Q38" s="37">
        <v>1</v>
      </c>
      <c r="R38" s="37">
        <v>5</v>
      </c>
      <c r="S38" s="37">
        <v>0</v>
      </c>
      <c r="T38" s="37">
        <f t="shared" si="5"/>
        <v>19</v>
      </c>
      <c r="U38" s="38">
        <f t="shared" si="6"/>
        <v>0.85</v>
      </c>
      <c r="V38" s="22">
        <v>119</v>
      </c>
      <c r="W38" s="22" t="s">
        <v>58</v>
      </c>
      <c r="X38" s="22" t="s">
        <v>69</v>
      </c>
      <c r="Y38" s="62">
        <v>2173</v>
      </c>
      <c r="Z38" s="39"/>
      <c r="AA38" s="1" t="s">
        <v>70</v>
      </c>
      <c r="AB38" s="27" t="s">
        <v>213</v>
      </c>
    </row>
    <row r="39" spans="1:28" x14ac:dyDescent="0.3">
      <c r="A39" s="1" t="s">
        <v>46</v>
      </c>
      <c r="B39" s="1" t="s">
        <v>57</v>
      </c>
      <c r="C39" s="26" t="s">
        <v>75</v>
      </c>
      <c r="D39" s="36">
        <v>31</v>
      </c>
      <c r="E39" s="26">
        <v>23</v>
      </c>
      <c r="F39" s="26">
        <v>3</v>
      </c>
      <c r="G39" s="26">
        <v>6</v>
      </c>
      <c r="H39" s="26"/>
      <c r="I39" s="26"/>
      <c r="J39" s="26">
        <v>3</v>
      </c>
      <c r="K39" s="26">
        <v>5</v>
      </c>
      <c r="L39" s="26">
        <v>1</v>
      </c>
      <c r="M39" s="26">
        <v>6</v>
      </c>
      <c r="N39" s="26">
        <f t="shared" si="4"/>
        <v>7</v>
      </c>
      <c r="O39" s="37">
        <v>2</v>
      </c>
      <c r="P39" s="37">
        <v>5</v>
      </c>
      <c r="Q39" s="37">
        <v>4</v>
      </c>
      <c r="R39" s="37">
        <v>3</v>
      </c>
      <c r="S39" s="37">
        <v>0</v>
      </c>
      <c r="T39" s="37">
        <f t="shared" si="5"/>
        <v>9</v>
      </c>
      <c r="U39" s="38">
        <f t="shared" si="6"/>
        <v>0.91304347826086951</v>
      </c>
      <c r="V39" s="22">
        <v>119</v>
      </c>
      <c r="W39" s="22" t="s">
        <v>58</v>
      </c>
      <c r="X39" s="22" t="s">
        <v>69</v>
      </c>
      <c r="Y39" s="62">
        <v>2173</v>
      </c>
      <c r="Z39" s="39"/>
      <c r="AA39" s="1" t="s">
        <v>70</v>
      </c>
      <c r="AB39" s="27" t="s">
        <v>213</v>
      </c>
    </row>
    <row r="40" spans="1:28" x14ac:dyDescent="0.3">
      <c r="A40" s="1" t="s">
        <v>46</v>
      </c>
      <c r="B40" s="1" t="s">
        <v>57</v>
      </c>
      <c r="C40" s="26" t="s">
        <v>246</v>
      </c>
      <c r="D40" s="36">
        <v>32</v>
      </c>
      <c r="E40" s="26">
        <v>6</v>
      </c>
      <c r="F40" s="26">
        <v>0</v>
      </c>
      <c r="G40" s="26">
        <v>0</v>
      </c>
      <c r="H40" s="26"/>
      <c r="I40" s="26"/>
      <c r="J40" s="26">
        <v>0</v>
      </c>
      <c r="K40" s="26">
        <v>3</v>
      </c>
      <c r="L40" s="26">
        <v>0</v>
      </c>
      <c r="M40" s="26">
        <v>2</v>
      </c>
      <c r="N40" s="26">
        <f t="shared" si="4"/>
        <v>2</v>
      </c>
      <c r="O40" s="37">
        <v>1</v>
      </c>
      <c r="P40" s="37">
        <v>2</v>
      </c>
      <c r="Q40" s="37">
        <v>0</v>
      </c>
      <c r="R40" s="37">
        <v>0</v>
      </c>
      <c r="S40" s="37">
        <v>0</v>
      </c>
      <c r="T40" s="37">
        <f t="shared" si="5"/>
        <v>0</v>
      </c>
      <c r="U40" s="38">
        <f t="shared" si="6"/>
        <v>0.66666666666666663</v>
      </c>
      <c r="V40" s="22">
        <v>119</v>
      </c>
      <c r="W40" s="22" t="s">
        <v>58</v>
      </c>
      <c r="X40" s="22" t="s">
        <v>69</v>
      </c>
      <c r="Y40" s="62">
        <v>2173</v>
      </c>
      <c r="Z40" s="39"/>
      <c r="AA40" s="1" t="s">
        <v>70</v>
      </c>
      <c r="AB40" s="27" t="s">
        <v>213</v>
      </c>
    </row>
    <row r="41" spans="1:28" x14ac:dyDescent="0.3">
      <c r="A41" s="1" t="s">
        <v>46</v>
      </c>
      <c r="B41" s="1" t="s">
        <v>57</v>
      </c>
      <c r="C41" s="26" t="s">
        <v>233</v>
      </c>
      <c r="D41" s="36">
        <v>23</v>
      </c>
      <c r="E41" s="26">
        <v>5</v>
      </c>
      <c r="F41" s="26">
        <v>1</v>
      </c>
      <c r="G41" s="26">
        <v>2</v>
      </c>
      <c r="H41" s="26"/>
      <c r="I41" s="26"/>
      <c r="J41" s="26">
        <v>1</v>
      </c>
      <c r="K41" s="26">
        <v>3</v>
      </c>
      <c r="L41" s="26">
        <v>0</v>
      </c>
      <c r="M41" s="26">
        <v>1</v>
      </c>
      <c r="N41" s="26">
        <f>SUM(L41:M41)</f>
        <v>1</v>
      </c>
      <c r="O41" s="37">
        <v>0</v>
      </c>
      <c r="P41" s="37">
        <v>1</v>
      </c>
      <c r="Q41" s="37">
        <v>0</v>
      </c>
      <c r="R41" s="37">
        <v>0</v>
      </c>
      <c r="S41" s="37">
        <v>0</v>
      </c>
      <c r="T41" s="37">
        <f>(H41*3)+((F41-H41)*2)+J41</f>
        <v>3</v>
      </c>
      <c r="U41" s="38">
        <f t="shared" si="6"/>
        <v>0.8</v>
      </c>
      <c r="V41" s="22">
        <v>119</v>
      </c>
      <c r="W41" s="22" t="s">
        <v>58</v>
      </c>
      <c r="X41" s="22" t="s">
        <v>69</v>
      </c>
      <c r="Y41" s="62">
        <v>2173</v>
      </c>
      <c r="Z41" s="39"/>
      <c r="AA41" s="1" t="s">
        <v>70</v>
      </c>
      <c r="AB41" s="27" t="s">
        <v>213</v>
      </c>
    </row>
    <row r="42" spans="1:28" x14ac:dyDescent="0.3">
      <c r="A42" s="1" t="s">
        <v>46</v>
      </c>
      <c r="B42" s="1" t="s">
        <v>57</v>
      </c>
      <c r="C42" s="26" t="s">
        <v>77</v>
      </c>
      <c r="D42" s="36">
        <v>14</v>
      </c>
      <c r="E42" s="26">
        <v>20</v>
      </c>
      <c r="F42" s="26">
        <v>1</v>
      </c>
      <c r="G42" s="26">
        <v>4</v>
      </c>
      <c r="H42" s="26"/>
      <c r="I42" s="26"/>
      <c r="J42" s="26">
        <v>5</v>
      </c>
      <c r="K42" s="26">
        <v>6</v>
      </c>
      <c r="L42" s="26">
        <v>0</v>
      </c>
      <c r="M42" s="26">
        <v>1</v>
      </c>
      <c r="N42" s="26">
        <f>SUM(L42:M42)</f>
        <v>1</v>
      </c>
      <c r="O42" s="37">
        <v>0</v>
      </c>
      <c r="P42" s="37">
        <v>1</v>
      </c>
      <c r="Q42" s="37">
        <v>1</v>
      </c>
      <c r="R42" s="37">
        <v>3</v>
      </c>
      <c r="S42" s="37">
        <v>0</v>
      </c>
      <c r="T42" s="37">
        <f>(H42*3)+((F42-H42)*2)+J42</f>
        <v>7</v>
      </c>
      <c r="U42" s="38">
        <f t="shared" si="6"/>
        <v>0.3</v>
      </c>
      <c r="V42" s="22">
        <v>119</v>
      </c>
      <c r="W42" s="22" t="s">
        <v>58</v>
      </c>
      <c r="X42" s="22" t="s">
        <v>69</v>
      </c>
      <c r="Y42" s="62">
        <v>2173</v>
      </c>
      <c r="Z42" s="39"/>
      <c r="AA42" s="1" t="s">
        <v>70</v>
      </c>
      <c r="AB42" s="27" t="s">
        <v>213</v>
      </c>
    </row>
    <row r="43" spans="1:28" x14ac:dyDescent="0.3">
      <c r="A43" s="1" t="s">
        <v>46</v>
      </c>
      <c r="B43" s="1" t="s">
        <v>57</v>
      </c>
      <c r="C43" s="26" t="s">
        <v>78</v>
      </c>
      <c r="D43" s="36">
        <v>25</v>
      </c>
      <c r="E43" s="26">
        <v>36</v>
      </c>
      <c r="F43" s="26">
        <v>9</v>
      </c>
      <c r="G43" s="26">
        <v>18</v>
      </c>
      <c r="H43" s="26"/>
      <c r="I43" s="26"/>
      <c r="J43" s="26">
        <v>5</v>
      </c>
      <c r="K43" s="26">
        <v>6</v>
      </c>
      <c r="L43" s="26">
        <v>3</v>
      </c>
      <c r="M43" s="26">
        <v>5</v>
      </c>
      <c r="N43" s="26">
        <f>SUM(L43:M43)</f>
        <v>8</v>
      </c>
      <c r="O43" s="37">
        <v>0</v>
      </c>
      <c r="P43" s="37">
        <v>4</v>
      </c>
      <c r="Q43" s="37">
        <v>1</v>
      </c>
      <c r="R43" s="37">
        <v>2</v>
      </c>
      <c r="S43" s="37">
        <v>0</v>
      </c>
      <c r="T43" s="37">
        <f>(H43*3)+((F43-H43)*2)+J43</f>
        <v>23</v>
      </c>
      <c r="U43" s="38">
        <f t="shared" si="6"/>
        <v>0.83333333333333337</v>
      </c>
      <c r="V43" s="22">
        <v>119</v>
      </c>
      <c r="W43" s="22" t="s">
        <v>58</v>
      </c>
      <c r="X43" s="22" t="s">
        <v>69</v>
      </c>
      <c r="Y43" s="62">
        <v>2173</v>
      </c>
      <c r="Z43" s="39"/>
      <c r="AA43" s="1" t="s">
        <v>70</v>
      </c>
      <c r="AB43" s="27" t="s">
        <v>213</v>
      </c>
    </row>
    <row r="44" spans="1:28" x14ac:dyDescent="0.3">
      <c r="A44" s="46" t="s">
        <v>46</v>
      </c>
      <c r="B44" s="46" t="s">
        <v>57</v>
      </c>
      <c r="C44" s="42" t="s">
        <v>40</v>
      </c>
      <c r="D44" s="46"/>
      <c r="E44" s="42">
        <f t="shared" ref="E44:T44" si="7">SUM(E34:E43)</f>
        <v>240</v>
      </c>
      <c r="F44" s="42">
        <f t="shared" si="7"/>
        <v>52</v>
      </c>
      <c r="G44" s="42">
        <f t="shared" si="7"/>
        <v>88</v>
      </c>
      <c r="H44" s="42">
        <f t="shared" si="7"/>
        <v>0</v>
      </c>
      <c r="I44" s="42">
        <f t="shared" si="7"/>
        <v>0</v>
      </c>
      <c r="J44" s="42">
        <f t="shared" si="7"/>
        <v>47</v>
      </c>
      <c r="K44" s="42">
        <f t="shared" si="7"/>
        <v>68</v>
      </c>
      <c r="L44" s="42">
        <f t="shared" si="7"/>
        <v>12</v>
      </c>
      <c r="M44" s="42">
        <f t="shared" si="7"/>
        <v>37</v>
      </c>
      <c r="N44" s="42">
        <f t="shared" si="7"/>
        <v>49</v>
      </c>
      <c r="O44" s="42">
        <f t="shared" si="7"/>
        <v>39</v>
      </c>
      <c r="P44" s="42">
        <f t="shared" si="7"/>
        <v>29</v>
      </c>
      <c r="Q44" s="42">
        <f t="shared" si="7"/>
        <v>12</v>
      </c>
      <c r="R44" s="42">
        <f t="shared" si="7"/>
        <v>30</v>
      </c>
      <c r="S44" s="42">
        <f t="shared" si="7"/>
        <v>1</v>
      </c>
      <c r="T44" s="42">
        <f t="shared" si="7"/>
        <v>151</v>
      </c>
      <c r="U44" s="43">
        <f>((T44+Q44+N44-R44)+(O44*2))/E44</f>
        <v>1.0833333333333333</v>
      </c>
      <c r="V44" s="44">
        <v>119</v>
      </c>
      <c r="W44" s="44" t="s">
        <v>58</v>
      </c>
      <c r="X44" s="44" t="s">
        <v>69</v>
      </c>
      <c r="Y44" s="63">
        <v>2173</v>
      </c>
      <c r="Z44" s="45"/>
      <c r="AA44" s="46" t="s">
        <v>70</v>
      </c>
      <c r="AB44" s="74" t="s">
        <v>213</v>
      </c>
    </row>
    <row r="45" spans="1:28" x14ac:dyDescent="0.3">
      <c r="A45" s="1"/>
      <c r="B45" s="1"/>
      <c r="C45" s="1"/>
      <c r="D45" s="1"/>
      <c r="F45" s="47" t="s">
        <v>41</v>
      </c>
      <c r="G45" s="61">
        <f>F44/G44</f>
        <v>0.59090909090909094</v>
      </c>
      <c r="H45" s="47"/>
      <c r="I45" s="27"/>
      <c r="J45" s="47" t="s">
        <v>42</v>
      </c>
      <c r="K45" s="61">
        <f>J44/K44</f>
        <v>0.69117647058823528</v>
      </c>
      <c r="L45" s="1"/>
      <c r="M45" s="37" t="s">
        <v>43</v>
      </c>
      <c r="N45" s="49">
        <v>4</v>
      </c>
      <c r="P45" s="1"/>
      <c r="Q45" s="1"/>
      <c r="R45" s="1"/>
      <c r="S45" s="1"/>
      <c r="T45" s="1"/>
      <c r="U45" s="1"/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5" t="s">
        <v>44</v>
      </c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1955-88F9-45A8-A386-44E145DF8B52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467</v>
      </c>
    </row>
    <row r="3" spans="1:28" x14ac:dyDescent="0.3">
      <c r="B3" s="1"/>
      <c r="C3" s="6">
        <v>28845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96</v>
      </c>
      <c r="D4" s="7" t="s">
        <v>5</v>
      </c>
      <c r="E4" s="8"/>
      <c r="F4" s="5"/>
      <c r="G4" s="1"/>
      <c r="J4" s="15" t="s">
        <v>99</v>
      </c>
      <c r="K4" s="16" t="s">
        <v>45</v>
      </c>
      <c r="L4" s="17"/>
      <c r="M4" s="18"/>
      <c r="N4" s="19">
        <v>12</v>
      </c>
      <c r="O4" s="19">
        <v>14</v>
      </c>
      <c r="P4" s="19">
        <v>24</v>
      </c>
      <c r="Q4" s="19">
        <v>19</v>
      </c>
      <c r="R4" s="20"/>
      <c r="S4" s="21">
        <f>SUM(N4:R4)</f>
        <v>69</v>
      </c>
      <c r="T4" s="22">
        <v>9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99</v>
      </c>
      <c r="K5" s="16" t="s">
        <v>98</v>
      </c>
      <c r="L5" s="17"/>
      <c r="M5" s="18"/>
      <c r="N5" s="19">
        <v>11</v>
      </c>
      <c r="O5" s="19">
        <v>19</v>
      </c>
      <c r="P5" s="19">
        <v>26</v>
      </c>
      <c r="Q5" s="19">
        <v>27</v>
      </c>
      <c r="R5" s="20"/>
      <c r="S5" s="21">
        <f>SUM(N5:R5)</f>
        <v>83</v>
      </c>
      <c r="T5" s="22">
        <v>9</v>
      </c>
      <c r="U5" s="1"/>
      <c r="V5" s="1"/>
      <c r="W5" s="1"/>
    </row>
    <row r="6" spans="1:28" x14ac:dyDescent="0.3">
      <c r="C6" s="23">
        <v>678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469</v>
      </c>
      <c r="D7" s="7" t="s">
        <v>8</v>
      </c>
      <c r="G7" s="1"/>
      <c r="S7" s="1"/>
      <c r="T7" s="25" t="s">
        <v>9</v>
      </c>
      <c r="U7" s="1"/>
      <c r="V7" s="55">
        <v>9</v>
      </c>
      <c r="W7" s="1"/>
    </row>
    <row r="8" spans="1:28" x14ac:dyDescent="0.3">
      <c r="B8" s="1"/>
      <c r="C8" s="24" t="s">
        <v>468</v>
      </c>
      <c r="D8" s="7" t="s">
        <v>8</v>
      </c>
      <c r="F8" s="26"/>
      <c r="H8" s="1"/>
      <c r="I8" s="1"/>
      <c r="J8" s="58"/>
      <c r="K8" s="34"/>
      <c r="L8" s="34"/>
      <c r="M8" s="34"/>
      <c r="N8" s="34"/>
      <c r="O8" s="34"/>
      <c r="P8" s="34"/>
      <c r="Q8" s="34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58"/>
      <c r="K9" s="34"/>
      <c r="L9" s="34"/>
      <c r="M9" s="34"/>
      <c r="N9" s="34"/>
      <c r="O9" s="34"/>
      <c r="P9" s="34"/>
      <c r="Q9" s="34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59"/>
      <c r="K10" s="59"/>
      <c r="L10" s="59"/>
      <c r="M10" s="59"/>
      <c r="N10" s="59"/>
      <c r="O10" s="59"/>
      <c r="P10" s="59"/>
      <c r="Q10" s="59"/>
      <c r="R10" s="30"/>
      <c r="S10" s="30"/>
      <c r="T10" s="30"/>
    </row>
    <row r="11" spans="1:28" x14ac:dyDescent="0.3">
      <c r="B11" s="1"/>
      <c r="C11" s="51" t="s">
        <v>45</v>
      </c>
      <c r="D11" s="32"/>
      <c r="E11" s="73"/>
      <c r="F11" s="73"/>
      <c r="G11" s="73"/>
      <c r="H11" s="75"/>
      <c r="I11" s="75"/>
      <c r="J11" s="75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97</v>
      </c>
      <c r="B13" s="1" t="s">
        <v>46</v>
      </c>
      <c r="C13" s="26" t="s">
        <v>47</v>
      </c>
      <c r="D13" s="36">
        <v>24</v>
      </c>
      <c r="E13" s="26">
        <v>26</v>
      </c>
      <c r="F13" s="26">
        <v>1</v>
      </c>
      <c r="G13" s="26">
        <v>13</v>
      </c>
      <c r="H13" s="26"/>
      <c r="I13" s="26"/>
      <c r="J13" s="26">
        <v>5</v>
      </c>
      <c r="K13" s="26">
        <v>10</v>
      </c>
      <c r="L13" s="89"/>
      <c r="M13" s="37">
        <v>13</v>
      </c>
      <c r="N13" s="26">
        <f>SUM(L13:M13)</f>
        <v>13</v>
      </c>
      <c r="O13" s="26">
        <v>0</v>
      </c>
      <c r="P13" s="37">
        <v>1</v>
      </c>
      <c r="Q13" s="26">
        <v>3</v>
      </c>
      <c r="R13" s="26">
        <v>4</v>
      </c>
      <c r="S13" s="26"/>
      <c r="T13" s="26">
        <v>7</v>
      </c>
      <c r="U13" s="38">
        <f>IFERROR(((T13+Q13+N13-R13)+(O13*2))/E13,"")</f>
        <v>0.73076923076923073</v>
      </c>
      <c r="V13" s="22">
        <v>9</v>
      </c>
      <c r="W13" s="22" t="s">
        <v>58</v>
      </c>
      <c r="X13" s="22" t="s">
        <v>59</v>
      </c>
      <c r="Y13" s="62">
        <v>678</v>
      </c>
      <c r="Z13" s="39"/>
      <c r="AA13" s="1" t="s">
        <v>93</v>
      </c>
      <c r="AB13" s="27" t="s">
        <v>100</v>
      </c>
    </row>
    <row r="14" spans="1:28" x14ac:dyDescent="0.3">
      <c r="A14" s="1" t="s">
        <v>97</v>
      </c>
      <c r="B14" s="1" t="s">
        <v>46</v>
      </c>
      <c r="C14" s="26" t="s">
        <v>283</v>
      </c>
      <c r="D14" s="36">
        <v>44</v>
      </c>
      <c r="E14" s="26" t="s">
        <v>395</v>
      </c>
      <c r="F14" s="26"/>
      <c r="G14" s="26"/>
      <c r="H14" s="26"/>
      <c r="I14" s="26"/>
      <c r="J14" s="26"/>
      <c r="K14" s="26"/>
      <c r="L14" s="89"/>
      <c r="M14" s="37"/>
      <c r="N14" s="26"/>
      <c r="O14" s="26"/>
      <c r="P14" s="37"/>
      <c r="Q14" s="26"/>
      <c r="R14" s="26"/>
      <c r="S14" s="26"/>
      <c r="T14" s="26"/>
      <c r="U14" s="38"/>
      <c r="V14" s="22">
        <v>9</v>
      </c>
      <c r="W14" s="22" t="s">
        <v>58</v>
      </c>
      <c r="X14" s="22" t="s">
        <v>59</v>
      </c>
      <c r="Y14" s="62">
        <v>678</v>
      </c>
      <c r="Z14" s="39"/>
      <c r="AA14" s="1" t="s">
        <v>93</v>
      </c>
      <c r="AB14" s="27" t="s">
        <v>100</v>
      </c>
    </row>
    <row r="15" spans="1:28" x14ac:dyDescent="0.3">
      <c r="A15" s="1" t="s">
        <v>97</v>
      </c>
      <c r="B15" s="1" t="s">
        <v>46</v>
      </c>
      <c r="C15" s="1" t="s">
        <v>48</v>
      </c>
      <c r="D15" s="36">
        <v>13</v>
      </c>
      <c r="E15" s="26">
        <v>28</v>
      </c>
      <c r="F15" s="26">
        <v>6</v>
      </c>
      <c r="G15" s="26">
        <v>15</v>
      </c>
      <c r="H15" s="26"/>
      <c r="I15" s="26"/>
      <c r="J15" s="26">
        <v>0</v>
      </c>
      <c r="K15" s="26">
        <v>0</v>
      </c>
      <c r="L15" s="89"/>
      <c r="M15" s="26">
        <v>8</v>
      </c>
      <c r="N15" s="26">
        <f t="shared" ref="N15:N20" si="0">SUM(L15:M15)</f>
        <v>8</v>
      </c>
      <c r="O15" s="37">
        <v>0</v>
      </c>
      <c r="P15" s="37">
        <v>3</v>
      </c>
      <c r="Q15" s="37">
        <v>1</v>
      </c>
      <c r="R15" s="37">
        <v>2</v>
      </c>
      <c r="S15" s="37">
        <v>2</v>
      </c>
      <c r="T15" s="26">
        <v>12</v>
      </c>
      <c r="U15" s="38">
        <f t="shared" ref="U15:U25" si="1">IFERROR(((T15+Q15+N15-R15)+(O15*2))/E15,"")</f>
        <v>0.6785714285714286</v>
      </c>
      <c r="V15" s="22">
        <v>9</v>
      </c>
      <c r="W15" s="22" t="s">
        <v>58</v>
      </c>
      <c r="X15" s="22" t="s">
        <v>59</v>
      </c>
      <c r="Y15" s="62">
        <v>678</v>
      </c>
      <c r="Z15" s="39"/>
      <c r="AA15" s="1" t="s">
        <v>93</v>
      </c>
      <c r="AB15" s="27" t="s">
        <v>100</v>
      </c>
    </row>
    <row r="16" spans="1:28" x14ac:dyDescent="0.3">
      <c r="A16" s="1" t="s">
        <v>97</v>
      </c>
      <c r="B16" s="1" t="s">
        <v>46</v>
      </c>
      <c r="C16" s="26" t="s">
        <v>49</v>
      </c>
      <c r="D16" s="36">
        <v>10</v>
      </c>
      <c r="E16" s="26">
        <v>36</v>
      </c>
      <c r="F16" s="26">
        <v>2</v>
      </c>
      <c r="G16" s="26">
        <v>10</v>
      </c>
      <c r="H16" s="26"/>
      <c r="I16" s="26"/>
      <c r="J16" s="26">
        <v>0</v>
      </c>
      <c r="K16" s="26">
        <v>0</v>
      </c>
      <c r="L16" s="89"/>
      <c r="M16" s="26">
        <v>4</v>
      </c>
      <c r="N16" s="26">
        <f t="shared" si="0"/>
        <v>4</v>
      </c>
      <c r="O16" s="37">
        <v>10</v>
      </c>
      <c r="P16" s="37">
        <v>1</v>
      </c>
      <c r="Q16" s="37">
        <v>2</v>
      </c>
      <c r="R16" s="37">
        <v>3</v>
      </c>
      <c r="S16" s="37"/>
      <c r="T16" s="26">
        <v>4</v>
      </c>
      <c r="U16" s="38">
        <f t="shared" si="1"/>
        <v>0.75</v>
      </c>
      <c r="V16" s="22">
        <v>9</v>
      </c>
      <c r="W16" s="22" t="s">
        <v>58</v>
      </c>
      <c r="X16" s="22" t="s">
        <v>59</v>
      </c>
      <c r="Y16" s="62">
        <v>678</v>
      </c>
      <c r="Z16" s="39"/>
      <c r="AA16" s="1" t="s">
        <v>93</v>
      </c>
      <c r="AB16" s="27" t="s">
        <v>100</v>
      </c>
    </row>
    <row r="17" spans="1:28" x14ac:dyDescent="0.3">
      <c r="A17" s="1" t="s">
        <v>97</v>
      </c>
      <c r="B17" s="1" t="s">
        <v>46</v>
      </c>
      <c r="C17" s="26" t="s">
        <v>50</v>
      </c>
      <c r="D17" s="36">
        <v>25</v>
      </c>
      <c r="E17" s="26">
        <v>8</v>
      </c>
      <c r="F17" s="26">
        <v>0</v>
      </c>
      <c r="G17" s="26">
        <v>4</v>
      </c>
      <c r="H17" s="26"/>
      <c r="I17" s="26"/>
      <c r="J17" s="26">
        <v>0</v>
      </c>
      <c r="K17" s="26">
        <v>0</v>
      </c>
      <c r="L17" s="89"/>
      <c r="M17" s="26">
        <v>0</v>
      </c>
      <c r="N17" s="26">
        <f t="shared" si="0"/>
        <v>0</v>
      </c>
      <c r="O17" s="37">
        <v>1</v>
      </c>
      <c r="P17" s="37">
        <v>0</v>
      </c>
      <c r="Q17" s="37"/>
      <c r="R17" s="37">
        <v>2</v>
      </c>
      <c r="S17" s="37"/>
      <c r="T17" s="26">
        <v>0</v>
      </c>
      <c r="U17" s="38">
        <f t="shared" si="1"/>
        <v>0</v>
      </c>
      <c r="V17" s="22">
        <v>9</v>
      </c>
      <c r="W17" s="22" t="s">
        <v>58</v>
      </c>
      <c r="X17" s="22" t="s">
        <v>59</v>
      </c>
      <c r="Y17" s="62">
        <v>678</v>
      </c>
      <c r="Z17" s="39"/>
      <c r="AA17" s="1" t="s">
        <v>93</v>
      </c>
      <c r="AB17" s="27" t="s">
        <v>100</v>
      </c>
    </row>
    <row r="18" spans="1:28" x14ac:dyDescent="0.3">
      <c r="A18" s="1" t="s">
        <v>97</v>
      </c>
      <c r="B18" s="1" t="s">
        <v>46</v>
      </c>
      <c r="C18" s="26" t="s">
        <v>250</v>
      </c>
      <c r="D18" s="36">
        <v>28</v>
      </c>
      <c r="E18" s="26">
        <v>15</v>
      </c>
      <c r="F18" s="26">
        <v>2</v>
      </c>
      <c r="G18" s="26">
        <v>7</v>
      </c>
      <c r="H18" s="26"/>
      <c r="I18" s="26"/>
      <c r="J18" s="26">
        <v>0</v>
      </c>
      <c r="K18" s="26">
        <v>0</v>
      </c>
      <c r="L18" s="89"/>
      <c r="M18" s="26">
        <v>3</v>
      </c>
      <c r="N18" s="26">
        <f t="shared" si="0"/>
        <v>3</v>
      </c>
      <c r="O18" s="37">
        <v>0</v>
      </c>
      <c r="P18" s="37">
        <v>3</v>
      </c>
      <c r="Q18" s="37"/>
      <c r="R18" s="37">
        <v>1</v>
      </c>
      <c r="S18" s="37"/>
      <c r="T18" s="26">
        <v>4</v>
      </c>
      <c r="U18" s="38">
        <f t="shared" si="1"/>
        <v>0.4</v>
      </c>
      <c r="V18" s="22">
        <v>9</v>
      </c>
      <c r="W18" s="22" t="s">
        <v>58</v>
      </c>
      <c r="X18" s="22" t="s">
        <v>59</v>
      </c>
      <c r="Y18" s="62">
        <v>678</v>
      </c>
      <c r="Z18" s="39"/>
      <c r="AA18" s="1" t="s">
        <v>93</v>
      </c>
      <c r="AB18" s="27" t="s">
        <v>100</v>
      </c>
    </row>
    <row r="19" spans="1:28" x14ac:dyDescent="0.3">
      <c r="A19" s="1" t="s">
        <v>97</v>
      </c>
      <c r="B19" s="1" t="s">
        <v>46</v>
      </c>
      <c r="C19" s="26" t="s">
        <v>51</v>
      </c>
      <c r="D19" s="36">
        <v>33</v>
      </c>
      <c r="E19" s="26">
        <v>23</v>
      </c>
      <c r="F19" s="26">
        <v>0</v>
      </c>
      <c r="G19" s="26">
        <v>6</v>
      </c>
      <c r="H19" s="26"/>
      <c r="I19" s="26"/>
      <c r="J19" s="26">
        <v>0</v>
      </c>
      <c r="K19" s="26">
        <v>0</v>
      </c>
      <c r="L19" s="89"/>
      <c r="M19" s="26">
        <v>1</v>
      </c>
      <c r="N19" s="26">
        <f t="shared" si="0"/>
        <v>1</v>
      </c>
      <c r="O19" s="37">
        <v>1</v>
      </c>
      <c r="P19" s="37">
        <v>4</v>
      </c>
      <c r="Q19" s="37">
        <v>2</v>
      </c>
      <c r="R19" s="37">
        <v>1</v>
      </c>
      <c r="S19" s="37"/>
      <c r="T19" s="26">
        <v>0</v>
      </c>
      <c r="U19" s="38">
        <f t="shared" si="1"/>
        <v>0.17391304347826086</v>
      </c>
      <c r="V19" s="22">
        <v>9</v>
      </c>
      <c r="W19" s="22" t="s">
        <v>58</v>
      </c>
      <c r="X19" s="22" t="s">
        <v>59</v>
      </c>
      <c r="Y19" s="62">
        <v>678</v>
      </c>
      <c r="Z19" s="39"/>
      <c r="AA19" s="1" t="s">
        <v>93</v>
      </c>
      <c r="AB19" s="27" t="s">
        <v>100</v>
      </c>
    </row>
    <row r="20" spans="1:28" x14ac:dyDescent="0.3">
      <c r="A20" s="1" t="s">
        <v>97</v>
      </c>
      <c r="B20" s="1" t="s">
        <v>46</v>
      </c>
      <c r="C20" s="26" t="s">
        <v>52</v>
      </c>
      <c r="D20" s="36">
        <v>6</v>
      </c>
      <c r="E20" s="26">
        <v>13</v>
      </c>
      <c r="F20" s="26">
        <v>4</v>
      </c>
      <c r="G20" s="26">
        <v>8</v>
      </c>
      <c r="H20" s="26"/>
      <c r="I20" s="26"/>
      <c r="J20" s="26">
        <v>0</v>
      </c>
      <c r="K20" s="26">
        <v>0</v>
      </c>
      <c r="L20" s="89"/>
      <c r="M20" s="26">
        <v>0</v>
      </c>
      <c r="N20" s="26">
        <f t="shared" si="0"/>
        <v>0</v>
      </c>
      <c r="O20" s="37">
        <v>0</v>
      </c>
      <c r="P20" s="37">
        <v>3</v>
      </c>
      <c r="Q20" s="37">
        <v>1</v>
      </c>
      <c r="R20" s="37">
        <v>2</v>
      </c>
      <c r="S20" s="37"/>
      <c r="T20" s="26">
        <v>8</v>
      </c>
      <c r="U20" s="38">
        <f t="shared" si="1"/>
        <v>0.53846153846153844</v>
      </c>
      <c r="V20" s="22">
        <v>9</v>
      </c>
      <c r="W20" s="22" t="s">
        <v>58</v>
      </c>
      <c r="X20" s="22" t="s">
        <v>59</v>
      </c>
      <c r="Y20" s="62">
        <v>678</v>
      </c>
      <c r="Z20" s="39"/>
      <c r="AA20" s="1" t="s">
        <v>93</v>
      </c>
      <c r="AB20" s="27" t="s">
        <v>100</v>
      </c>
    </row>
    <row r="21" spans="1:28" x14ac:dyDescent="0.3">
      <c r="A21" s="1" t="s">
        <v>97</v>
      </c>
      <c r="B21" s="1" t="s">
        <v>46</v>
      </c>
      <c r="C21" s="26" t="s">
        <v>53</v>
      </c>
      <c r="D21" s="36">
        <v>31</v>
      </c>
      <c r="E21" s="26">
        <v>32</v>
      </c>
      <c r="F21" s="26">
        <v>1</v>
      </c>
      <c r="G21" s="26">
        <v>1</v>
      </c>
      <c r="H21" s="26"/>
      <c r="I21" s="26"/>
      <c r="J21" s="26">
        <v>5</v>
      </c>
      <c r="K21" s="26">
        <v>6</v>
      </c>
      <c r="L21" s="89"/>
      <c r="M21" s="26">
        <v>4</v>
      </c>
      <c r="N21" s="26">
        <f>SUM(L21:M21)</f>
        <v>4</v>
      </c>
      <c r="O21" s="37">
        <v>0</v>
      </c>
      <c r="P21" s="37">
        <v>3</v>
      </c>
      <c r="Q21" s="37">
        <v>1</v>
      </c>
      <c r="R21" s="37">
        <v>1</v>
      </c>
      <c r="S21" s="37"/>
      <c r="T21" s="26">
        <v>7</v>
      </c>
      <c r="U21" s="38">
        <f t="shared" si="1"/>
        <v>0.34375</v>
      </c>
      <c r="V21" s="22">
        <v>9</v>
      </c>
      <c r="W21" s="22" t="s">
        <v>58</v>
      </c>
      <c r="X21" s="22" t="s">
        <v>59</v>
      </c>
      <c r="Y21" s="62">
        <v>678</v>
      </c>
      <c r="Z21" s="39"/>
      <c r="AA21" s="1" t="s">
        <v>93</v>
      </c>
      <c r="AB21" s="27" t="s">
        <v>100</v>
      </c>
    </row>
    <row r="22" spans="1:28" x14ac:dyDescent="0.3">
      <c r="A22" s="1" t="s">
        <v>97</v>
      </c>
      <c r="B22" s="1" t="s">
        <v>46</v>
      </c>
      <c r="C22" s="26" t="s">
        <v>54</v>
      </c>
      <c r="D22" s="36">
        <v>32</v>
      </c>
      <c r="E22" s="26">
        <v>19</v>
      </c>
      <c r="F22" s="26">
        <v>1</v>
      </c>
      <c r="G22" s="26">
        <v>6</v>
      </c>
      <c r="H22" s="26"/>
      <c r="I22" s="26"/>
      <c r="J22" s="26">
        <v>4</v>
      </c>
      <c r="K22" s="26">
        <v>4</v>
      </c>
      <c r="L22" s="26">
        <v>2</v>
      </c>
      <c r="M22" s="26">
        <v>3</v>
      </c>
      <c r="N22" s="26">
        <f>SUM(L22:M22)</f>
        <v>5</v>
      </c>
      <c r="O22" s="37">
        <v>0</v>
      </c>
      <c r="P22" s="37">
        <v>3</v>
      </c>
      <c r="Q22" s="37">
        <v>2</v>
      </c>
      <c r="R22" s="37">
        <v>1</v>
      </c>
      <c r="S22" s="37">
        <v>1</v>
      </c>
      <c r="T22" s="26">
        <v>6</v>
      </c>
      <c r="U22" s="38">
        <f t="shared" si="1"/>
        <v>0.63157894736842102</v>
      </c>
      <c r="V22" s="22">
        <v>9</v>
      </c>
      <c r="W22" s="22" t="s">
        <v>58</v>
      </c>
      <c r="X22" s="22" t="s">
        <v>59</v>
      </c>
      <c r="Y22" s="62">
        <v>678</v>
      </c>
      <c r="Z22" s="39"/>
      <c r="AA22" s="1" t="s">
        <v>93</v>
      </c>
      <c r="AB22" s="27" t="s">
        <v>100</v>
      </c>
    </row>
    <row r="23" spans="1:28" x14ac:dyDescent="0.3">
      <c r="A23" s="1" t="s">
        <v>97</v>
      </c>
      <c r="B23" s="1" t="s">
        <v>46</v>
      </c>
      <c r="C23" s="26" t="s">
        <v>55</v>
      </c>
      <c r="D23" s="36">
        <v>1</v>
      </c>
      <c r="E23" s="26">
        <v>40</v>
      </c>
      <c r="F23" s="37">
        <v>6</v>
      </c>
      <c r="G23" s="37">
        <v>21</v>
      </c>
      <c r="H23" s="37"/>
      <c r="I23" s="37"/>
      <c r="J23" s="37">
        <v>9</v>
      </c>
      <c r="K23" s="26">
        <v>13</v>
      </c>
      <c r="L23" s="89"/>
      <c r="M23" s="26">
        <v>5</v>
      </c>
      <c r="N23" s="26">
        <f>SUM(L23:M23)</f>
        <v>5</v>
      </c>
      <c r="O23" s="37">
        <v>3</v>
      </c>
      <c r="P23" s="37">
        <v>4</v>
      </c>
      <c r="Q23" s="37">
        <v>2</v>
      </c>
      <c r="R23" s="37">
        <v>3</v>
      </c>
      <c r="S23" s="37"/>
      <c r="T23" s="26">
        <f t="shared" ref="T23:T24" si="2">+(F23*2)+J23</f>
        <v>21</v>
      </c>
      <c r="U23" s="38">
        <f t="shared" si="1"/>
        <v>0.77500000000000002</v>
      </c>
      <c r="V23" s="22">
        <v>9</v>
      </c>
      <c r="W23" s="22" t="s">
        <v>58</v>
      </c>
      <c r="X23" s="22" t="s">
        <v>59</v>
      </c>
      <c r="Y23" s="62">
        <v>678</v>
      </c>
      <c r="Z23" s="39"/>
      <c r="AA23" s="1" t="s">
        <v>93</v>
      </c>
      <c r="AB23" s="27" t="s">
        <v>100</v>
      </c>
    </row>
    <row r="24" spans="1:28" x14ac:dyDescent="0.3">
      <c r="A24" s="1" t="s">
        <v>97</v>
      </c>
      <c r="B24" s="1" t="s">
        <v>46</v>
      </c>
      <c r="C24" s="26" t="s">
        <v>56</v>
      </c>
      <c r="D24" s="36">
        <v>15</v>
      </c>
      <c r="E24" s="26" t="s">
        <v>395</v>
      </c>
      <c r="F24" s="26"/>
      <c r="G24" s="26"/>
      <c r="H24" s="26"/>
      <c r="I24" s="26"/>
      <c r="J24" s="26"/>
      <c r="K24" s="26"/>
      <c r="L24" s="26"/>
      <c r="M24" s="26"/>
      <c r="N24" s="26">
        <f>SUM(L24:M24)</f>
        <v>0</v>
      </c>
      <c r="O24" s="37"/>
      <c r="P24" s="37"/>
      <c r="Q24" s="37"/>
      <c r="R24" s="37"/>
      <c r="S24" s="37"/>
      <c r="T24" s="26">
        <f t="shared" si="2"/>
        <v>0</v>
      </c>
      <c r="U24" s="38" t="str">
        <f t="shared" si="1"/>
        <v/>
      </c>
      <c r="V24" s="22">
        <v>9</v>
      </c>
      <c r="W24" s="22" t="s">
        <v>58</v>
      </c>
      <c r="X24" s="22" t="s">
        <v>59</v>
      </c>
      <c r="Y24" s="62">
        <v>678</v>
      </c>
      <c r="Z24" s="39"/>
      <c r="AA24" s="1" t="s">
        <v>93</v>
      </c>
      <c r="AB24" s="27" t="s">
        <v>100</v>
      </c>
    </row>
    <row r="25" spans="1:28" x14ac:dyDescent="0.3">
      <c r="A25" s="1" t="s">
        <v>97</v>
      </c>
      <c r="B25" s="1" t="s">
        <v>46</v>
      </c>
      <c r="C25" s="52" t="s">
        <v>39</v>
      </c>
      <c r="D25" s="1"/>
      <c r="E25" s="52"/>
      <c r="F25" s="52"/>
      <c r="G25" s="52"/>
      <c r="H25" s="52"/>
      <c r="I25" s="52"/>
      <c r="J25" s="52"/>
      <c r="K25" s="52"/>
      <c r="L25" s="52">
        <v>22</v>
      </c>
      <c r="M25" s="52">
        <v>-22</v>
      </c>
      <c r="N25" s="52"/>
      <c r="O25" s="52"/>
      <c r="P25" s="52"/>
      <c r="Q25" s="52"/>
      <c r="R25" s="52"/>
      <c r="S25" s="41"/>
      <c r="T25" s="26"/>
      <c r="U25" s="38" t="str">
        <f t="shared" si="1"/>
        <v/>
      </c>
      <c r="V25" s="22">
        <v>9</v>
      </c>
      <c r="W25" s="22" t="s">
        <v>58</v>
      </c>
      <c r="X25" s="22" t="s">
        <v>59</v>
      </c>
      <c r="Y25" s="62">
        <v>678</v>
      </c>
      <c r="Z25" s="39"/>
      <c r="AA25" s="1" t="s">
        <v>93</v>
      </c>
      <c r="AB25" s="27" t="s">
        <v>100</v>
      </c>
    </row>
    <row r="26" spans="1:28" x14ac:dyDescent="0.3">
      <c r="A26" s="46" t="s">
        <v>97</v>
      </c>
      <c r="B26" s="46" t="s">
        <v>46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23</v>
      </c>
      <c r="G26" s="42">
        <f t="shared" si="3"/>
        <v>91</v>
      </c>
      <c r="H26" s="42">
        <f t="shared" si="3"/>
        <v>0</v>
      </c>
      <c r="I26" s="42">
        <f t="shared" si="3"/>
        <v>0</v>
      </c>
      <c r="J26" s="42">
        <f t="shared" si="3"/>
        <v>23</v>
      </c>
      <c r="K26" s="42">
        <f t="shared" si="3"/>
        <v>33</v>
      </c>
      <c r="L26" s="42">
        <f t="shared" si="3"/>
        <v>24</v>
      </c>
      <c r="M26" s="42">
        <f t="shared" si="3"/>
        <v>19</v>
      </c>
      <c r="N26" s="42">
        <f t="shared" si="3"/>
        <v>43</v>
      </c>
      <c r="O26" s="42">
        <f t="shared" si="3"/>
        <v>15</v>
      </c>
      <c r="P26" s="42">
        <f t="shared" si="3"/>
        <v>25</v>
      </c>
      <c r="Q26" s="42">
        <f t="shared" si="3"/>
        <v>14</v>
      </c>
      <c r="R26" s="42">
        <f t="shared" si="3"/>
        <v>20</v>
      </c>
      <c r="S26" s="42">
        <f t="shared" si="3"/>
        <v>3</v>
      </c>
      <c r="T26" s="42">
        <f t="shared" si="3"/>
        <v>69</v>
      </c>
      <c r="U26" s="43">
        <f>((T26+Q26+N26-R26)+(O26*2))/E26</f>
        <v>0.56666666666666665</v>
      </c>
      <c r="V26" s="44">
        <v>9</v>
      </c>
      <c r="W26" s="44" t="s">
        <v>58</v>
      </c>
      <c r="X26" s="44" t="s">
        <v>59</v>
      </c>
      <c r="Y26" s="63">
        <v>678</v>
      </c>
      <c r="Z26" s="45"/>
      <c r="AA26" s="46" t="s">
        <v>93</v>
      </c>
      <c r="AB26" s="74" t="s">
        <v>100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0.25274725274725274</v>
      </c>
      <c r="H27" s="47"/>
      <c r="I27" s="27"/>
      <c r="J27" s="47" t="s">
        <v>42</v>
      </c>
      <c r="K27" s="61">
        <f>J26/K26</f>
        <v>0.69696969696969702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 t="s">
        <v>399</v>
      </c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39"/>
      <c r="AA29" s="1"/>
      <c r="AB29" s="27"/>
    </row>
    <row r="30" spans="1:28" x14ac:dyDescent="0.3">
      <c r="A30" s="1"/>
      <c r="B30" s="1"/>
      <c r="C30" s="1" t="s">
        <v>400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AB30" s="64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98</v>
      </c>
      <c r="D33" s="32"/>
      <c r="E33" s="7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97</v>
      </c>
      <c r="C35" s="26" t="s">
        <v>251</v>
      </c>
      <c r="D35" s="36">
        <v>15</v>
      </c>
      <c r="E35" s="26">
        <v>47</v>
      </c>
      <c r="F35" s="26">
        <v>9</v>
      </c>
      <c r="G35" s="26">
        <v>23</v>
      </c>
      <c r="H35" s="26"/>
      <c r="I35" s="26"/>
      <c r="J35" s="26">
        <v>9</v>
      </c>
      <c r="K35" s="26">
        <v>11</v>
      </c>
      <c r="L35" s="89"/>
      <c r="M35" s="26">
        <v>6</v>
      </c>
      <c r="N35" s="26">
        <f>SUM(L35:M35)</f>
        <v>6</v>
      </c>
      <c r="O35" s="26">
        <v>6</v>
      </c>
      <c r="P35" s="37">
        <v>2</v>
      </c>
      <c r="Q35" s="26">
        <v>2</v>
      </c>
      <c r="R35" s="26">
        <v>4</v>
      </c>
      <c r="S35" s="26">
        <v>2</v>
      </c>
      <c r="T35" s="26">
        <v>27</v>
      </c>
      <c r="U35" s="38">
        <f>IFERROR(((T35+Q35+N35-R35)+(O35*2))/E35,"")</f>
        <v>0.91489361702127658</v>
      </c>
      <c r="V35" s="22">
        <v>9</v>
      </c>
      <c r="W35" s="22" t="s">
        <v>68</v>
      </c>
      <c r="X35" s="22" t="s">
        <v>69</v>
      </c>
      <c r="Y35" s="62">
        <v>678</v>
      </c>
      <c r="Z35" s="39"/>
      <c r="AA35" s="1" t="s">
        <v>85</v>
      </c>
      <c r="AB35" s="27" t="s">
        <v>101</v>
      </c>
    </row>
    <row r="36" spans="1:28" x14ac:dyDescent="0.3">
      <c r="A36" s="1" t="s">
        <v>46</v>
      </c>
      <c r="B36" s="1" t="s">
        <v>97</v>
      </c>
      <c r="C36" s="26" t="s">
        <v>252</v>
      </c>
      <c r="D36" s="36">
        <v>33</v>
      </c>
      <c r="E36" s="26">
        <v>4</v>
      </c>
      <c r="F36" s="26">
        <v>0</v>
      </c>
      <c r="G36" s="26">
        <v>1</v>
      </c>
      <c r="H36" s="26"/>
      <c r="I36" s="26"/>
      <c r="J36" s="26">
        <v>3</v>
      </c>
      <c r="K36" s="26">
        <v>4</v>
      </c>
      <c r="L36" s="89"/>
      <c r="M36" s="26">
        <v>3</v>
      </c>
      <c r="N36" s="26">
        <f t="shared" ref="N36:N41" si="4">SUM(L36:M36)</f>
        <v>3</v>
      </c>
      <c r="O36" s="37">
        <v>0</v>
      </c>
      <c r="P36" s="37">
        <v>3</v>
      </c>
      <c r="Q36" s="37"/>
      <c r="R36" s="37">
        <v>1</v>
      </c>
      <c r="S36" s="37">
        <v>1</v>
      </c>
      <c r="T36" s="26">
        <v>3</v>
      </c>
      <c r="U36" s="38">
        <f t="shared" ref="U36:U47" si="5">IFERROR(((T36+Q36+N36-R36)+(O36*2))/E36,"")</f>
        <v>1.25</v>
      </c>
      <c r="V36" s="22">
        <v>9</v>
      </c>
      <c r="W36" s="22" t="s">
        <v>68</v>
      </c>
      <c r="X36" s="22" t="s">
        <v>69</v>
      </c>
      <c r="Y36" s="62">
        <v>678</v>
      </c>
      <c r="Z36" s="39"/>
      <c r="AA36" s="1" t="s">
        <v>85</v>
      </c>
      <c r="AB36" s="27" t="s">
        <v>101</v>
      </c>
    </row>
    <row r="37" spans="1:28" x14ac:dyDescent="0.3">
      <c r="A37" s="1" t="s">
        <v>46</v>
      </c>
      <c r="B37" s="1" t="s">
        <v>97</v>
      </c>
      <c r="C37" s="26" t="s">
        <v>254</v>
      </c>
      <c r="D37" s="36">
        <v>24</v>
      </c>
      <c r="E37" s="26">
        <v>10</v>
      </c>
      <c r="F37" s="26">
        <v>0</v>
      </c>
      <c r="G37" s="26">
        <v>1</v>
      </c>
      <c r="H37" s="26"/>
      <c r="I37" s="26"/>
      <c r="J37" s="26">
        <v>0</v>
      </c>
      <c r="K37" s="26">
        <v>0</v>
      </c>
      <c r="L37" s="89"/>
      <c r="M37" s="26">
        <v>3</v>
      </c>
      <c r="N37" s="26">
        <f t="shared" si="4"/>
        <v>3</v>
      </c>
      <c r="O37" s="37">
        <v>1</v>
      </c>
      <c r="P37" s="37">
        <v>1</v>
      </c>
      <c r="Q37" s="37">
        <v>1</v>
      </c>
      <c r="R37" s="37"/>
      <c r="S37" s="37"/>
      <c r="T37" s="26">
        <v>0</v>
      </c>
      <c r="U37" s="38">
        <f t="shared" si="5"/>
        <v>0.6</v>
      </c>
      <c r="V37" s="22">
        <v>9</v>
      </c>
      <c r="W37" s="22" t="s">
        <v>68</v>
      </c>
      <c r="X37" s="22" t="s">
        <v>69</v>
      </c>
      <c r="Y37" s="62">
        <v>678</v>
      </c>
      <c r="Z37" s="39"/>
      <c r="AA37" s="1" t="s">
        <v>85</v>
      </c>
      <c r="AB37" s="27" t="s">
        <v>101</v>
      </c>
    </row>
    <row r="38" spans="1:28" x14ac:dyDescent="0.3">
      <c r="A38" s="1" t="s">
        <v>46</v>
      </c>
      <c r="B38" s="1" t="s">
        <v>97</v>
      </c>
      <c r="C38" s="26" t="s">
        <v>255</v>
      </c>
      <c r="D38" s="36">
        <v>12</v>
      </c>
      <c r="E38" s="26">
        <v>17</v>
      </c>
      <c r="F38" s="26">
        <v>2</v>
      </c>
      <c r="G38" s="26">
        <v>4</v>
      </c>
      <c r="H38" s="26"/>
      <c r="I38" s="26"/>
      <c r="J38" s="26">
        <v>1</v>
      </c>
      <c r="K38" s="26">
        <v>3</v>
      </c>
      <c r="L38" s="89"/>
      <c r="M38" s="26">
        <v>6</v>
      </c>
      <c r="N38" s="26">
        <f t="shared" si="4"/>
        <v>6</v>
      </c>
      <c r="O38" s="37">
        <v>1</v>
      </c>
      <c r="P38" s="37">
        <v>1</v>
      </c>
      <c r="Q38" s="37">
        <v>1</v>
      </c>
      <c r="R38" s="37">
        <v>2</v>
      </c>
      <c r="S38" s="37"/>
      <c r="T38" s="26">
        <v>5</v>
      </c>
      <c r="U38" s="38">
        <f t="shared" si="5"/>
        <v>0.70588235294117652</v>
      </c>
      <c r="V38" s="22">
        <v>9</v>
      </c>
      <c r="W38" s="22" t="s">
        <v>68</v>
      </c>
      <c r="X38" s="22" t="s">
        <v>69</v>
      </c>
      <c r="Y38" s="62">
        <v>678</v>
      </c>
      <c r="Z38" s="39"/>
      <c r="AA38" s="1" t="s">
        <v>85</v>
      </c>
      <c r="AB38" s="27" t="s">
        <v>101</v>
      </c>
    </row>
    <row r="39" spans="1:28" x14ac:dyDescent="0.3">
      <c r="A39" s="1" t="s">
        <v>46</v>
      </c>
      <c r="B39" s="1" t="s">
        <v>97</v>
      </c>
      <c r="C39" s="26" t="s">
        <v>256</v>
      </c>
      <c r="D39" s="36">
        <v>42</v>
      </c>
      <c r="E39" s="26" t="s">
        <v>395</v>
      </c>
      <c r="F39" s="26"/>
      <c r="G39" s="26"/>
      <c r="H39" s="26"/>
      <c r="I39" s="26"/>
      <c r="J39" s="26"/>
      <c r="K39" s="26"/>
      <c r="L39" s="89"/>
      <c r="M39" s="26"/>
      <c r="N39" s="26"/>
      <c r="O39" s="37"/>
      <c r="P39" s="37"/>
      <c r="Q39" s="37"/>
      <c r="R39" s="37"/>
      <c r="S39" s="37"/>
      <c r="T39" s="26"/>
      <c r="U39" s="38" t="str">
        <f t="shared" si="5"/>
        <v/>
      </c>
      <c r="V39" s="22">
        <v>9</v>
      </c>
      <c r="W39" s="22" t="s">
        <v>68</v>
      </c>
      <c r="X39" s="22" t="s">
        <v>69</v>
      </c>
      <c r="Y39" s="62">
        <v>678</v>
      </c>
      <c r="Z39" s="39"/>
      <c r="AA39" s="1" t="s">
        <v>85</v>
      </c>
      <c r="AB39" s="27" t="s">
        <v>101</v>
      </c>
    </row>
    <row r="40" spans="1:28" x14ac:dyDescent="0.3">
      <c r="A40" s="1" t="s">
        <v>46</v>
      </c>
      <c r="B40" s="1" t="s">
        <v>97</v>
      </c>
      <c r="C40" s="26" t="s">
        <v>243</v>
      </c>
      <c r="D40" s="36">
        <v>25</v>
      </c>
      <c r="E40" s="26">
        <v>39</v>
      </c>
      <c r="F40" s="26">
        <v>9</v>
      </c>
      <c r="G40" s="26">
        <v>16</v>
      </c>
      <c r="H40" s="26"/>
      <c r="I40" s="26"/>
      <c r="J40" s="26">
        <v>4</v>
      </c>
      <c r="K40" s="26">
        <v>4</v>
      </c>
      <c r="L40" s="89"/>
      <c r="M40" s="26">
        <v>10</v>
      </c>
      <c r="N40" s="26">
        <f t="shared" si="4"/>
        <v>10</v>
      </c>
      <c r="O40" s="37">
        <v>2</v>
      </c>
      <c r="P40" s="37">
        <v>1</v>
      </c>
      <c r="Q40" s="37">
        <v>1</v>
      </c>
      <c r="R40" s="37">
        <v>3</v>
      </c>
      <c r="S40" s="37">
        <v>1</v>
      </c>
      <c r="T40" s="26">
        <v>22</v>
      </c>
      <c r="U40" s="38">
        <f t="shared" si="5"/>
        <v>0.87179487179487181</v>
      </c>
      <c r="V40" s="22">
        <v>9</v>
      </c>
      <c r="W40" s="22" t="s">
        <v>68</v>
      </c>
      <c r="X40" s="22" t="s">
        <v>69</v>
      </c>
      <c r="Y40" s="62">
        <v>678</v>
      </c>
      <c r="Z40" s="39"/>
      <c r="AA40" s="1" t="s">
        <v>85</v>
      </c>
      <c r="AB40" s="27" t="s">
        <v>101</v>
      </c>
    </row>
    <row r="41" spans="1:28" x14ac:dyDescent="0.3">
      <c r="A41" s="1" t="s">
        <v>46</v>
      </c>
      <c r="B41" s="1" t="s">
        <v>97</v>
      </c>
      <c r="C41" s="26" t="s">
        <v>398</v>
      </c>
      <c r="D41" s="36">
        <v>21</v>
      </c>
      <c r="E41" s="26">
        <v>7</v>
      </c>
      <c r="F41" s="26">
        <v>1</v>
      </c>
      <c r="G41" s="26">
        <v>3</v>
      </c>
      <c r="H41" s="26"/>
      <c r="I41" s="26"/>
      <c r="J41" s="26">
        <v>2</v>
      </c>
      <c r="K41" s="26">
        <v>4</v>
      </c>
      <c r="L41" s="89"/>
      <c r="M41" s="26">
        <v>0</v>
      </c>
      <c r="N41" s="26">
        <f t="shared" si="4"/>
        <v>0</v>
      </c>
      <c r="O41" s="37">
        <v>2</v>
      </c>
      <c r="P41" s="37">
        <v>2</v>
      </c>
      <c r="Q41" s="37">
        <v>0</v>
      </c>
      <c r="R41" s="37">
        <v>1</v>
      </c>
      <c r="S41" s="37">
        <v>0</v>
      </c>
      <c r="T41" s="26">
        <v>4</v>
      </c>
      <c r="U41" s="38">
        <f t="shared" si="5"/>
        <v>1</v>
      </c>
      <c r="V41" s="22">
        <v>9</v>
      </c>
      <c r="W41" s="22" t="s">
        <v>68</v>
      </c>
      <c r="X41" s="22" t="s">
        <v>69</v>
      </c>
      <c r="Y41" s="62">
        <v>678</v>
      </c>
      <c r="Z41" s="39"/>
      <c r="AA41" s="1" t="s">
        <v>85</v>
      </c>
      <c r="AB41" s="27" t="s">
        <v>101</v>
      </c>
    </row>
    <row r="42" spans="1:28" x14ac:dyDescent="0.3">
      <c r="A42" s="1" t="s">
        <v>46</v>
      </c>
      <c r="B42" s="1" t="s">
        <v>97</v>
      </c>
      <c r="C42" s="26" t="s">
        <v>291</v>
      </c>
      <c r="D42" s="36">
        <v>53</v>
      </c>
      <c r="E42" s="26">
        <v>21</v>
      </c>
      <c r="F42" s="26">
        <v>3</v>
      </c>
      <c r="G42" s="26">
        <v>3</v>
      </c>
      <c r="H42" s="26"/>
      <c r="I42" s="26"/>
      <c r="J42" s="26">
        <v>0</v>
      </c>
      <c r="K42" s="26">
        <v>0</v>
      </c>
      <c r="L42" s="89"/>
      <c r="M42" s="26">
        <v>3</v>
      </c>
      <c r="N42" s="26">
        <f>SUM(L42:M42)</f>
        <v>3</v>
      </c>
      <c r="O42" s="37">
        <v>1</v>
      </c>
      <c r="P42" s="37">
        <v>5</v>
      </c>
      <c r="Q42" s="37"/>
      <c r="R42" s="37">
        <v>4</v>
      </c>
      <c r="S42" s="37">
        <v>1</v>
      </c>
      <c r="T42" s="26">
        <v>6</v>
      </c>
      <c r="U42" s="38">
        <f t="shared" si="5"/>
        <v>0.33333333333333331</v>
      </c>
      <c r="V42" s="22">
        <v>9</v>
      </c>
      <c r="W42" s="22" t="s">
        <v>68</v>
      </c>
      <c r="X42" s="22" t="s">
        <v>69</v>
      </c>
      <c r="Y42" s="62">
        <v>678</v>
      </c>
      <c r="Z42" s="39"/>
      <c r="AA42" s="1" t="s">
        <v>85</v>
      </c>
      <c r="AB42" s="27" t="s">
        <v>101</v>
      </c>
    </row>
    <row r="43" spans="1:28" x14ac:dyDescent="0.3">
      <c r="A43" s="1" t="s">
        <v>46</v>
      </c>
      <c r="B43" s="1" t="s">
        <v>97</v>
      </c>
      <c r="C43" s="26" t="s">
        <v>236</v>
      </c>
      <c r="D43" s="36">
        <v>10</v>
      </c>
      <c r="E43" s="26">
        <v>3</v>
      </c>
      <c r="F43" s="26">
        <v>0</v>
      </c>
      <c r="G43" s="26">
        <v>0</v>
      </c>
      <c r="H43" s="26"/>
      <c r="I43" s="26"/>
      <c r="J43" s="26">
        <v>0</v>
      </c>
      <c r="K43" s="26">
        <v>0</v>
      </c>
      <c r="L43" s="89"/>
      <c r="M43" s="26">
        <v>0</v>
      </c>
      <c r="N43" s="26">
        <f>SUM(L43:M43)</f>
        <v>0</v>
      </c>
      <c r="O43" s="37">
        <v>0</v>
      </c>
      <c r="P43" s="37">
        <v>2</v>
      </c>
      <c r="Q43" s="37">
        <v>0</v>
      </c>
      <c r="R43" s="37">
        <v>2</v>
      </c>
      <c r="S43" s="37">
        <v>0</v>
      </c>
      <c r="T43" s="26">
        <v>0</v>
      </c>
      <c r="U43" s="57">
        <f t="shared" si="5"/>
        <v>-0.66666666666666663</v>
      </c>
      <c r="V43" s="22">
        <v>9</v>
      </c>
      <c r="W43" s="22" t="s">
        <v>68</v>
      </c>
      <c r="X43" s="22" t="s">
        <v>69</v>
      </c>
      <c r="Y43" s="62">
        <v>678</v>
      </c>
      <c r="Z43" s="39"/>
      <c r="AA43" s="1" t="s">
        <v>85</v>
      </c>
      <c r="AB43" s="27" t="s">
        <v>101</v>
      </c>
    </row>
    <row r="44" spans="1:28" x14ac:dyDescent="0.3">
      <c r="A44" s="1" t="s">
        <v>46</v>
      </c>
      <c r="B44" s="1" t="s">
        <v>97</v>
      </c>
      <c r="C44" s="26" t="s">
        <v>257</v>
      </c>
      <c r="D44" s="36">
        <v>55</v>
      </c>
      <c r="E44" s="26">
        <v>15</v>
      </c>
      <c r="F44" s="26">
        <v>0</v>
      </c>
      <c r="G44" s="26">
        <v>0</v>
      </c>
      <c r="H44" s="26"/>
      <c r="I44" s="26"/>
      <c r="J44" s="26">
        <v>0</v>
      </c>
      <c r="K44" s="26">
        <v>0</v>
      </c>
      <c r="L44" s="89"/>
      <c r="M44" s="26">
        <v>3</v>
      </c>
      <c r="N44" s="26">
        <f>SUM(L44:M44)</f>
        <v>3</v>
      </c>
      <c r="O44" s="37">
        <v>1</v>
      </c>
      <c r="P44" s="37">
        <v>5</v>
      </c>
      <c r="Q44" s="37"/>
      <c r="R44" s="37">
        <v>3</v>
      </c>
      <c r="S44" s="37"/>
      <c r="T44" s="26">
        <v>0</v>
      </c>
      <c r="U44" s="38">
        <f t="shared" si="5"/>
        <v>0.13333333333333333</v>
      </c>
      <c r="V44" s="22">
        <v>9</v>
      </c>
      <c r="W44" s="22" t="s">
        <v>68</v>
      </c>
      <c r="X44" s="22" t="s">
        <v>69</v>
      </c>
      <c r="Y44" s="62">
        <v>678</v>
      </c>
      <c r="Z44" s="39"/>
      <c r="AA44" s="1" t="s">
        <v>85</v>
      </c>
      <c r="AB44" s="27" t="s">
        <v>101</v>
      </c>
    </row>
    <row r="45" spans="1:28" x14ac:dyDescent="0.3">
      <c r="A45" s="1" t="s">
        <v>46</v>
      </c>
      <c r="B45" s="1" t="s">
        <v>97</v>
      </c>
      <c r="C45" s="26" t="s">
        <v>258</v>
      </c>
      <c r="D45" s="36">
        <v>11</v>
      </c>
      <c r="E45" s="26">
        <v>41</v>
      </c>
      <c r="F45" s="26">
        <v>6</v>
      </c>
      <c r="G45" s="26">
        <v>15</v>
      </c>
      <c r="H45" s="26"/>
      <c r="I45" s="26"/>
      <c r="J45" s="26">
        <v>0</v>
      </c>
      <c r="K45" s="26">
        <v>0</v>
      </c>
      <c r="L45" s="89"/>
      <c r="M45" s="26">
        <v>9</v>
      </c>
      <c r="N45" s="26">
        <f>SUM(L45:M45)</f>
        <v>9</v>
      </c>
      <c r="O45" s="37">
        <v>10</v>
      </c>
      <c r="P45" s="37">
        <v>5</v>
      </c>
      <c r="Q45" s="37">
        <v>4</v>
      </c>
      <c r="R45" s="37">
        <v>3</v>
      </c>
      <c r="S45" s="37"/>
      <c r="T45" s="26">
        <v>12</v>
      </c>
      <c r="U45" s="38">
        <f t="shared" si="5"/>
        <v>1.024390243902439</v>
      </c>
      <c r="V45" s="22">
        <v>9</v>
      </c>
      <c r="W45" s="22" t="s">
        <v>68</v>
      </c>
      <c r="X45" s="22" t="s">
        <v>69</v>
      </c>
      <c r="Y45" s="62">
        <v>678</v>
      </c>
      <c r="Z45" s="39"/>
      <c r="AA45" s="1" t="s">
        <v>85</v>
      </c>
      <c r="AB45" s="27" t="s">
        <v>101</v>
      </c>
    </row>
    <row r="46" spans="1:28" x14ac:dyDescent="0.3">
      <c r="A46" s="1" t="s">
        <v>46</v>
      </c>
      <c r="B46" s="1" t="s">
        <v>97</v>
      </c>
      <c r="C46" s="26" t="s">
        <v>259</v>
      </c>
      <c r="D46" s="36">
        <v>13</v>
      </c>
      <c r="E46" s="26">
        <v>36</v>
      </c>
      <c r="F46" s="26">
        <v>1</v>
      </c>
      <c r="G46" s="26">
        <v>4</v>
      </c>
      <c r="H46" s="26"/>
      <c r="I46" s="26"/>
      <c r="J46" s="26">
        <v>2</v>
      </c>
      <c r="K46" s="26">
        <v>4</v>
      </c>
      <c r="L46" s="89"/>
      <c r="M46" s="26">
        <v>4</v>
      </c>
      <c r="N46" s="26">
        <f>SUM(L46:M46)</f>
        <v>4</v>
      </c>
      <c r="O46" s="37">
        <v>1</v>
      </c>
      <c r="P46" s="37">
        <v>2</v>
      </c>
      <c r="Q46" s="37"/>
      <c r="R46" s="37">
        <v>2</v>
      </c>
      <c r="S46" s="37">
        <v>2</v>
      </c>
      <c r="T46" s="26">
        <v>4</v>
      </c>
      <c r="U46" s="38">
        <f t="shared" si="5"/>
        <v>0.22222222222222221</v>
      </c>
      <c r="V46" s="22">
        <v>9</v>
      </c>
      <c r="W46" s="22" t="s">
        <v>68</v>
      </c>
      <c r="X46" s="22" t="s">
        <v>69</v>
      </c>
      <c r="Y46" s="62">
        <v>678</v>
      </c>
      <c r="Z46" s="39"/>
      <c r="AA46" s="1" t="s">
        <v>85</v>
      </c>
      <c r="AB46" s="27" t="s">
        <v>101</v>
      </c>
    </row>
    <row r="47" spans="1:28" x14ac:dyDescent="0.3">
      <c r="A47" s="1" t="s">
        <v>46</v>
      </c>
      <c r="B47" s="1" t="s">
        <v>97</v>
      </c>
      <c r="C47" s="52" t="s">
        <v>39</v>
      </c>
      <c r="D47" s="1"/>
      <c r="E47" s="52"/>
      <c r="F47" s="52"/>
      <c r="G47" s="52"/>
      <c r="H47" s="52"/>
      <c r="I47" s="52"/>
      <c r="J47" s="52"/>
      <c r="K47" s="52"/>
      <c r="L47" s="52">
        <v>12</v>
      </c>
      <c r="M47" s="52">
        <v>-12</v>
      </c>
      <c r="N47" s="52"/>
      <c r="O47" s="52"/>
      <c r="P47" s="52"/>
      <c r="Q47" s="52"/>
      <c r="R47" s="52"/>
      <c r="S47" s="41"/>
      <c r="T47" s="37"/>
      <c r="U47" s="38" t="str">
        <f t="shared" si="5"/>
        <v/>
      </c>
      <c r="V47" s="22">
        <v>9</v>
      </c>
      <c r="W47" s="22" t="s">
        <v>68</v>
      </c>
      <c r="X47" s="22" t="s">
        <v>69</v>
      </c>
      <c r="Y47" s="62">
        <v>678</v>
      </c>
      <c r="Z47" s="39"/>
      <c r="AA47" s="1" t="s">
        <v>85</v>
      </c>
      <c r="AB47" s="27" t="s">
        <v>101</v>
      </c>
    </row>
    <row r="48" spans="1:28" x14ac:dyDescent="0.3">
      <c r="A48" s="46" t="s">
        <v>46</v>
      </c>
      <c r="B48" s="46" t="s">
        <v>97</v>
      </c>
      <c r="C48" s="42" t="s">
        <v>40</v>
      </c>
      <c r="D48" s="46"/>
      <c r="E48" s="42">
        <f t="shared" ref="E48:T48" si="6">SUM(E35:E47)</f>
        <v>240</v>
      </c>
      <c r="F48" s="42">
        <f t="shared" si="6"/>
        <v>31</v>
      </c>
      <c r="G48" s="42">
        <f t="shared" si="6"/>
        <v>70</v>
      </c>
      <c r="H48" s="42">
        <f t="shared" si="6"/>
        <v>0</v>
      </c>
      <c r="I48" s="42">
        <f t="shared" si="6"/>
        <v>0</v>
      </c>
      <c r="J48" s="42">
        <f t="shared" si="6"/>
        <v>21</v>
      </c>
      <c r="K48" s="42">
        <f t="shared" si="6"/>
        <v>30</v>
      </c>
      <c r="L48" s="42">
        <f t="shared" si="6"/>
        <v>12</v>
      </c>
      <c r="M48" s="42">
        <f t="shared" si="6"/>
        <v>35</v>
      </c>
      <c r="N48" s="42">
        <f t="shared" si="6"/>
        <v>47</v>
      </c>
      <c r="O48" s="42">
        <f t="shared" si="6"/>
        <v>25</v>
      </c>
      <c r="P48" s="42">
        <f t="shared" si="6"/>
        <v>29</v>
      </c>
      <c r="Q48" s="42">
        <f t="shared" si="6"/>
        <v>9</v>
      </c>
      <c r="R48" s="42">
        <f t="shared" si="6"/>
        <v>25</v>
      </c>
      <c r="S48" s="42">
        <f t="shared" si="6"/>
        <v>7</v>
      </c>
      <c r="T48" s="42">
        <f t="shared" si="6"/>
        <v>83</v>
      </c>
      <c r="U48" s="43">
        <f>((T48+Q48+N48-R48)+(O48*2))/E48</f>
        <v>0.68333333333333335</v>
      </c>
      <c r="V48" s="44">
        <v>9</v>
      </c>
      <c r="W48" s="44" t="s">
        <v>68</v>
      </c>
      <c r="X48" s="44" t="s">
        <v>69</v>
      </c>
      <c r="Y48" s="63">
        <v>678</v>
      </c>
      <c r="Z48" s="45"/>
      <c r="AA48" s="46" t="s">
        <v>85</v>
      </c>
      <c r="AB48" s="74" t="s">
        <v>101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0.44285714285714284</v>
      </c>
      <c r="H49" s="47"/>
      <c r="I49" s="27"/>
      <c r="J49" s="47" t="s">
        <v>42</v>
      </c>
      <c r="K49" s="61">
        <f>J48/K48</f>
        <v>0.7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 t="s">
        <v>400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27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7D80-E2AB-44C4-A3BE-7DA4DB4B550B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459</v>
      </c>
    </row>
    <row r="3" spans="1:28" x14ac:dyDescent="0.3">
      <c r="B3" s="1"/>
      <c r="C3" s="6">
        <v>28944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2</v>
      </c>
      <c r="T3" s="13" t="s">
        <v>2</v>
      </c>
      <c r="U3" s="13" t="s">
        <v>3</v>
      </c>
      <c r="V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214</v>
      </c>
      <c r="K4" s="16" t="s">
        <v>45</v>
      </c>
      <c r="L4" s="17"/>
      <c r="M4" s="18"/>
      <c r="N4" s="19">
        <v>25</v>
      </c>
      <c r="O4" s="19">
        <v>43</v>
      </c>
      <c r="P4" s="19">
        <v>33</v>
      </c>
      <c r="Q4" s="19">
        <v>29</v>
      </c>
      <c r="R4" s="13">
        <v>6</v>
      </c>
      <c r="S4" s="13">
        <v>15</v>
      </c>
      <c r="T4" s="13">
        <v>10</v>
      </c>
      <c r="U4" s="21">
        <f>SUM(N4:T4)</f>
        <v>161</v>
      </c>
      <c r="V4" s="22">
        <v>121</v>
      </c>
      <c r="W4">
        <v>161</v>
      </c>
    </row>
    <row r="5" spans="1:28" x14ac:dyDescent="0.3">
      <c r="B5" s="1"/>
      <c r="C5" s="6" t="s">
        <v>136</v>
      </c>
      <c r="D5" s="7" t="s">
        <v>6</v>
      </c>
      <c r="E5" s="1"/>
      <c r="F5" s="1"/>
      <c r="G5" s="1"/>
      <c r="J5" s="15" t="s">
        <v>215</v>
      </c>
      <c r="K5" s="16" t="s">
        <v>129</v>
      </c>
      <c r="L5" s="17"/>
      <c r="M5" s="18"/>
      <c r="N5" s="19">
        <v>25</v>
      </c>
      <c r="O5" s="19">
        <v>31</v>
      </c>
      <c r="P5" s="19">
        <v>37</v>
      </c>
      <c r="Q5" s="19">
        <v>37</v>
      </c>
      <c r="R5" s="13">
        <v>6</v>
      </c>
      <c r="S5" s="13">
        <v>15</v>
      </c>
      <c r="T5" s="13">
        <v>12</v>
      </c>
      <c r="U5" s="21">
        <f>SUM(N5:T5)</f>
        <v>163</v>
      </c>
      <c r="V5" s="22">
        <v>121</v>
      </c>
      <c r="W5" s="1">
        <v>163</v>
      </c>
    </row>
    <row r="6" spans="1:28" x14ac:dyDescent="0.3">
      <c r="C6" s="66">
        <v>1111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121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0.12152777777777778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30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128</v>
      </c>
      <c r="B13" s="1" t="s">
        <v>46</v>
      </c>
      <c r="C13" s="26" t="s">
        <v>47</v>
      </c>
      <c r="D13" s="36">
        <v>24</v>
      </c>
      <c r="E13" s="89"/>
      <c r="F13" s="26">
        <v>9</v>
      </c>
      <c r="G13" s="89"/>
      <c r="H13" s="89"/>
      <c r="I13" s="89"/>
      <c r="J13" s="26">
        <v>3</v>
      </c>
      <c r="K13" s="26">
        <v>4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>+(F13*2)+J13</f>
        <v>21</v>
      </c>
      <c r="U13" s="38" t="str">
        <f>IFERROR(((T13+Q13+N13-R13)+(O13*2))/E13,"")</f>
        <v/>
      </c>
      <c r="V13" s="22">
        <v>121</v>
      </c>
      <c r="W13" s="22" t="s">
        <v>108</v>
      </c>
      <c r="X13" s="22" t="s">
        <v>59</v>
      </c>
      <c r="Y13" s="62">
        <v>1111</v>
      </c>
      <c r="Z13" s="34" t="s">
        <v>216</v>
      </c>
      <c r="AA13" s="1" t="s">
        <v>85</v>
      </c>
      <c r="AB13" s="27" t="s">
        <v>217</v>
      </c>
    </row>
    <row r="14" spans="1:28" x14ac:dyDescent="0.3">
      <c r="A14" s="1" t="s">
        <v>128</v>
      </c>
      <c r="B14" s="1" t="s">
        <v>46</v>
      </c>
      <c r="C14" s="26" t="s">
        <v>242</v>
      </c>
      <c r="D14" s="36">
        <v>22</v>
      </c>
      <c r="E14" s="89"/>
      <c r="F14" s="26">
        <v>14</v>
      </c>
      <c r="G14" s="89"/>
      <c r="H14" s="89"/>
      <c r="I14" s="89"/>
      <c r="J14" s="26">
        <v>7</v>
      </c>
      <c r="K14" s="26">
        <v>11</v>
      </c>
      <c r="L14" s="89"/>
      <c r="M14" s="89"/>
      <c r="N14" s="26">
        <f t="shared" ref="N14:N20" si="0">SUM(L14:M14)</f>
        <v>0</v>
      </c>
      <c r="O14" s="90"/>
      <c r="P14" s="90"/>
      <c r="Q14" s="90"/>
      <c r="R14" s="90"/>
      <c r="S14" s="90"/>
      <c r="T14" s="26">
        <f t="shared" ref="T14:T25" si="1">+(F14*2)+J14</f>
        <v>35</v>
      </c>
      <c r="U14" s="38" t="str">
        <f t="shared" ref="U14:U25" si="2">IFERROR(((T14+Q14+N14-R14)+(O14*2))/E14,"")</f>
        <v/>
      </c>
      <c r="V14" s="22">
        <v>121</v>
      </c>
      <c r="W14" s="22" t="s">
        <v>108</v>
      </c>
      <c r="X14" s="22" t="s">
        <v>59</v>
      </c>
      <c r="Y14" s="62">
        <v>1111</v>
      </c>
      <c r="Z14" s="34" t="s">
        <v>216</v>
      </c>
      <c r="AA14" s="1" t="s">
        <v>85</v>
      </c>
      <c r="AB14" s="27" t="s">
        <v>217</v>
      </c>
    </row>
    <row r="15" spans="1:28" x14ac:dyDescent="0.3">
      <c r="A15" s="1" t="s">
        <v>128</v>
      </c>
      <c r="B15" s="1" t="s">
        <v>46</v>
      </c>
      <c r="C15" s="26" t="s">
        <v>234</v>
      </c>
      <c r="D15" s="36">
        <v>44</v>
      </c>
      <c r="E15" s="89"/>
      <c r="F15" s="26">
        <v>0</v>
      </c>
      <c r="G15" s="89"/>
      <c r="H15" s="89"/>
      <c r="I15" s="89"/>
      <c r="J15" s="26">
        <v>0</v>
      </c>
      <c r="K15" s="26">
        <v>0</v>
      </c>
      <c r="L15" s="89"/>
      <c r="M15" s="89"/>
      <c r="N15" s="26">
        <f t="shared" ref="N15" si="3">SUM(L15:M15)</f>
        <v>0</v>
      </c>
      <c r="O15" s="90"/>
      <c r="P15" s="90"/>
      <c r="Q15" s="90"/>
      <c r="R15" s="90"/>
      <c r="S15" s="90"/>
      <c r="T15" s="26">
        <f t="shared" ref="T15" si="4">+(F15*2)+J15</f>
        <v>0</v>
      </c>
      <c r="U15" s="38" t="str">
        <f t="shared" ref="U15" si="5">IFERROR(((T15+Q15+N15-R15)+(O15*2))/E15,"")</f>
        <v/>
      </c>
      <c r="V15" s="22">
        <v>121</v>
      </c>
      <c r="W15" s="22" t="s">
        <v>108</v>
      </c>
      <c r="X15" s="22" t="s">
        <v>59</v>
      </c>
      <c r="Y15" s="62">
        <v>1111</v>
      </c>
      <c r="Z15" s="34" t="s">
        <v>216</v>
      </c>
      <c r="AA15" s="1" t="s">
        <v>85</v>
      </c>
      <c r="AB15" s="27" t="s">
        <v>217</v>
      </c>
    </row>
    <row r="16" spans="1:28" x14ac:dyDescent="0.3">
      <c r="A16" s="1" t="s">
        <v>128</v>
      </c>
      <c r="B16" s="1" t="s">
        <v>46</v>
      </c>
      <c r="C16" s="26" t="s">
        <v>49</v>
      </c>
      <c r="D16" s="36">
        <v>10</v>
      </c>
      <c r="E16" s="89"/>
      <c r="F16" s="26">
        <v>4</v>
      </c>
      <c r="G16" s="89"/>
      <c r="H16" s="89"/>
      <c r="I16" s="89"/>
      <c r="J16" s="26">
        <v>3</v>
      </c>
      <c r="K16" s="26">
        <v>5</v>
      </c>
      <c r="L16" s="89"/>
      <c r="M16" s="89"/>
      <c r="N16" s="26">
        <f t="shared" si="0"/>
        <v>0</v>
      </c>
      <c r="O16" s="90"/>
      <c r="P16" s="90"/>
      <c r="Q16" s="90"/>
      <c r="R16" s="90"/>
      <c r="S16" s="90"/>
      <c r="T16" s="26">
        <f t="shared" si="1"/>
        <v>11</v>
      </c>
      <c r="U16" s="38" t="str">
        <f t="shared" si="2"/>
        <v/>
      </c>
      <c r="V16" s="22">
        <v>121</v>
      </c>
      <c r="W16" s="22" t="s">
        <v>108</v>
      </c>
      <c r="X16" s="22" t="s">
        <v>59</v>
      </c>
      <c r="Y16" s="62">
        <v>1111</v>
      </c>
      <c r="Z16" s="34" t="s">
        <v>216</v>
      </c>
      <c r="AA16" s="1" t="s">
        <v>85</v>
      </c>
      <c r="AB16" s="27" t="s">
        <v>217</v>
      </c>
    </row>
    <row r="17" spans="1:28" x14ac:dyDescent="0.3">
      <c r="A17" s="1" t="s">
        <v>128</v>
      </c>
      <c r="B17" s="1" t="s">
        <v>46</v>
      </c>
      <c r="C17" s="26" t="s">
        <v>50</v>
      </c>
      <c r="D17" s="36">
        <v>25</v>
      </c>
      <c r="E17" s="89"/>
      <c r="F17" s="26">
        <v>17</v>
      </c>
      <c r="G17" s="89"/>
      <c r="H17" s="89"/>
      <c r="I17" s="89"/>
      <c r="J17" s="26">
        <v>4</v>
      </c>
      <c r="K17" s="26">
        <v>7</v>
      </c>
      <c r="L17" s="89"/>
      <c r="M17" s="89"/>
      <c r="N17" s="26">
        <f t="shared" si="0"/>
        <v>0</v>
      </c>
      <c r="O17" s="90"/>
      <c r="P17" s="52">
        <v>6</v>
      </c>
      <c r="Q17" s="90"/>
      <c r="R17" s="90"/>
      <c r="S17" s="90"/>
      <c r="T17" s="26">
        <f t="shared" si="1"/>
        <v>38</v>
      </c>
      <c r="U17" s="38" t="str">
        <f t="shared" si="2"/>
        <v/>
      </c>
      <c r="V17" s="22">
        <v>121</v>
      </c>
      <c r="W17" s="22" t="s">
        <v>108</v>
      </c>
      <c r="X17" s="22" t="s">
        <v>59</v>
      </c>
      <c r="Y17" s="62">
        <v>1111</v>
      </c>
      <c r="Z17" s="34" t="s">
        <v>216</v>
      </c>
      <c r="AA17" s="1" t="s">
        <v>85</v>
      </c>
      <c r="AB17" s="27" t="s">
        <v>217</v>
      </c>
    </row>
    <row r="18" spans="1:28" x14ac:dyDescent="0.3">
      <c r="A18" s="1" t="s">
        <v>128</v>
      </c>
      <c r="B18" s="1" t="s">
        <v>46</v>
      </c>
      <c r="C18" s="26" t="s">
        <v>235</v>
      </c>
      <c r="D18" s="36">
        <v>28</v>
      </c>
      <c r="E18" s="89"/>
      <c r="F18" s="26">
        <v>4</v>
      </c>
      <c r="G18" s="89"/>
      <c r="H18" s="89"/>
      <c r="I18" s="89"/>
      <c r="J18" s="26">
        <v>2</v>
      </c>
      <c r="K18" s="26">
        <v>3</v>
      </c>
      <c r="L18" s="89"/>
      <c r="M18" s="89"/>
      <c r="N18" s="26">
        <f t="shared" si="0"/>
        <v>0</v>
      </c>
      <c r="O18" s="90"/>
      <c r="P18" s="90"/>
      <c r="Q18" s="90"/>
      <c r="R18" s="90"/>
      <c r="S18" s="90"/>
      <c r="T18" s="26">
        <f t="shared" si="1"/>
        <v>10</v>
      </c>
      <c r="U18" s="38" t="str">
        <f t="shared" si="2"/>
        <v/>
      </c>
      <c r="V18" s="22">
        <v>121</v>
      </c>
      <c r="W18" s="22" t="s">
        <v>108</v>
      </c>
      <c r="X18" s="22" t="s">
        <v>59</v>
      </c>
      <c r="Y18" s="62">
        <v>1111</v>
      </c>
      <c r="Z18" s="34" t="s">
        <v>216</v>
      </c>
      <c r="AA18" s="1" t="s">
        <v>85</v>
      </c>
      <c r="AB18" s="27" t="s">
        <v>217</v>
      </c>
    </row>
    <row r="19" spans="1:28" x14ac:dyDescent="0.3">
      <c r="A19" s="1" t="s">
        <v>128</v>
      </c>
      <c r="B19" s="1" t="s">
        <v>46</v>
      </c>
      <c r="C19" s="26" t="s">
        <v>51</v>
      </c>
      <c r="D19" s="36">
        <v>33</v>
      </c>
      <c r="E19" s="89"/>
      <c r="F19" s="26">
        <v>4</v>
      </c>
      <c r="G19" s="89"/>
      <c r="H19" s="89"/>
      <c r="I19" s="89"/>
      <c r="J19" s="26">
        <v>2</v>
      </c>
      <c r="K19" s="26">
        <v>2</v>
      </c>
      <c r="L19" s="89"/>
      <c r="M19" s="89"/>
      <c r="N19" s="26">
        <f t="shared" si="0"/>
        <v>0</v>
      </c>
      <c r="O19" s="90"/>
      <c r="P19" s="90"/>
      <c r="Q19" s="90"/>
      <c r="R19" s="90"/>
      <c r="S19" s="90"/>
      <c r="T19" s="26">
        <f t="shared" si="1"/>
        <v>10</v>
      </c>
      <c r="U19" s="38" t="str">
        <f t="shared" si="2"/>
        <v/>
      </c>
      <c r="V19" s="22">
        <v>121</v>
      </c>
      <c r="W19" s="22" t="s">
        <v>108</v>
      </c>
      <c r="X19" s="22" t="s">
        <v>59</v>
      </c>
      <c r="Y19" s="62">
        <v>1111</v>
      </c>
      <c r="Z19" s="34" t="s">
        <v>216</v>
      </c>
      <c r="AA19" s="1" t="s">
        <v>85</v>
      </c>
      <c r="AB19" s="27" t="s">
        <v>217</v>
      </c>
    </row>
    <row r="20" spans="1:28" x14ac:dyDescent="0.3">
      <c r="A20" s="1" t="s">
        <v>128</v>
      </c>
      <c r="B20" s="1" t="s">
        <v>46</v>
      </c>
      <c r="C20" s="26" t="s">
        <v>52</v>
      </c>
      <c r="D20" s="36">
        <v>6</v>
      </c>
      <c r="E20" s="89" t="s">
        <v>473</v>
      </c>
      <c r="F20" s="26"/>
      <c r="G20" s="89"/>
      <c r="H20" s="89"/>
      <c r="I20" s="89"/>
      <c r="J20" s="26"/>
      <c r="K20" s="26"/>
      <c r="L20" s="89"/>
      <c r="M20" s="89"/>
      <c r="N20" s="26">
        <f t="shared" si="0"/>
        <v>0</v>
      </c>
      <c r="O20" s="90"/>
      <c r="P20" s="90"/>
      <c r="Q20" s="90"/>
      <c r="R20" s="90"/>
      <c r="S20" s="90"/>
      <c r="T20" s="26">
        <f t="shared" si="1"/>
        <v>0</v>
      </c>
      <c r="U20" s="38" t="str">
        <f t="shared" si="2"/>
        <v/>
      </c>
      <c r="V20" s="22">
        <v>121</v>
      </c>
      <c r="W20" s="22" t="s">
        <v>108</v>
      </c>
      <c r="X20" s="22" t="s">
        <v>59</v>
      </c>
      <c r="Y20" s="62">
        <v>1111</v>
      </c>
      <c r="Z20" s="34" t="s">
        <v>216</v>
      </c>
      <c r="AA20" s="1" t="s">
        <v>85</v>
      </c>
      <c r="AB20" s="27" t="s">
        <v>217</v>
      </c>
    </row>
    <row r="21" spans="1:28" x14ac:dyDescent="0.3">
      <c r="A21" s="1" t="s">
        <v>128</v>
      </c>
      <c r="B21" s="1" t="s">
        <v>46</v>
      </c>
      <c r="C21" s="26" t="s">
        <v>243</v>
      </c>
      <c r="D21" s="36">
        <v>13</v>
      </c>
      <c r="E21" s="89" t="s">
        <v>473</v>
      </c>
      <c r="F21" s="26"/>
      <c r="G21" s="89"/>
      <c r="H21" s="89"/>
      <c r="I21" s="89"/>
      <c r="J21" s="26"/>
      <c r="K21" s="26"/>
      <c r="L21" s="89"/>
      <c r="M21" s="89"/>
      <c r="N21" s="26"/>
      <c r="O21" s="90"/>
      <c r="P21" s="90"/>
      <c r="Q21" s="90"/>
      <c r="R21" s="90"/>
      <c r="S21" s="90"/>
      <c r="T21" s="26"/>
      <c r="U21" s="38"/>
      <c r="V21" s="22"/>
      <c r="W21" s="22"/>
      <c r="X21" s="22"/>
      <c r="Y21" s="62"/>
      <c r="Z21" s="34"/>
      <c r="AA21" s="1"/>
      <c r="AB21" s="27"/>
    </row>
    <row r="22" spans="1:28" x14ac:dyDescent="0.3">
      <c r="A22" s="1" t="s">
        <v>128</v>
      </c>
      <c r="B22" s="1" t="s">
        <v>46</v>
      </c>
      <c r="C22" s="26" t="s">
        <v>236</v>
      </c>
      <c r="D22" s="36">
        <v>32</v>
      </c>
      <c r="E22" s="89"/>
      <c r="F22" s="26">
        <v>5</v>
      </c>
      <c r="G22" s="89"/>
      <c r="H22" s="89"/>
      <c r="I22" s="89"/>
      <c r="J22" s="26">
        <v>9</v>
      </c>
      <c r="K22" s="26">
        <v>11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1"/>
        <v>19</v>
      </c>
      <c r="U22" s="38" t="str">
        <f t="shared" si="2"/>
        <v/>
      </c>
      <c r="V22" s="22">
        <v>121</v>
      </c>
      <c r="W22" s="22" t="s">
        <v>108</v>
      </c>
      <c r="X22" s="22" t="s">
        <v>59</v>
      </c>
      <c r="Y22" s="62">
        <v>1111</v>
      </c>
      <c r="Z22" s="34" t="s">
        <v>216</v>
      </c>
      <c r="AA22" s="1" t="s">
        <v>85</v>
      </c>
      <c r="AB22" s="27" t="s">
        <v>217</v>
      </c>
    </row>
    <row r="23" spans="1:28" x14ac:dyDescent="0.3">
      <c r="A23" s="1" t="s">
        <v>128</v>
      </c>
      <c r="B23" s="1" t="s">
        <v>46</v>
      </c>
      <c r="C23" s="26" t="s">
        <v>55</v>
      </c>
      <c r="D23" s="36">
        <v>1</v>
      </c>
      <c r="E23" s="89"/>
      <c r="F23" s="26">
        <v>7</v>
      </c>
      <c r="G23" s="89"/>
      <c r="H23" s="89"/>
      <c r="I23" s="89"/>
      <c r="J23" s="26">
        <v>3</v>
      </c>
      <c r="K23" s="26">
        <v>4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1"/>
        <v>17</v>
      </c>
      <c r="U23" s="38" t="str">
        <f t="shared" si="2"/>
        <v/>
      </c>
      <c r="V23" s="22">
        <v>121</v>
      </c>
      <c r="W23" s="22" t="s">
        <v>108</v>
      </c>
      <c r="X23" s="22" t="s">
        <v>59</v>
      </c>
      <c r="Y23" s="62">
        <v>1111</v>
      </c>
      <c r="Z23" s="34" t="s">
        <v>216</v>
      </c>
      <c r="AA23" s="1" t="s">
        <v>85</v>
      </c>
      <c r="AB23" s="27" t="s">
        <v>217</v>
      </c>
    </row>
    <row r="24" spans="1:28" x14ac:dyDescent="0.3">
      <c r="A24" s="1" t="s">
        <v>128</v>
      </c>
      <c r="B24" s="1" t="s">
        <v>46</v>
      </c>
      <c r="C24" s="26" t="s">
        <v>244</v>
      </c>
      <c r="D24" s="36">
        <v>30</v>
      </c>
      <c r="E24" s="89" t="s">
        <v>473</v>
      </c>
      <c r="F24" s="26"/>
      <c r="G24" s="89"/>
      <c r="H24" s="89"/>
      <c r="I24" s="89"/>
      <c r="J24" s="26"/>
      <c r="K24" s="26"/>
      <c r="L24" s="89"/>
      <c r="M24" s="89"/>
      <c r="N24" s="26">
        <f>SUM(L24:M24)</f>
        <v>0</v>
      </c>
      <c r="O24" s="90"/>
      <c r="P24" s="90"/>
      <c r="Q24" s="90"/>
      <c r="R24" s="90"/>
      <c r="S24" s="90"/>
      <c r="T24" s="26">
        <f t="shared" si="1"/>
        <v>0</v>
      </c>
      <c r="U24" s="38" t="str">
        <f t="shared" si="2"/>
        <v/>
      </c>
      <c r="V24" s="22">
        <v>121</v>
      </c>
      <c r="W24" s="22" t="s">
        <v>108</v>
      </c>
      <c r="X24" s="22" t="s">
        <v>59</v>
      </c>
      <c r="Y24" s="62">
        <v>1111</v>
      </c>
      <c r="Z24" s="34" t="s">
        <v>216</v>
      </c>
      <c r="AA24" s="1" t="s">
        <v>85</v>
      </c>
      <c r="AB24" s="27" t="s">
        <v>217</v>
      </c>
    </row>
    <row r="25" spans="1:28" x14ac:dyDescent="0.3">
      <c r="A25" s="1" t="s">
        <v>128</v>
      </c>
      <c r="B25" s="1" t="s">
        <v>46</v>
      </c>
      <c r="C25" s="26" t="s">
        <v>56</v>
      </c>
      <c r="D25" s="36">
        <v>15</v>
      </c>
      <c r="E25" s="89" t="s">
        <v>473</v>
      </c>
      <c r="F25" s="26"/>
      <c r="G25" s="89"/>
      <c r="H25" s="89"/>
      <c r="I25" s="89"/>
      <c r="J25" s="26"/>
      <c r="K25" s="26"/>
      <c r="L25" s="89"/>
      <c r="M25" s="89"/>
      <c r="N25" s="26">
        <f>SUM(L25:M25)</f>
        <v>0</v>
      </c>
      <c r="O25" s="90"/>
      <c r="P25" s="90"/>
      <c r="Q25" s="90"/>
      <c r="R25" s="90"/>
      <c r="S25" s="90"/>
      <c r="T25" s="26">
        <f t="shared" si="1"/>
        <v>0</v>
      </c>
      <c r="U25" s="38" t="str">
        <f t="shared" si="2"/>
        <v/>
      </c>
      <c r="V25" s="22">
        <v>121</v>
      </c>
      <c r="W25" s="22" t="s">
        <v>108</v>
      </c>
      <c r="X25" s="22" t="s">
        <v>59</v>
      </c>
      <c r="Y25" s="62">
        <v>1111</v>
      </c>
      <c r="Z25" s="34" t="s">
        <v>216</v>
      </c>
      <c r="AA25" s="1" t="s">
        <v>85</v>
      </c>
      <c r="AB25" s="27" t="s">
        <v>217</v>
      </c>
    </row>
    <row r="26" spans="1:28" x14ac:dyDescent="0.3">
      <c r="A26" s="1" t="s">
        <v>128</v>
      </c>
      <c r="B26" s="1" t="s">
        <v>46</v>
      </c>
      <c r="C26" s="52" t="s">
        <v>39</v>
      </c>
      <c r="D26" s="1"/>
      <c r="E26" s="52">
        <v>315</v>
      </c>
      <c r="F26" s="52"/>
      <c r="G26" s="41"/>
      <c r="H26" s="41"/>
      <c r="I26" s="41"/>
      <c r="J26" s="52"/>
      <c r="K26" s="41"/>
      <c r="L26" s="41"/>
      <c r="M26" s="41"/>
      <c r="N26" s="26"/>
      <c r="O26" s="41"/>
      <c r="P26" s="52">
        <v>32</v>
      </c>
      <c r="Q26" s="41"/>
      <c r="R26" s="41"/>
      <c r="S26" s="41"/>
      <c r="T26" s="52"/>
      <c r="U26" s="38" t="str">
        <f t="shared" ref="U26" si="6">_xlfn.IFNA("",((T26+Q26+N26-R26)+(O26*2))/E26)</f>
        <v/>
      </c>
      <c r="V26" s="22">
        <v>121</v>
      </c>
      <c r="W26" s="22" t="s">
        <v>108</v>
      </c>
      <c r="X26" s="22" t="s">
        <v>59</v>
      </c>
      <c r="Y26" s="62">
        <v>1111</v>
      </c>
      <c r="Z26" s="34" t="s">
        <v>216</v>
      </c>
      <c r="AA26" s="1" t="s">
        <v>85</v>
      </c>
      <c r="AB26" s="27" t="s">
        <v>217</v>
      </c>
    </row>
    <row r="27" spans="1:28" x14ac:dyDescent="0.3">
      <c r="A27" s="46" t="s">
        <v>128</v>
      </c>
      <c r="B27" s="46" t="s">
        <v>46</v>
      </c>
      <c r="C27" s="42" t="s">
        <v>40</v>
      </c>
      <c r="D27" s="46"/>
      <c r="E27" s="42">
        <f t="shared" ref="E27:T27" si="7">SUM(E13:E26)</f>
        <v>315</v>
      </c>
      <c r="F27" s="42">
        <f t="shared" si="7"/>
        <v>64</v>
      </c>
      <c r="G27" s="42">
        <f t="shared" si="7"/>
        <v>0</v>
      </c>
      <c r="H27" s="42">
        <f t="shared" si="7"/>
        <v>0</v>
      </c>
      <c r="I27" s="42">
        <f t="shared" si="7"/>
        <v>0</v>
      </c>
      <c r="J27" s="42">
        <f t="shared" si="7"/>
        <v>33</v>
      </c>
      <c r="K27" s="42">
        <f t="shared" si="7"/>
        <v>47</v>
      </c>
      <c r="L27" s="42">
        <f t="shared" si="7"/>
        <v>0</v>
      </c>
      <c r="M27" s="42">
        <f t="shared" si="7"/>
        <v>0</v>
      </c>
      <c r="N27" s="42">
        <f t="shared" si="7"/>
        <v>0</v>
      </c>
      <c r="O27" s="42">
        <f t="shared" si="7"/>
        <v>0</v>
      </c>
      <c r="P27" s="42">
        <f t="shared" si="7"/>
        <v>38</v>
      </c>
      <c r="Q27" s="42">
        <f t="shared" si="7"/>
        <v>0</v>
      </c>
      <c r="R27" s="42">
        <f t="shared" si="7"/>
        <v>0</v>
      </c>
      <c r="S27" s="42">
        <f t="shared" si="7"/>
        <v>0</v>
      </c>
      <c r="T27" s="42">
        <f t="shared" si="7"/>
        <v>161</v>
      </c>
      <c r="U27" s="43">
        <f>((T27+Q27+N27-R27)+(O27*2))/E27</f>
        <v>0.51111111111111107</v>
      </c>
      <c r="V27" s="44">
        <v>121</v>
      </c>
      <c r="W27" s="44" t="s">
        <v>108</v>
      </c>
      <c r="X27" s="44" t="s">
        <v>59</v>
      </c>
      <c r="Y27" s="63">
        <v>1111</v>
      </c>
      <c r="Z27" s="56" t="s">
        <v>488</v>
      </c>
      <c r="AA27" s="46" t="s">
        <v>85</v>
      </c>
      <c r="AB27" s="74" t="s">
        <v>217</v>
      </c>
    </row>
    <row r="28" spans="1:28" x14ac:dyDescent="0.3">
      <c r="A28" s="1"/>
      <c r="B28" s="1"/>
      <c r="C28" s="1"/>
      <c r="D28" s="1"/>
      <c r="F28" s="47" t="s">
        <v>41</v>
      </c>
      <c r="G28" s="61" t="e">
        <f>F27/G27</f>
        <v>#DIV/0!</v>
      </c>
      <c r="H28" s="47"/>
      <c r="I28" s="27"/>
      <c r="J28" s="47" t="s">
        <v>42</v>
      </c>
      <c r="K28" s="61">
        <f>J27/K27</f>
        <v>0.7021276595744681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 t="s">
        <v>487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129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30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128</v>
      </c>
      <c r="C35" s="26" t="s">
        <v>385</v>
      </c>
      <c r="D35" s="36">
        <v>35</v>
      </c>
      <c r="E35" s="89"/>
      <c r="F35" s="26">
        <v>7</v>
      </c>
      <c r="G35" s="89"/>
      <c r="H35" s="89"/>
      <c r="I35" s="89"/>
      <c r="J35" s="26">
        <v>0</v>
      </c>
      <c r="K35" s="26">
        <v>0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>(H35*3)+((F35-H35)*2)+J35</f>
        <v>14</v>
      </c>
      <c r="U35" s="38" t="str">
        <f>IFERROR(((T35+Q35+N35-R35)+(O35*2))/E35,"")</f>
        <v/>
      </c>
      <c r="V35" s="22">
        <v>121</v>
      </c>
      <c r="W35" s="22" t="s">
        <v>58</v>
      </c>
      <c r="X35" s="22" t="s">
        <v>69</v>
      </c>
      <c r="Y35" s="62">
        <v>1111</v>
      </c>
      <c r="Z35" s="34" t="s">
        <v>216</v>
      </c>
      <c r="AA35" s="1" t="s">
        <v>133</v>
      </c>
      <c r="AB35" s="27" t="s">
        <v>218</v>
      </c>
    </row>
    <row r="36" spans="1:28" x14ac:dyDescent="0.3">
      <c r="A36" s="1" t="s">
        <v>46</v>
      </c>
      <c r="B36" s="1" t="s">
        <v>128</v>
      </c>
      <c r="C36" s="26" t="s">
        <v>374</v>
      </c>
      <c r="D36" s="36">
        <v>21</v>
      </c>
      <c r="E36" s="89"/>
      <c r="F36" s="26">
        <v>1</v>
      </c>
      <c r="G36" s="89"/>
      <c r="H36" s="89"/>
      <c r="I36" s="89"/>
      <c r="J36" s="26">
        <v>2</v>
      </c>
      <c r="K36" s="26">
        <v>2</v>
      </c>
      <c r="L36" s="89"/>
      <c r="M36" s="89"/>
      <c r="N36" s="26">
        <f t="shared" ref="N36:N41" si="8">SUM(L36:M36)</f>
        <v>0</v>
      </c>
      <c r="O36" s="90"/>
      <c r="P36" s="90"/>
      <c r="Q36" s="90"/>
      <c r="R36" s="90"/>
      <c r="S36" s="90"/>
      <c r="T36" s="37">
        <f t="shared" ref="T36:T41" si="9">(H36*3)+((F36-H36)*2)+J36</f>
        <v>4</v>
      </c>
      <c r="U36" s="38" t="str">
        <f t="shared" ref="U36:U44" si="10">IFERROR(((T36+Q36+N36-R36)+(O36*2))/E36,"")</f>
        <v/>
      </c>
      <c r="V36" s="22">
        <v>121</v>
      </c>
      <c r="W36" s="22" t="s">
        <v>58</v>
      </c>
      <c r="X36" s="22" t="s">
        <v>69</v>
      </c>
      <c r="Y36" s="62">
        <v>1111</v>
      </c>
      <c r="Z36" s="34" t="s">
        <v>216</v>
      </c>
      <c r="AA36" s="1" t="s">
        <v>133</v>
      </c>
      <c r="AB36" s="27" t="s">
        <v>218</v>
      </c>
    </row>
    <row r="37" spans="1:28" x14ac:dyDescent="0.3">
      <c r="A37" s="1" t="s">
        <v>46</v>
      </c>
      <c r="B37" s="1" t="s">
        <v>128</v>
      </c>
      <c r="C37" s="26" t="s">
        <v>76</v>
      </c>
      <c r="D37" s="36">
        <v>4</v>
      </c>
      <c r="E37" s="89"/>
      <c r="F37" s="26">
        <v>7</v>
      </c>
      <c r="G37" s="89"/>
      <c r="H37" s="89"/>
      <c r="I37" s="89"/>
      <c r="J37" s="26">
        <v>4</v>
      </c>
      <c r="K37" s="26">
        <v>5</v>
      </c>
      <c r="L37" s="89"/>
      <c r="M37" s="89"/>
      <c r="N37" s="26">
        <f t="shared" si="8"/>
        <v>0</v>
      </c>
      <c r="O37" s="90"/>
      <c r="P37" s="90"/>
      <c r="Q37" s="90"/>
      <c r="R37" s="90"/>
      <c r="S37" s="90"/>
      <c r="T37" s="37">
        <f t="shared" si="9"/>
        <v>18</v>
      </c>
      <c r="U37" s="38" t="str">
        <f t="shared" si="10"/>
        <v/>
      </c>
      <c r="V37" s="22">
        <v>121</v>
      </c>
      <c r="W37" s="22" t="s">
        <v>58</v>
      </c>
      <c r="X37" s="22" t="s">
        <v>69</v>
      </c>
      <c r="Y37" s="62">
        <v>1111</v>
      </c>
      <c r="Z37" s="34" t="s">
        <v>216</v>
      </c>
      <c r="AA37" s="1" t="s">
        <v>133</v>
      </c>
      <c r="AB37" s="27" t="s">
        <v>218</v>
      </c>
    </row>
    <row r="38" spans="1:28" x14ac:dyDescent="0.3">
      <c r="A38" s="1" t="s">
        <v>46</v>
      </c>
      <c r="B38" s="1" t="s">
        <v>128</v>
      </c>
      <c r="C38" s="26" t="s">
        <v>376</v>
      </c>
      <c r="D38" s="36">
        <v>13</v>
      </c>
      <c r="E38" s="89"/>
      <c r="F38" s="26">
        <v>7</v>
      </c>
      <c r="G38" s="89"/>
      <c r="H38" s="89"/>
      <c r="I38" s="89"/>
      <c r="J38" s="26">
        <v>3</v>
      </c>
      <c r="K38" s="26">
        <v>3</v>
      </c>
      <c r="L38" s="89"/>
      <c r="M38" s="89"/>
      <c r="N38" s="26">
        <f t="shared" si="8"/>
        <v>0</v>
      </c>
      <c r="O38" s="90"/>
      <c r="P38" s="90"/>
      <c r="Q38" s="90"/>
      <c r="R38" s="90"/>
      <c r="S38" s="90"/>
      <c r="T38" s="37">
        <f t="shared" si="9"/>
        <v>17</v>
      </c>
      <c r="U38" s="38" t="str">
        <f t="shared" si="10"/>
        <v/>
      </c>
      <c r="V38" s="22">
        <v>121</v>
      </c>
      <c r="W38" s="22" t="s">
        <v>58</v>
      </c>
      <c r="X38" s="22" t="s">
        <v>69</v>
      </c>
      <c r="Y38" s="62">
        <v>1111</v>
      </c>
      <c r="Z38" s="34" t="s">
        <v>216</v>
      </c>
      <c r="AA38" s="1" t="s">
        <v>133</v>
      </c>
      <c r="AB38" s="27" t="s">
        <v>218</v>
      </c>
    </row>
    <row r="39" spans="1:28" x14ac:dyDescent="0.3">
      <c r="A39" s="1" t="s">
        <v>46</v>
      </c>
      <c r="B39" s="1" t="s">
        <v>128</v>
      </c>
      <c r="C39" s="26" t="s">
        <v>377</v>
      </c>
      <c r="D39" s="36">
        <v>11</v>
      </c>
      <c r="E39" s="89"/>
      <c r="F39" s="26">
        <v>4</v>
      </c>
      <c r="G39" s="89"/>
      <c r="H39" s="89"/>
      <c r="I39" s="89"/>
      <c r="J39" s="26">
        <v>5</v>
      </c>
      <c r="K39" s="26">
        <v>5</v>
      </c>
      <c r="L39" s="89"/>
      <c r="M39" s="89"/>
      <c r="N39" s="26">
        <f t="shared" si="8"/>
        <v>0</v>
      </c>
      <c r="O39" s="90"/>
      <c r="P39" s="90"/>
      <c r="Q39" s="90"/>
      <c r="R39" s="90"/>
      <c r="S39" s="90"/>
      <c r="T39" s="37">
        <f t="shared" si="9"/>
        <v>13</v>
      </c>
      <c r="U39" s="38" t="str">
        <f t="shared" si="10"/>
        <v/>
      </c>
      <c r="V39" s="22">
        <v>121</v>
      </c>
      <c r="W39" s="22" t="s">
        <v>58</v>
      </c>
      <c r="X39" s="22" t="s">
        <v>69</v>
      </c>
      <c r="Y39" s="62">
        <v>1111</v>
      </c>
      <c r="Z39" s="34" t="s">
        <v>216</v>
      </c>
      <c r="AA39" s="1" t="s">
        <v>133</v>
      </c>
      <c r="AB39" s="27" t="s">
        <v>218</v>
      </c>
    </row>
    <row r="40" spans="1:28" x14ac:dyDescent="0.3">
      <c r="A40" s="1" t="s">
        <v>46</v>
      </c>
      <c r="B40" s="1" t="s">
        <v>128</v>
      </c>
      <c r="C40" s="26" t="s">
        <v>387</v>
      </c>
      <c r="D40" s="36">
        <v>19</v>
      </c>
      <c r="E40" s="89"/>
      <c r="F40" s="26">
        <v>3</v>
      </c>
      <c r="G40" s="89"/>
      <c r="H40" s="89"/>
      <c r="I40" s="89"/>
      <c r="J40" s="26">
        <v>4</v>
      </c>
      <c r="K40" s="26">
        <v>4</v>
      </c>
      <c r="L40" s="89"/>
      <c r="M40" s="89"/>
      <c r="N40" s="26">
        <f t="shared" si="8"/>
        <v>0</v>
      </c>
      <c r="O40" s="90"/>
      <c r="P40" s="90"/>
      <c r="Q40" s="90"/>
      <c r="R40" s="90"/>
      <c r="S40" s="90"/>
      <c r="T40" s="37">
        <f t="shared" si="9"/>
        <v>10</v>
      </c>
      <c r="U40" s="38" t="str">
        <f t="shared" si="10"/>
        <v/>
      </c>
      <c r="V40" s="22">
        <v>121</v>
      </c>
      <c r="W40" s="22" t="s">
        <v>58</v>
      </c>
      <c r="X40" s="22" t="s">
        <v>69</v>
      </c>
      <c r="Y40" s="62">
        <v>1111</v>
      </c>
      <c r="Z40" s="34" t="s">
        <v>216</v>
      </c>
      <c r="AA40" s="1" t="s">
        <v>133</v>
      </c>
      <c r="AB40" s="27" t="s">
        <v>218</v>
      </c>
    </row>
    <row r="41" spans="1:28" x14ac:dyDescent="0.3">
      <c r="A41" s="1" t="s">
        <v>46</v>
      </c>
      <c r="B41" s="1" t="s">
        <v>128</v>
      </c>
      <c r="C41" s="26" t="s">
        <v>284</v>
      </c>
      <c r="D41" s="36">
        <v>34</v>
      </c>
      <c r="E41" s="89"/>
      <c r="F41" s="26">
        <v>1</v>
      </c>
      <c r="G41" s="89"/>
      <c r="H41" s="89"/>
      <c r="I41" s="89"/>
      <c r="J41" s="26">
        <v>2</v>
      </c>
      <c r="K41" s="26">
        <v>2</v>
      </c>
      <c r="L41" s="89"/>
      <c r="M41" s="89"/>
      <c r="N41" s="26">
        <f t="shared" si="8"/>
        <v>0</v>
      </c>
      <c r="O41" s="90"/>
      <c r="P41" s="90"/>
      <c r="Q41" s="90"/>
      <c r="R41" s="90"/>
      <c r="S41" s="90"/>
      <c r="T41" s="37">
        <f t="shared" si="9"/>
        <v>4</v>
      </c>
      <c r="U41" s="38" t="str">
        <f t="shared" si="10"/>
        <v/>
      </c>
      <c r="V41" s="22">
        <v>121</v>
      </c>
      <c r="W41" s="22" t="s">
        <v>58</v>
      </c>
      <c r="X41" s="22" t="s">
        <v>69</v>
      </c>
      <c r="Y41" s="62">
        <v>1111</v>
      </c>
      <c r="Z41" s="34" t="s">
        <v>216</v>
      </c>
      <c r="AA41" s="1" t="s">
        <v>133</v>
      </c>
      <c r="AB41" s="27" t="s">
        <v>218</v>
      </c>
    </row>
    <row r="42" spans="1:28" x14ac:dyDescent="0.3">
      <c r="A42" s="1" t="s">
        <v>46</v>
      </c>
      <c r="B42" s="1" t="s">
        <v>128</v>
      </c>
      <c r="C42" s="26" t="s">
        <v>388</v>
      </c>
      <c r="D42" s="36">
        <v>20</v>
      </c>
      <c r="E42" s="89"/>
      <c r="F42" s="26">
        <v>3</v>
      </c>
      <c r="G42" s="89"/>
      <c r="H42" s="89"/>
      <c r="I42" s="89"/>
      <c r="J42" s="26">
        <v>6</v>
      </c>
      <c r="K42" s="26">
        <v>9</v>
      </c>
      <c r="L42" s="89"/>
      <c r="M42" s="89"/>
      <c r="N42" s="26">
        <f>SUM(L42:M42)</f>
        <v>0</v>
      </c>
      <c r="O42" s="90"/>
      <c r="P42" s="90"/>
      <c r="Q42" s="90"/>
      <c r="R42" s="90"/>
      <c r="S42" s="90"/>
      <c r="T42" s="37">
        <f>(H42*3)+((F42-H42)*2)+J42</f>
        <v>12</v>
      </c>
      <c r="U42" s="38" t="str">
        <f t="shared" si="10"/>
        <v/>
      </c>
      <c r="V42" s="22">
        <v>121</v>
      </c>
      <c r="W42" s="22" t="s">
        <v>58</v>
      </c>
      <c r="X42" s="22" t="s">
        <v>69</v>
      </c>
      <c r="Y42" s="62">
        <v>1111</v>
      </c>
      <c r="Z42" s="34" t="s">
        <v>216</v>
      </c>
      <c r="AA42" s="1" t="s">
        <v>133</v>
      </c>
      <c r="AB42" s="27" t="s">
        <v>218</v>
      </c>
    </row>
    <row r="43" spans="1:28" x14ac:dyDescent="0.3">
      <c r="A43" s="1" t="s">
        <v>46</v>
      </c>
      <c r="B43" s="1" t="s">
        <v>128</v>
      </c>
      <c r="C43" s="26" t="s">
        <v>380</v>
      </c>
      <c r="D43" s="36">
        <v>23</v>
      </c>
      <c r="E43" s="89"/>
      <c r="F43" s="26">
        <v>14</v>
      </c>
      <c r="G43" s="89"/>
      <c r="H43" s="89"/>
      <c r="I43" s="89"/>
      <c r="J43" s="26">
        <v>11</v>
      </c>
      <c r="K43" s="26">
        <v>13</v>
      </c>
      <c r="L43" s="89"/>
      <c r="M43" s="89"/>
      <c r="N43" s="26">
        <f>SUM(L43:M43)</f>
        <v>0</v>
      </c>
      <c r="O43" s="90"/>
      <c r="P43" s="90"/>
      <c r="Q43" s="90"/>
      <c r="R43" s="90"/>
      <c r="S43" s="90"/>
      <c r="T43" s="37">
        <v>39</v>
      </c>
      <c r="U43" s="38" t="str">
        <f t="shared" si="10"/>
        <v/>
      </c>
      <c r="V43" s="22">
        <v>121</v>
      </c>
      <c r="W43" s="22" t="s">
        <v>58</v>
      </c>
      <c r="X43" s="22" t="s">
        <v>69</v>
      </c>
      <c r="Y43" s="62">
        <v>1111</v>
      </c>
      <c r="Z43" s="34" t="s">
        <v>216</v>
      </c>
      <c r="AA43" s="1" t="s">
        <v>133</v>
      </c>
      <c r="AB43" s="27" t="s">
        <v>218</v>
      </c>
    </row>
    <row r="44" spans="1:28" x14ac:dyDescent="0.3">
      <c r="A44" s="1" t="s">
        <v>46</v>
      </c>
      <c r="B44" s="1" t="s">
        <v>128</v>
      </c>
      <c r="C44" s="26" t="s">
        <v>381</v>
      </c>
      <c r="D44" s="36">
        <v>33</v>
      </c>
      <c r="E44" s="89"/>
      <c r="F44" s="26">
        <v>13</v>
      </c>
      <c r="G44" s="89"/>
      <c r="H44" s="89"/>
      <c r="I44" s="89"/>
      <c r="J44" s="26">
        <v>6</v>
      </c>
      <c r="K44" s="26">
        <v>9</v>
      </c>
      <c r="L44" s="89"/>
      <c r="M44" s="89"/>
      <c r="N44" s="26">
        <f>SUM(L44:M44)</f>
        <v>0</v>
      </c>
      <c r="O44" s="90"/>
      <c r="P44" s="52">
        <v>6</v>
      </c>
      <c r="Q44" s="90"/>
      <c r="R44" s="90"/>
      <c r="S44" s="90"/>
      <c r="T44" s="37">
        <v>32</v>
      </c>
      <c r="U44" s="38" t="str">
        <f t="shared" si="10"/>
        <v/>
      </c>
      <c r="V44" s="22">
        <v>121</v>
      </c>
      <c r="W44" s="22" t="s">
        <v>58</v>
      </c>
      <c r="X44" s="22" t="s">
        <v>69</v>
      </c>
      <c r="Y44" s="62">
        <v>1111</v>
      </c>
      <c r="Z44" s="34" t="s">
        <v>216</v>
      </c>
      <c r="AA44" s="1" t="s">
        <v>133</v>
      </c>
      <c r="AB44" s="27" t="s">
        <v>218</v>
      </c>
    </row>
    <row r="45" spans="1:28" x14ac:dyDescent="0.3">
      <c r="A45" s="1" t="s">
        <v>46</v>
      </c>
      <c r="B45" s="1" t="s">
        <v>128</v>
      </c>
      <c r="C45" s="52" t="s">
        <v>39</v>
      </c>
      <c r="D45" s="1"/>
      <c r="E45" s="52">
        <v>315</v>
      </c>
      <c r="F45" s="52"/>
      <c r="G45" s="41"/>
      <c r="H45" s="41"/>
      <c r="I45" s="41"/>
      <c r="J45" s="52"/>
      <c r="K45" s="41"/>
      <c r="L45" s="41"/>
      <c r="M45" s="41"/>
      <c r="N45" s="41"/>
      <c r="O45" s="41"/>
      <c r="P45" s="52">
        <v>27</v>
      </c>
      <c r="Q45" s="41"/>
      <c r="R45" s="41"/>
      <c r="S45" s="41"/>
      <c r="T45" s="52"/>
      <c r="U45" s="38" t="str">
        <f t="shared" ref="U45" si="11">_xlfn.IFNA("",((T45+Q45+N45-R45)+(O45*2))/E45)</f>
        <v/>
      </c>
      <c r="V45" s="22">
        <v>121</v>
      </c>
      <c r="W45" s="22" t="s">
        <v>58</v>
      </c>
      <c r="X45" s="22" t="s">
        <v>69</v>
      </c>
      <c r="Y45" s="62">
        <v>1111</v>
      </c>
      <c r="Z45" s="34" t="s">
        <v>216</v>
      </c>
      <c r="AA45" s="1" t="s">
        <v>133</v>
      </c>
      <c r="AB45" s="27" t="s">
        <v>218</v>
      </c>
    </row>
    <row r="46" spans="1:28" x14ac:dyDescent="0.3">
      <c r="A46" s="46" t="s">
        <v>46</v>
      </c>
      <c r="B46" s="46" t="s">
        <v>128</v>
      </c>
      <c r="C46" s="42" t="s">
        <v>40</v>
      </c>
      <c r="D46" s="46"/>
      <c r="E46" s="42">
        <f t="shared" ref="E46:T46" si="12">SUM(E35:E45)</f>
        <v>315</v>
      </c>
      <c r="F46" s="42">
        <f t="shared" si="12"/>
        <v>60</v>
      </c>
      <c r="G46" s="42">
        <f t="shared" si="12"/>
        <v>0</v>
      </c>
      <c r="H46" s="42">
        <f t="shared" si="12"/>
        <v>0</v>
      </c>
      <c r="I46" s="42">
        <f t="shared" si="12"/>
        <v>0</v>
      </c>
      <c r="J46" s="42">
        <f t="shared" si="12"/>
        <v>43</v>
      </c>
      <c r="K46" s="42">
        <f t="shared" si="12"/>
        <v>52</v>
      </c>
      <c r="L46" s="42">
        <f t="shared" si="12"/>
        <v>0</v>
      </c>
      <c r="M46" s="42">
        <f t="shared" si="12"/>
        <v>0</v>
      </c>
      <c r="N46" s="42">
        <f t="shared" si="12"/>
        <v>0</v>
      </c>
      <c r="O46" s="42">
        <f t="shared" si="12"/>
        <v>0</v>
      </c>
      <c r="P46" s="42">
        <f t="shared" si="12"/>
        <v>33</v>
      </c>
      <c r="Q46" s="42">
        <f t="shared" si="12"/>
        <v>0</v>
      </c>
      <c r="R46" s="42">
        <f t="shared" si="12"/>
        <v>0</v>
      </c>
      <c r="S46" s="42">
        <f t="shared" si="12"/>
        <v>0</v>
      </c>
      <c r="T46" s="42">
        <f t="shared" si="12"/>
        <v>163</v>
      </c>
      <c r="U46" s="43">
        <f>((T46+Q46+N46-R46)+(O46*2))/E46</f>
        <v>0.51746031746031751</v>
      </c>
      <c r="V46" s="44">
        <v>121</v>
      </c>
      <c r="W46" s="44" t="s">
        <v>58</v>
      </c>
      <c r="X46" s="44" t="s">
        <v>69</v>
      </c>
      <c r="Y46" s="63">
        <v>1111</v>
      </c>
      <c r="Z46" s="56" t="s">
        <v>216</v>
      </c>
      <c r="AA46" s="46" t="s">
        <v>133</v>
      </c>
      <c r="AB46" s="74" t="s">
        <v>218</v>
      </c>
    </row>
    <row r="47" spans="1:28" x14ac:dyDescent="0.3">
      <c r="A47" s="1"/>
      <c r="B47" s="1"/>
      <c r="C47" s="1"/>
      <c r="D47" s="1"/>
      <c r="F47" s="47" t="s">
        <v>41</v>
      </c>
      <c r="G47" s="61" t="e">
        <f>F46/G46</f>
        <v>#DIV/0!</v>
      </c>
      <c r="H47" s="47"/>
      <c r="I47" s="27"/>
      <c r="J47" s="47" t="s">
        <v>42</v>
      </c>
      <c r="K47" s="61">
        <f>J46/K46</f>
        <v>0.82692307692307687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1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D269-C630-47F4-AD7E-B15FBD3208B0}">
  <sheetPr>
    <tabColor rgb="FF92D05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454</v>
      </c>
    </row>
    <row r="3" spans="1:28" x14ac:dyDescent="0.3">
      <c r="B3" s="1"/>
      <c r="C3" s="6" t="s">
        <v>455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  <c r="Z3" s="65" t="s">
        <v>464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219</v>
      </c>
      <c r="K4" s="16" t="s">
        <v>45</v>
      </c>
      <c r="L4" s="17"/>
      <c r="M4" s="18"/>
      <c r="N4" s="19">
        <v>24</v>
      </c>
      <c r="O4" s="19">
        <v>9</v>
      </c>
      <c r="P4" s="19">
        <v>23</v>
      </c>
      <c r="Q4" s="19">
        <v>33</v>
      </c>
      <c r="R4" s="20"/>
      <c r="S4" s="21">
        <f>SUM(N4:R4)</f>
        <v>89</v>
      </c>
      <c r="T4" s="22">
        <v>126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220</v>
      </c>
      <c r="K5" s="16" t="s">
        <v>105</v>
      </c>
      <c r="L5" s="17"/>
      <c r="M5" s="18"/>
      <c r="N5" s="19">
        <v>25</v>
      </c>
      <c r="O5" s="19">
        <v>26</v>
      </c>
      <c r="P5" s="19">
        <v>16</v>
      </c>
      <c r="Q5" s="19">
        <v>28</v>
      </c>
      <c r="R5" s="20"/>
      <c r="S5" s="21">
        <f>SUM(N5:R5)</f>
        <v>95</v>
      </c>
      <c r="T5" s="22">
        <v>126</v>
      </c>
      <c r="U5" s="1"/>
      <c r="V5" s="1"/>
      <c r="W5" s="1"/>
    </row>
    <row r="6" spans="1:28" x14ac:dyDescent="0.3">
      <c r="C6" s="66">
        <v>1754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469</v>
      </c>
      <c r="D7" s="7" t="s">
        <v>8</v>
      </c>
      <c r="G7" s="1"/>
      <c r="S7" s="1"/>
      <c r="T7" s="25" t="s">
        <v>9</v>
      </c>
      <c r="U7" s="1"/>
      <c r="V7" s="55">
        <v>126</v>
      </c>
      <c r="W7" s="1"/>
    </row>
    <row r="8" spans="1:28" x14ac:dyDescent="0.3">
      <c r="B8" s="1"/>
      <c r="C8" s="24" t="s">
        <v>65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31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104</v>
      </c>
      <c r="B13" s="1" t="s">
        <v>46</v>
      </c>
      <c r="C13" s="26" t="s">
        <v>47</v>
      </c>
      <c r="D13" s="36">
        <v>24</v>
      </c>
      <c r="E13" s="26">
        <v>38</v>
      </c>
      <c r="F13" s="26">
        <v>5</v>
      </c>
      <c r="G13" s="26">
        <v>10</v>
      </c>
      <c r="H13" s="26"/>
      <c r="I13" s="26"/>
      <c r="J13" s="26">
        <v>0</v>
      </c>
      <c r="K13" s="26">
        <v>2</v>
      </c>
      <c r="L13" s="89"/>
      <c r="M13" s="26">
        <v>12</v>
      </c>
      <c r="N13" s="26">
        <f>SUM(L13:M13)</f>
        <v>12</v>
      </c>
      <c r="O13" s="26">
        <v>0</v>
      </c>
      <c r="P13" s="37">
        <v>4</v>
      </c>
      <c r="Q13" s="26">
        <v>2</v>
      </c>
      <c r="R13" s="26">
        <v>3</v>
      </c>
      <c r="S13" s="26">
        <v>1</v>
      </c>
      <c r="T13" s="26">
        <f>+(F13*2)+J13</f>
        <v>10</v>
      </c>
      <c r="U13" s="38">
        <f>IFERROR(((T13+Q13+N13-R13)+(O13*2))/E13,"")</f>
        <v>0.55263157894736847</v>
      </c>
      <c r="V13" s="22">
        <v>126</v>
      </c>
      <c r="W13" s="22" t="s">
        <v>58</v>
      </c>
      <c r="X13" s="22" t="s">
        <v>59</v>
      </c>
      <c r="Y13" s="62">
        <v>1754</v>
      </c>
      <c r="Z13" s="39"/>
      <c r="AA13" s="1" t="s">
        <v>85</v>
      </c>
      <c r="AB13" s="27" t="s">
        <v>221</v>
      </c>
    </row>
    <row r="14" spans="1:28" x14ac:dyDescent="0.3">
      <c r="A14" s="1" t="s">
        <v>104</v>
      </c>
      <c r="B14" s="1" t="s">
        <v>46</v>
      </c>
      <c r="C14" s="26" t="s">
        <v>242</v>
      </c>
      <c r="D14" s="36">
        <v>22</v>
      </c>
      <c r="E14" s="26">
        <v>43</v>
      </c>
      <c r="F14" s="26">
        <v>12</v>
      </c>
      <c r="G14" s="26">
        <v>29</v>
      </c>
      <c r="H14" s="26"/>
      <c r="I14" s="26"/>
      <c r="J14" s="26">
        <v>6</v>
      </c>
      <c r="K14" s="26">
        <v>10</v>
      </c>
      <c r="L14" s="89"/>
      <c r="M14" s="26">
        <v>7</v>
      </c>
      <c r="N14" s="26">
        <f t="shared" ref="N14:N20" si="0">SUM(L14:M14)</f>
        <v>7</v>
      </c>
      <c r="O14" s="37">
        <v>5</v>
      </c>
      <c r="P14" s="37">
        <v>4</v>
      </c>
      <c r="Q14" s="37">
        <v>3</v>
      </c>
      <c r="R14" s="37">
        <v>5</v>
      </c>
      <c r="S14" s="37"/>
      <c r="T14" s="26">
        <f t="shared" ref="T14:T25" si="1">+(F14*2)+J14</f>
        <v>30</v>
      </c>
      <c r="U14" s="38">
        <f t="shared" ref="U14:U24" si="2">IFERROR(((T14+Q14+N14-R14)+(O14*2))/E14,"")</f>
        <v>1.0465116279069768</v>
      </c>
      <c r="V14" s="22">
        <v>126</v>
      </c>
      <c r="W14" s="22" t="s">
        <v>58</v>
      </c>
      <c r="X14" s="22" t="s">
        <v>59</v>
      </c>
      <c r="Y14" s="62">
        <v>1754</v>
      </c>
      <c r="Z14" s="39"/>
      <c r="AA14" s="1" t="s">
        <v>85</v>
      </c>
      <c r="AB14" s="27" t="s">
        <v>221</v>
      </c>
    </row>
    <row r="15" spans="1:28" x14ac:dyDescent="0.3">
      <c r="A15" s="1" t="s">
        <v>104</v>
      </c>
      <c r="B15" s="1" t="s">
        <v>46</v>
      </c>
      <c r="C15" s="26" t="s">
        <v>234</v>
      </c>
      <c r="D15" s="36">
        <v>44</v>
      </c>
      <c r="E15" s="26">
        <v>4</v>
      </c>
      <c r="F15" s="26">
        <v>0</v>
      </c>
      <c r="G15" s="26">
        <v>4</v>
      </c>
      <c r="H15" s="26"/>
      <c r="I15" s="26"/>
      <c r="J15" s="26">
        <v>0</v>
      </c>
      <c r="K15" s="26">
        <v>0</v>
      </c>
      <c r="L15" s="89"/>
      <c r="M15" s="26">
        <v>0</v>
      </c>
      <c r="N15" s="26">
        <f t="shared" ref="N15" si="3">SUM(L15:M15)</f>
        <v>0</v>
      </c>
      <c r="O15" s="37">
        <v>0</v>
      </c>
      <c r="P15" s="37">
        <v>2</v>
      </c>
      <c r="Q15" s="37">
        <v>0</v>
      </c>
      <c r="R15" s="37">
        <v>1</v>
      </c>
      <c r="S15" s="37"/>
      <c r="T15" s="26">
        <f t="shared" ref="T15" si="4">+(F15*2)+J15</f>
        <v>0</v>
      </c>
      <c r="U15" s="57">
        <f t="shared" ref="U15" si="5">IFERROR(((T15+Q15+N15-R15)+(O15*2))/E15,"")</f>
        <v>-0.25</v>
      </c>
      <c r="V15" s="22">
        <v>126</v>
      </c>
      <c r="W15" s="22" t="s">
        <v>58</v>
      </c>
      <c r="X15" s="22" t="s">
        <v>59</v>
      </c>
      <c r="Y15" s="62">
        <v>1754</v>
      </c>
      <c r="Z15" s="39"/>
      <c r="AA15" s="1" t="s">
        <v>85</v>
      </c>
      <c r="AB15" s="27" t="s">
        <v>221</v>
      </c>
    </row>
    <row r="16" spans="1:28" x14ac:dyDescent="0.3">
      <c r="A16" s="1" t="s">
        <v>104</v>
      </c>
      <c r="B16" s="1" t="s">
        <v>46</v>
      </c>
      <c r="C16" s="26" t="s">
        <v>49</v>
      </c>
      <c r="D16" s="36">
        <v>10</v>
      </c>
      <c r="E16" s="26">
        <v>23</v>
      </c>
      <c r="F16" s="26">
        <v>2</v>
      </c>
      <c r="G16" s="26">
        <v>4</v>
      </c>
      <c r="H16" s="26"/>
      <c r="I16" s="26"/>
      <c r="J16" s="26">
        <v>0</v>
      </c>
      <c r="K16" s="26">
        <v>0</v>
      </c>
      <c r="L16" s="89"/>
      <c r="M16" s="26">
        <v>1</v>
      </c>
      <c r="N16" s="26">
        <f t="shared" si="0"/>
        <v>1</v>
      </c>
      <c r="O16" s="37">
        <v>5</v>
      </c>
      <c r="P16" s="37">
        <v>5</v>
      </c>
      <c r="Q16" s="37">
        <v>1</v>
      </c>
      <c r="R16" s="37">
        <v>4</v>
      </c>
      <c r="S16" s="37"/>
      <c r="T16" s="26">
        <f t="shared" si="1"/>
        <v>4</v>
      </c>
      <c r="U16" s="38">
        <f t="shared" si="2"/>
        <v>0.52173913043478259</v>
      </c>
      <c r="V16" s="22">
        <v>126</v>
      </c>
      <c r="W16" s="22" t="s">
        <v>58</v>
      </c>
      <c r="X16" s="22" t="s">
        <v>59</v>
      </c>
      <c r="Y16" s="62">
        <v>1754</v>
      </c>
      <c r="Z16" s="39"/>
      <c r="AA16" s="1" t="s">
        <v>85</v>
      </c>
      <c r="AB16" s="27" t="s">
        <v>221</v>
      </c>
    </row>
    <row r="17" spans="1:28" x14ac:dyDescent="0.3">
      <c r="A17" s="1" t="s">
        <v>104</v>
      </c>
      <c r="B17" s="1" t="s">
        <v>46</v>
      </c>
      <c r="C17" s="26" t="s">
        <v>50</v>
      </c>
      <c r="D17" s="36">
        <v>25</v>
      </c>
      <c r="E17" s="26">
        <v>13</v>
      </c>
      <c r="F17" s="26">
        <v>5</v>
      </c>
      <c r="G17" s="26">
        <v>7</v>
      </c>
      <c r="H17" s="26"/>
      <c r="I17" s="26"/>
      <c r="J17" s="26">
        <v>0</v>
      </c>
      <c r="K17" s="26">
        <v>0</v>
      </c>
      <c r="L17" s="89"/>
      <c r="M17" s="26">
        <v>2</v>
      </c>
      <c r="N17" s="26">
        <f t="shared" si="0"/>
        <v>2</v>
      </c>
      <c r="O17" s="37">
        <v>1</v>
      </c>
      <c r="P17" s="52">
        <v>6</v>
      </c>
      <c r="Q17" s="37">
        <v>0</v>
      </c>
      <c r="R17" s="37">
        <v>3</v>
      </c>
      <c r="S17" s="37">
        <v>1</v>
      </c>
      <c r="T17" s="26">
        <f t="shared" si="1"/>
        <v>10</v>
      </c>
      <c r="U17" s="38">
        <f t="shared" si="2"/>
        <v>0.84615384615384615</v>
      </c>
      <c r="V17" s="22">
        <v>126</v>
      </c>
      <c r="W17" s="22" t="s">
        <v>58</v>
      </c>
      <c r="X17" s="22" t="s">
        <v>59</v>
      </c>
      <c r="Y17" s="62">
        <v>1754</v>
      </c>
      <c r="Z17" s="39"/>
      <c r="AA17" s="1" t="s">
        <v>85</v>
      </c>
      <c r="AB17" s="27" t="s">
        <v>221</v>
      </c>
    </row>
    <row r="18" spans="1:28" x14ac:dyDescent="0.3">
      <c r="A18" s="1" t="s">
        <v>104</v>
      </c>
      <c r="B18" s="1" t="s">
        <v>46</v>
      </c>
      <c r="C18" s="26" t="s">
        <v>235</v>
      </c>
      <c r="D18" s="36">
        <v>28</v>
      </c>
      <c r="E18" s="26">
        <v>36</v>
      </c>
      <c r="F18" s="26">
        <v>3</v>
      </c>
      <c r="G18" s="26">
        <v>12</v>
      </c>
      <c r="H18" s="26"/>
      <c r="I18" s="26"/>
      <c r="J18" s="26">
        <v>4</v>
      </c>
      <c r="K18" s="26">
        <v>7</v>
      </c>
      <c r="L18" s="89"/>
      <c r="M18" s="26">
        <v>7</v>
      </c>
      <c r="N18" s="26">
        <f t="shared" si="0"/>
        <v>7</v>
      </c>
      <c r="O18" s="37">
        <v>1</v>
      </c>
      <c r="P18" s="37">
        <v>5</v>
      </c>
      <c r="Q18" s="37">
        <v>1</v>
      </c>
      <c r="R18" s="37">
        <v>2</v>
      </c>
      <c r="S18" s="37"/>
      <c r="T18" s="26">
        <f t="shared" si="1"/>
        <v>10</v>
      </c>
      <c r="U18" s="38">
        <f t="shared" si="2"/>
        <v>0.5</v>
      </c>
      <c r="V18" s="22">
        <v>126</v>
      </c>
      <c r="W18" s="22" t="s">
        <v>58</v>
      </c>
      <c r="X18" s="22" t="s">
        <v>59</v>
      </c>
      <c r="Y18" s="62">
        <v>1754</v>
      </c>
      <c r="Z18" s="39"/>
      <c r="AA18" s="1" t="s">
        <v>85</v>
      </c>
      <c r="AB18" s="27" t="s">
        <v>221</v>
      </c>
    </row>
    <row r="19" spans="1:28" x14ac:dyDescent="0.3">
      <c r="A19" s="1" t="s">
        <v>104</v>
      </c>
      <c r="B19" s="1" t="s">
        <v>46</v>
      </c>
      <c r="C19" s="26" t="s">
        <v>51</v>
      </c>
      <c r="D19" s="36">
        <v>33</v>
      </c>
      <c r="E19" s="26">
        <v>7</v>
      </c>
      <c r="F19" s="26">
        <v>1</v>
      </c>
      <c r="G19" s="26">
        <v>3</v>
      </c>
      <c r="H19" s="26"/>
      <c r="I19" s="26"/>
      <c r="J19" s="26">
        <v>0</v>
      </c>
      <c r="K19" s="26">
        <v>0</v>
      </c>
      <c r="L19" s="89"/>
      <c r="M19" s="26">
        <v>6</v>
      </c>
      <c r="N19" s="26">
        <f t="shared" si="0"/>
        <v>6</v>
      </c>
      <c r="O19" s="37">
        <v>0</v>
      </c>
      <c r="P19" s="37">
        <v>1</v>
      </c>
      <c r="Q19" s="37">
        <v>0</v>
      </c>
      <c r="R19" s="37">
        <v>2</v>
      </c>
      <c r="S19" s="37"/>
      <c r="T19" s="26">
        <f t="shared" si="1"/>
        <v>2</v>
      </c>
      <c r="U19" s="38">
        <f t="shared" si="2"/>
        <v>0.8571428571428571</v>
      </c>
      <c r="V19" s="22">
        <v>126</v>
      </c>
      <c r="W19" s="22" t="s">
        <v>58</v>
      </c>
      <c r="X19" s="22" t="s">
        <v>59</v>
      </c>
      <c r="Y19" s="62">
        <v>1754</v>
      </c>
      <c r="Z19" s="39"/>
      <c r="AA19" s="1" t="s">
        <v>85</v>
      </c>
      <c r="AB19" s="27" t="s">
        <v>221</v>
      </c>
    </row>
    <row r="20" spans="1:28" x14ac:dyDescent="0.3">
      <c r="A20" s="1" t="s">
        <v>104</v>
      </c>
      <c r="B20" s="1" t="s">
        <v>46</v>
      </c>
      <c r="C20" s="26" t="s">
        <v>52</v>
      </c>
      <c r="D20" s="36">
        <v>6</v>
      </c>
      <c r="E20" s="26" t="s">
        <v>404</v>
      </c>
      <c r="F20" s="26"/>
      <c r="G20" s="26"/>
      <c r="H20" s="26"/>
      <c r="I20" s="26"/>
      <c r="J20" s="26"/>
      <c r="K20" s="26"/>
      <c r="L20" s="89"/>
      <c r="M20" s="26"/>
      <c r="N20" s="26">
        <f t="shared" si="0"/>
        <v>0</v>
      </c>
      <c r="O20" s="37"/>
      <c r="P20" s="37"/>
      <c r="Q20" s="37"/>
      <c r="R20" s="37"/>
      <c r="S20" s="37"/>
      <c r="T20" s="26">
        <f t="shared" si="1"/>
        <v>0</v>
      </c>
      <c r="U20" s="38" t="str">
        <f t="shared" si="2"/>
        <v/>
      </c>
      <c r="V20" s="22">
        <v>126</v>
      </c>
      <c r="W20" s="22" t="s">
        <v>58</v>
      </c>
      <c r="X20" s="22" t="s">
        <v>59</v>
      </c>
      <c r="Y20" s="62">
        <v>1754</v>
      </c>
      <c r="Z20" s="39"/>
      <c r="AA20" s="1" t="s">
        <v>85</v>
      </c>
      <c r="AB20" s="27" t="s">
        <v>221</v>
      </c>
    </row>
    <row r="21" spans="1:28" x14ac:dyDescent="0.3">
      <c r="A21" s="1" t="s">
        <v>104</v>
      </c>
      <c r="B21" s="1" t="s">
        <v>46</v>
      </c>
      <c r="C21" s="26" t="s">
        <v>243</v>
      </c>
      <c r="D21" s="36">
        <v>13</v>
      </c>
      <c r="E21" s="26">
        <v>6</v>
      </c>
      <c r="F21" s="26">
        <v>0</v>
      </c>
      <c r="G21" s="26">
        <v>0</v>
      </c>
      <c r="H21" s="26"/>
      <c r="I21" s="26"/>
      <c r="J21" s="26">
        <v>0</v>
      </c>
      <c r="K21" s="26">
        <v>0</v>
      </c>
      <c r="L21" s="89"/>
      <c r="M21" s="26">
        <v>0</v>
      </c>
      <c r="N21" s="26">
        <f t="shared" ref="N21" si="6">SUM(L21:M21)</f>
        <v>0</v>
      </c>
      <c r="O21" s="37">
        <v>0</v>
      </c>
      <c r="P21" s="37">
        <v>2</v>
      </c>
      <c r="Q21" s="37">
        <v>0</v>
      </c>
      <c r="R21" s="37">
        <v>0</v>
      </c>
      <c r="S21" s="37"/>
      <c r="T21" s="26">
        <f t="shared" ref="T21" si="7">+(F21*2)+J21</f>
        <v>0</v>
      </c>
      <c r="U21" s="38">
        <f t="shared" ref="U21" si="8">IFERROR(((T21+Q21+N21-R21)+(O21*2))/E21,"")</f>
        <v>0</v>
      </c>
      <c r="V21" s="22">
        <v>126</v>
      </c>
      <c r="W21" s="22" t="s">
        <v>58</v>
      </c>
      <c r="X21" s="22" t="s">
        <v>59</v>
      </c>
      <c r="Y21" s="62">
        <v>1754</v>
      </c>
      <c r="Z21" s="39"/>
      <c r="AA21" s="1" t="s">
        <v>85</v>
      </c>
      <c r="AB21" s="27" t="s">
        <v>221</v>
      </c>
    </row>
    <row r="22" spans="1:28" x14ac:dyDescent="0.3">
      <c r="A22" s="1" t="s">
        <v>104</v>
      </c>
      <c r="B22" s="1" t="s">
        <v>46</v>
      </c>
      <c r="C22" s="26" t="s">
        <v>236</v>
      </c>
      <c r="D22" s="36">
        <v>32</v>
      </c>
      <c r="E22" s="26">
        <v>21</v>
      </c>
      <c r="F22" s="26">
        <v>1</v>
      </c>
      <c r="G22" s="26">
        <v>6</v>
      </c>
      <c r="H22" s="26"/>
      <c r="I22" s="26"/>
      <c r="J22" s="26">
        <v>0</v>
      </c>
      <c r="K22" s="26">
        <v>0</v>
      </c>
      <c r="L22" s="89"/>
      <c r="M22" s="26">
        <v>3</v>
      </c>
      <c r="N22" s="26">
        <f>SUM(L22:M22)</f>
        <v>3</v>
      </c>
      <c r="O22" s="37">
        <v>4</v>
      </c>
      <c r="P22" s="37">
        <v>1</v>
      </c>
      <c r="Q22" s="37">
        <v>5</v>
      </c>
      <c r="R22" s="37">
        <v>2</v>
      </c>
      <c r="S22" s="37"/>
      <c r="T22" s="26">
        <f t="shared" si="1"/>
        <v>2</v>
      </c>
      <c r="U22" s="38">
        <f t="shared" si="2"/>
        <v>0.76190476190476186</v>
      </c>
      <c r="V22" s="22">
        <v>126</v>
      </c>
      <c r="W22" s="22" t="s">
        <v>58</v>
      </c>
      <c r="X22" s="22" t="s">
        <v>59</v>
      </c>
      <c r="Y22" s="62">
        <v>1754</v>
      </c>
      <c r="Z22" s="39"/>
      <c r="AA22" s="1" t="s">
        <v>85</v>
      </c>
      <c r="AB22" s="27" t="s">
        <v>221</v>
      </c>
    </row>
    <row r="23" spans="1:28" x14ac:dyDescent="0.3">
      <c r="A23" s="1" t="s">
        <v>104</v>
      </c>
      <c r="B23" s="1" t="s">
        <v>46</v>
      </c>
      <c r="C23" s="26" t="s">
        <v>55</v>
      </c>
      <c r="D23" s="36">
        <v>1</v>
      </c>
      <c r="E23" s="26">
        <v>40</v>
      </c>
      <c r="F23" s="26">
        <v>9</v>
      </c>
      <c r="G23" s="26">
        <v>24</v>
      </c>
      <c r="H23" s="26"/>
      <c r="I23" s="26"/>
      <c r="J23" s="26">
        <v>3</v>
      </c>
      <c r="K23" s="26">
        <v>3</v>
      </c>
      <c r="L23" s="89"/>
      <c r="M23" s="26">
        <v>3</v>
      </c>
      <c r="N23" s="26">
        <f>SUM(L23:M23)</f>
        <v>3</v>
      </c>
      <c r="O23" s="37">
        <v>6</v>
      </c>
      <c r="P23" s="37">
        <v>4</v>
      </c>
      <c r="Q23" s="37">
        <v>4</v>
      </c>
      <c r="R23" s="37">
        <v>4</v>
      </c>
      <c r="S23" s="37"/>
      <c r="T23" s="26">
        <f t="shared" si="1"/>
        <v>21</v>
      </c>
      <c r="U23" s="38">
        <f t="shared" si="2"/>
        <v>0.9</v>
      </c>
      <c r="V23" s="22">
        <v>126</v>
      </c>
      <c r="W23" s="22" t="s">
        <v>58</v>
      </c>
      <c r="X23" s="22" t="s">
        <v>59</v>
      </c>
      <c r="Y23" s="62">
        <v>1754</v>
      </c>
      <c r="Z23" s="39"/>
      <c r="AA23" s="1" t="s">
        <v>85</v>
      </c>
      <c r="AB23" s="27" t="s">
        <v>221</v>
      </c>
    </row>
    <row r="24" spans="1:28" x14ac:dyDescent="0.3">
      <c r="A24" s="1" t="s">
        <v>104</v>
      </c>
      <c r="B24" s="1" t="s">
        <v>46</v>
      </c>
      <c r="C24" s="26" t="s">
        <v>244</v>
      </c>
      <c r="D24" s="36">
        <v>30</v>
      </c>
      <c r="E24" s="26">
        <v>7</v>
      </c>
      <c r="F24" s="26">
        <v>0</v>
      </c>
      <c r="G24" s="26">
        <v>0</v>
      </c>
      <c r="H24" s="26"/>
      <c r="I24" s="26"/>
      <c r="J24" s="26">
        <v>0</v>
      </c>
      <c r="K24" s="26">
        <v>0</v>
      </c>
      <c r="L24" s="89"/>
      <c r="M24" s="26">
        <v>1</v>
      </c>
      <c r="N24" s="26">
        <f>SUM(L24:M24)</f>
        <v>1</v>
      </c>
      <c r="O24" s="37">
        <v>0</v>
      </c>
      <c r="P24" s="37">
        <v>0</v>
      </c>
      <c r="Q24" s="37">
        <v>0</v>
      </c>
      <c r="R24" s="37">
        <v>1</v>
      </c>
      <c r="S24" s="37"/>
      <c r="T24" s="26">
        <f t="shared" si="1"/>
        <v>0</v>
      </c>
      <c r="U24" s="38">
        <f t="shared" si="2"/>
        <v>0</v>
      </c>
      <c r="V24" s="22">
        <v>126</v>
      </c>
      <c r="W24" s="22" t="s">
        <v>58</v>
      </c>
      <c r="X24" s="22" t="s">
        <v>59</v>
      </c>
      <c r="Y24" s="62">
        <v>1754</v>
      </c>
      <c r="Z24" s="39"/>
      <c r="AA24" s="1" t="s">
        <v>85</v>
      </c>
      <c r="AB24" s="27" t="s">
        <v>221</v>
      </c>
    </row>
    <row r="25" spans="1:28" x14ac:dyDescent="0.3">
      <c r="A25" s="1" t="s">
        <v>104</v>
      </c>
      <c r="B25" s="1" t="s">
        <v>46</v>
      </c>
      <c r="C25" s="26" t="s">
        <v>56</v>
      </c>
      <c r="D25" s="36">
        <v>15</v>
      </c>
      <c r="E25" s="26">
        <v>2</v>
      </c>
      <c r="F25" s="26">
        <v>0</v>
      </c>
      <c r="G25" s="26">
        <v>1</v>
      </c>
      <c r="H25" s="26"/>
      <c r="I25" s="26"/>
      <c r="J25" s="26">
        <v>0</v>
      </c>
      <c r="K25" s="26">
        <v>0</v>
      </c>
      <c r="L25" s="89"/>
      <c r="M25" s="26">
        <v>1</v>
      </c>
      <c r="N25" s="26">
        <f>SUM(L25:M25)</f>
        <v>1</v>
      </c>
      <c r="O25" s="37">
        <v>0</v>
      </c>
      <c r="P25" s="37">
        <v>0</v>
      </c>
      <c r="Q25" s="37">
        <v>0</v>
      </c>
      <c r="R25" s="37">
        <v>0</v>
      </c>
      <c r="S25" s="37"/>
      <c r="T25" s="26">
        <f t="shared" si="1"/>
        <v>0</v>
      </c>
      <c r="U25" s="38">
        <f>IFERROR(((T25+Q25+N25-R25)+(O25*2))/E25,"")</f>
        <v>0.5</v>
      </c>
      <c r="V25" s="22">
        <v>126</v>
      </c>
      <c r="W25" s="22" t="s">
        <v>58</v>
      </c>
      <c r="X25" s="22" t="s">
        <v>59</v>
      </c>
      <c r="Y25" s="62">
        <v>1754</v>
      </c>
      <c r="Z25" s="39"/>
      <c r="AA25" s="1" t="s">
        <v>85</v>
      </c>
      <c r="AB25" s="27" t="s">
        <v>221</v>
      </c>
    </row>
    <row r="26" spans="1:28" x14ac:dyDescent="0.3">
      <c r="A26" s="1" t="s">
        <v>104</v>
      </c>
      <c r="B26" s="1" t="s">
        <v>46</v>
      </c>
      <c r="C26" s="52" t="s">
        <v>39</v>
      </c>
      <c r="D26" s="1"/>
      <c r="E26" s="52"/>
      <c r="F26" s="41"/>
      <c r="G26" s="41"/>
      <c r="H26" s="41"/>
      <c r="I26" s="41"/>
      <c r="J26" s="41"/>
      <c r="K26" s="41"/>
      <c r="L26" s="52">
        <v>21</v>
      </c>
      <c r="M26" s="52">
        <v>-21</v>
      </c>
      <c r="N26" s="52"/>
      <c r="O26" s="41"/>
      <c r="P26" s="41"/>
      <c r="Q26" s="41"/>
      <c r="R26" s="41"/>
      <c r="S26" s="41"/>
      <c r="T26" s="52"/>
      <c r="U26" s="38" t="str">
        <f>_xlfn.IFNA("",((T26+Q26+N26-R26)+(O26*2))/E26)</f>
        <v/>
      </c>
      <c r="V26" s="22">
        <v>126</v>
      </c>
      <c r="W26" s="22" t="s">
        <v>58</v>
      </c>
      <c r="X26" s="22" t="s">
        <v>59</v>
      </c>
      <c r="Y26" s="62">
        <v>1754</v>
      </c>
      <c r="Z26" s="39"/>
      <c r="AA26" s="1" t="s">
        <v>85</v>
      </c>
      <c r="AB26" s="27" t="s">
        <v>221</v>
      </c>
    </row>
    <row r="27" spans="1:28" x14ac:dyDescent="0.3">
      <c r="A27" s="46" t="s">
        <v>104</v>
      </c>
      <c r="B27" s="46" t="s">
        <v>46</v>
      </c>
      <c r="C27" s="42" t="s">
        <v>40</v>
      </c>
      <c r="D27" s="46"/>
      <c r="E27" s="42">
        <f t="shared" ref="E27:T27" si="9">SUM(E13:E26)</f>
        <v>240</v>
      </c>
      <c r="F27" s="42">
        <f t="shared" si="9"/>
        <v>38</v>
      </c>
      <c r="G27" s="42">
        <f t="shared" si="9"/>
        <v>100</v>
      </c>
      <c r="H27" s="42">
        <f t="shared" si="9"/>
        <v>0</v>
      </c>
      <c r="I27" s="42">
        <f t="shared" si="9"/>
        <v>0</v>
      </c>
      <c r="J27" s="42">
        <f t="shared" si="9"/>
        <v>13</v>
      </c>
      <c r="K27" s="42">
        <f t="shared" si="9"/>
        <v>22</v>
      </c>
      <c r="L27" s="42">
        <f t="shared" si="9"/>
        <v>21</v>
      </c>
      <c r="M27" s="42">
        <f t="shared" si="9"/>
        <v>22</v>
      </c>
      <c r="N27" s="42">
        <f t="shared" si="9"/>
        <v>43</v>
      </c>
      <c r="O27" s="42">
        <f t="shared" si="9"/>
        <v>22</v>
      </c>
      <c r="P27" s="42">
        <f t="shared" si="9"/>
        <v>34</v>
      </c>
      <c r="Q27" s="42">
        <f t="shared" si="9"/>
        <v>16</v>
      </c>
      <c r="R27" s="42">
        <f t="shared" si="9"/>
        <v>27</v>
      </c>
      <c r="S27" s="42">
        <f t="shared" si="9"/>
        <v>2</v>
      </c>
      <c r="T27" s="42">
        <f t="shared" si="9"/>
        <v>89</v>
      </c>
      <c r="U27" s="43">
        <f>((T27+Q27+N27-R27)+(O27*2))/E27</f>
        <v>0.6875</v>
      </c>
      <c r="V27" s="44">
        <v>126</v>
      </c>
      <c r="W27" s="44" t="s">
        <v>58</v>
      </c>
      <c r="X27" s="44" t="s">
        <v>59</v>
      </c>
      <c r="Y27" s="81">
        <v>1754</v>
      </c>
      <c r="Z27" s="45"/>
      <c r="AA27" s="46" t="s">
        <v>85</v>
      </c>
      <c r="AB27" s="74" t="s">
        <v>221</v>
      </c>
    </row>
    <row r="28" spans="1:28" x14ac:dyDescent="0.3">
      <c r="A28" s="1"/>
      <c r="B28" s="1"/>
      <c r="C28" s="1"/>
      <c r="D28" s="1"/>
      <c r="F28" s="47" t="s">
        <v>41</v>
      </c>
      <c r="G28" s="61">
        <f>F27/G27</f>
        <v>0.38</v>
      </c>
      <c r="H28" s="47"/>
      <c r="I28" s="27"/>
      <c r="J28" s="47" t="s">
        <v>42</v>
      </c>
      <c r="K28" s="61">
        <f>J27/K27</f>
        <v>0.59090909090909094</v>
      </c>
      <c r="L28" s="1"/>
      <c r="M28" s="37" t="s">
        <v>43</v>
      </c>
      <c r="N28" s="49">
        <v>1</v>
      </c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5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6">
        <v>32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104</v>
      </c>
      <c r="C35" s="26" t="s">
        <v>339</v>
      </c>
      <c r="D35" s="36">
        <v>11</v>
      </c>
      <c r="E35" s="26" t="s">
        <v>456</v>
      </c>
      <c r="F35" s="26"/>
      <c r="G35" s="26"/>
      <c r="H35" s="26"/>
      <c r="I35" s="26"/>
      <c r="J35" s="26"/>
      <c r="K35" s="26"/>
      <c r="L35" s="89"/>
      <c r="M35" s="26"/>
      <c r="N35" s="26">
        <f>SUM(L35:M35)</f>
        <v>0</v>
      </c>
      <c r="O35" s="37"/>
      <c r="P35" s="37"/>
      <c r="Q35" s="37"/>
      <c r="R35" s="37"/>
      <c r="S35" s="37"/>
      <c r="T35" s="26">
        <f t="shared" ref="T35:T46" si="10">+(F35*2)+J35</f>
        <v>0</v>
      </c>
      <c r="U35" s="38" t="str">
        <f>IFERROR(((T35+Q35+N35-R35)+(O35*2))/E35,"")</f>
        <v/>
      </c>
      <c r="V35" s="22">
        <v>126</v>
      </c>
      <c r="W35" s="22" t="s">
        <v>68</v>
      </c>
      <c r="X35" s="22" t="s">
        <v>69</v>
      </c>
      <c r="Y35" s="62">
        <v>1754</v>
      </c>
      <c r="Z35" s="39" t="s">
        <v>457</v>
      </c>
      <c r="AA35" s="1" t="s">
        <v>110</v>
      </c>
      <c r="AB35" s="27" t="s">
        <v>222</v>
      </c>
    </row>
    <row r="36" spans="1:28" x14ac:dyDescent="0.3">
      <c r="A36" s="1" t="s">
        <v>46</v>
      </c>
      <c r="B36" s="1" t="s">
        <v>104</v>
      </c>
      <c r="C36" s="26" t="s">
        <v>340</v>
      </c>
      <c r="D36" s="36">
        <v>33</v>
      </c>
      <c r="E36" s="26" t="s">
        <v>492</v>
      </c>
      <c r="F36" s="26"/>
      <c r="G36" s="26"/>
      <c r="H36" s="26"/>
      <c r="I36" s="26"/>
      <c r="J36" s="26"/>
      <c r="K36" s="26"/>
      <c r="L36" s="89"/>
      <c r="M36" s="26"/>
      <c r="N36" s="26">
        <f t="shared" ref="N36:N41" si="11">SUM(L36:M36)</f>
        <v>0</v>
      </c>
      <c r="O36" s="37"/>
      <c r="P36" s="37"/>
      <c r="Q36" s="37"/>
      <c r="R36" s="37"/>
      <c r="S36" s="37"/>
      <c r="T36" s="26">
        <f t="shared" si="10"/>
        <v>0</v>
      </c>
      <c r="U36" s="38" t="str">
        <f t="shared" ref="U36:U46" si="12">IFERROR(((T36+Q36+N36-R36)+(O36*2))/E36,"")</f>
        <v/>
      </c>
      <c r="V36" s="22">
        <v>126</v>
      </c>
      <c r="W36" s="22" t="s">
        <v>68</v>
      </c>
      <c r="X36" s="22" t="s">
        <v>69</v>
      </c>
      <c r="Y36" s="62">
        <v>1754</v>
      </c>
      <c r="Z36" s="39"/>
      <c r="AA36" s="1" t="s">
        <v>110</v>
      </c>
      <c r="AB36" s="27" t="s">
        <v>222</v>
      </c>
    </row>
    <row r="37" spans="1:28" x14ac:dyDescent="0.3">
      <c r="A37" s="1" t="s">
        <v>46</v>
      </c>
      <c r="B37" s="1" t="s">
        <v>104</v>
      </c>
      <c r="C37" s="26" t="s">
        <v>341</v>
      </c>
      <c r="D37" s="36">
        <v>24</v>
      </c>
      <c r="E37" s="26">
        <v>35</v>
      </c>
      <c r="F37" s="26">
        <v>9</v>
      </c>
      <c r="G37" s="26">
        <v>11</v>
      </c>
      <c r="H37" s="26"/>
      <c r="I37" s="26"/>
      <c r="J37" s="26">
        <v>8</v>
      </c>
      <c r="K37" s="26">
        <v>12</v>
      </c>
      <c r="L37" s="89"/>
      <c r="M37" s="26">
        <v>6</v>
      </c>
      <c r="N37" s="26">
        <f t="shared" si="11"/>
        <v>6</v>
      </c>
      <c r="O37" s="37">
        <v>2</v>
      </c>
      <c r="P37" s="37">
        <v>2</v>
      </c>
      <c r="Q37" s="37">
        <v>5</v>
      </c>
      <c r="R37" s="37">
        <v>6</v>
      </c>
      <c r="S37" s="37"/>
      <c r="T37" s="26">
        <v>26</v>
      </c>
      <c r="U37" s="38">
        <f t="shared" si="12"/>
        <v>1</v>
      </c>
      <c r="V37" s="22">
        <v>126</v>
      </c>
      <c r="W37" s="22" t="s">
        <v>68</v>
      </c>
      <c r="X37" s="22" t="s">
        <v>69</v>
      </c>
      <c r="Y37" s="62">
        <v>1754</v>
      </c>
      <c r="Z37" s="39"/>
      <c r="AA37" s="1" t="s">
        <v>110</v>
      </c>
      <c r="AB37" s="27" t="s">
        <v>222</v>
      </c>
    </row>
    <row r="38" spans="1:28" x14ac:dyDescent="0.3">
      <c r="A38" s="1" t="s">
        <v>46</v>
      </c>
      <c r="B38" s="1" t="s">
        <v>104</v>
      </c>
      <c r="C38" s="26" t="s">
        <v>342</v>
      </c>
      <c r="D38" s="36">
        <v>22</v>
      </c>
      <c r="E38" s="26">
        <v>28</v>
      </c>
      <c r="F38" s="26">
        <v>4</v>
      </c>
      <c r="G38" s="26">
        <v>9</v>
      </c>
      <c r="H38" s="26"/>
      <c r="I38" s="26"/>
      <c r="J38" s="26">
        <v>7</v>
      </c>
      <c r="K38" s="26">
        <v>8</v>
      </c>
      <c r="L38" s="89"/>
      <c r="M38" s="26">
        <v>6</v>
      </c>
      <c r="N38" s="26">
        <f t="shared" si="11"/>
        <v>6</v>
      </c>
      <c r="O38" s="37">
        <v>1</v>
      </c>
      <c r="P38" s="37">
        <v>4</v>
      </c>
      <c r="Q38" s="37">
        <v>2</v>
      </c>
      <c r="R38" s="37">
        <v>5</v>
      </c>
      <c r="S38" s="37">
        <v>1</v>
      </c>
      <c r="T38" s="26">
        <f t="shared" si="10"/>
        <v>15</v>
      </c>
      <c r="U38" s="38">
        <f t="shared" si="12"/>
        <v>0.7142857142857143</v>
      </c>
      <c r="V38" s="22">
        <v>126</v>
      </c>
      <c r="W38" s="22" t="s">
        <v>68</v>
      </c>
      <c r="X38" s="22" t="s">
        <v>69</v>
      </c>
      <c r="Y38" s="62">
        <v>1754</v>
      </c>
      <c r="Z38" s="39"/>
      <c r="AA38" s="1" t="s">
        <v>110</v>
      </c>
      <c r="AB38" s="27" t="s">
        <v>222</v>
      </c>
    </row>
    <row r="39" spans="1:28" x14ac:dyDescent="0.3">
      <c r="A39" s="1" t="s">
        <v>46</v>
      </c>
      <c r="B39" s="1" t="s">
        <v>104</v>
      </c>
      <c r="C39" s="26" t="s">
        <v>344</v>
      </c>
      <c r="D39" s="36">
        <v>20</v>
      </c>
      <c r="E39" s="26">
        <v>8</v>
      </c>
      <c r="F39" s="26">
        <v>0</v>
      </c>
      <c r="G39" s="26">
        <v>0</v>
      </c>
      <c r="H39" s="26"/>
      <c r="I39" s="26"/>
      <c r="J39" s="26">
        <v>1</v>
      </c>
      <c r="K39" s="26">
        <v>3</v>
      </c>
      <c r="L39" s="89"/>
      <c r="M39" s="26">
        <v>0</v>
      </c>
      <c r="N39" s="26">
        <f t="shared" si="11"/>
        <v>0</v>
      </c>
      <c r="O39" s="37">
        <v>0</v>
      </c>
      <c r="P39" s="37">
        <v>0</v>
      </c>
      <c r="Q39" s="37">
        <v>0</v>
      </c>
      <c r="R39" s="37">
        <v>0</v>
      </c>
      <c r="S39" s="37"/>
      <c r="T39" s="26">
        <f t="shared" si="10"/>
        <v>1</v>
      </c>
      <c r="U39" s="38">
        <f t="shared" si="12"/>
        <v>0.125</v>
      </c>
      <c r="V39" s="22">
        <v>126</v>
      </c>
      <c r="W39" s="22" t="s">
        <v>68</v>
      </c>
      <c r="X39" s="22" t="s">
        <v>69</v>
      </c>
      <c r="Y39" s="62">
        <v>1754</v>
      </c>
      <c r="Z39" s="39" t="s">
        <v>458</v>
      </c>
      <c r="AA39" s="1" t="s">
        <v>110</v>
      </c>
      <c r="AB39" s="27" t="s">
        <v>222</v>
      </c>
    </row>
    <row r="40" spans="1:28" x14ac:dyDescent="0.3">
      <c r="A40" s="1" t="s">
        <v>46</v>
      </c>
      <c r="B40" s="1" t="s">
        <v>104</v>
      </c>
      <c r="C40" s="26" t="s">
        <v>345</v>
      </c>
      <c r="D40" s="36">
        <v>45</v>
      </c>
      <c r="E40" s="26">
        <v>24</v>
      </c>
      <c r="F40" s="26">
        <v>3</v>
      </c>
      <c r="G40" s="26">
        <v>5</v>
      </c>
      <c r="H40" s="26"/>
      <c r="I40" s="26"/>
      <c r="J40" s="26">
        <v>5</v>
      </c>
      <c r="K40" s="26">
        <v>6</v>
      </c>
      <c r="L40" s="89"/>
      <c r="M40" s="26">
        <v>4</v>
      </c>
      <c r="N40" s="26">
        <f t="shared" si="11"/>
        <v>4</v>
      </c>
      <c r="O40" s="37">
        <v>1</v>
      </c>
      <c r="P40" s="37">
        <v>4</v>
      </c>
      <c r="Q40" s="37">
        <v>3</v>
      </c>
      <c r="R40" s="37">
        <v>5</v>
      </c>
      <c r="S40" s="37"/>
      <c r="T40" s="26">
        <f t="shared" si="10"/>
        <v>11</v>
      </c>
      <c r="U40" s="38">
        <f t="shared" si="12"/>
        <v>0.625</v>
      </c>
      <c r="V40" s="22">
        <v>126</v>
      </c>
      <c r="W40" s="22" t="s">
        <v>68</v>
      </c>
      <c r="X40" s="22" t="s">
        <v>69</v>
      </c>
      <c r="Y40" s="62">
        <v>1754</v>
      </c>
      <c r="Z40" s="39"/>
      <c r="AA40" s="1" t="s">
        <v>110</v>
      </c>
      <c r="AB40" s="27" t="s">
        <v>222</v>
      </c>
    </row>
    <row r="41" spans="1:28" x14ac:dyDescent="0.3">
      <c r="A41" s="1" t="s">
        <v>46</v>
      </c>
      <c r="B41" s="1" t="s">
        <v>104</v>
      </c>
      <c r="C41" s="26" t="s">
        <v>346</v>
      </c>
      <c r="D41" s="36">
        <v>23</v>
      </c>
      <c r="E41" s="26">
        <v>48</v>
      </c>
      <c r="F41" s="26">
        <v>5</v>
      </c>
      <c r="G41" s="26">
        <v>13</v>
      </c>
      <c r="H41" s="26"/>
      <c r="I41" s="26"/>
      <c r="J41" s="26">
        <v>5</v>
      </c>
      <c r="K41" s="26">
        <v>10</v>
      </c>
      <c r="L41" s="89"/>
      <c r="M41" s="26">
        <v>3</v>
      </c>
      <c r="N41" s="26">
        <f t="shared" si="11"/>
        <v>3</v>
      </c>
      <c r="O41" s="37">
        <v>7</v>
      </c>
      <c r="P41" s="37">
        <v>2</v>
      </c>
      <c r="Q41" s="37">
        <v>5</v>
      </c>
      <c r="R41" s="37">
        <v>5</v>
      </c>
      <c r="S41" s="37">
        <v>1</v>
      </c>
      <c r="T41" s="26">
        <f t="shared" si="10"/>
        <v>15</v>
      </c>
      <c r="U41" s="38">
        <f t="shared" si="12"/>
        <v>0.66666666666666663</v>
      </c>
      <c r="V41" s="22">
        <v>126</v>
      </c>
      <c r="W41" s="22" t="s">
        <v>68</v>
      </c>
      <c r="X41" s="22" t="s">
        <v>69</v>
      </c>
      <c r="Y41" s="62">
        <v>1754</v>
      </c>
      <c r="Z41" s="39"/>
      <c r="AA41" s="1" t="s">
        <v>110</v>
      </c>
      <c r="AB41" s="27" t="s">
        <v>222</v>
      </c>
    </row>
    <row r="42" spans="1:28" x14ac:dyDescent="0.3">
      <c r="A42" s="1" t="s">
        <v>46</v>
      </c>
      <c r="B42" s="1" t="s">
        <v>104</v>
      </c>
      <c r="C42" s="26" t="s">
        <v>347</v>
      </c>
      <c r="D42" s="36">
        <v>40</v>
      </c>
      <c r="E42" s="26">
        <v>13</v>
      </c>
      <c r="F42" s="26">
        <v>1</v>
      </c>
      <c r="G42" s="26">
        <v>4</v>
      </c>
      <c r="H42" s="26"/>
      <c r="I42" s="26"/>
      <c r="J42" s="26">
        <v>0</v>
      </c>
      <c r="K42" s="26">
        <v>2</v>
      </c>
      <c r="L42" s="89"/>
      <c r="M42" s="26">
        <v>3</v>
      </c>
      <c r="N42" s="26">
        <f>SUM(L42:M42)</f>
        <v>3</v>
      </c>
      <c r="O42" s="37">
        <v>0</v>
      </c>
      <c r="P42" s="37">
        <v>2</v>
      </c>
      <c r="Q42" s="37">
        <v>1</v>
      </c>
      <c r="R42" s="37">
        <v>1</v>
      </c>
      <c r="S42" s="37"/>
      <c r="T42" s="26">
        <f t="shared" si="10"/>
        <v>2</v>
      </c>
      <c r="U42" s="38">
        <f t="shared" si="12"/>
        <v>0.38461538461538464</v>
      </c>
      <c r="V42" s="22">
        <v>126</v>
      </c>
      <c r="W42" s="22" t="s">
        <v>68</v>
      </c>
      <c r="X42" s="22" t="s">
        <v>69</v>
      </c>
      <c r="Y42" s="62">
        <v>1754</v>
      </c>
      <c r="Z42" s="39"/>
      <c r="AA42" s="1" t="s">
        <v>110</v>
      </c>
      <c r="AB42" s="27" t="s">
        <v>222</v>
      </c>
    </row>
    <row r="43" spans="1:28" x14ac:dyDescent="0.3">
      <c r="A43" s="1" t="s">
        <v>46</v>
      </c>
      <c r="B43" s="1" t="s">
        <v>104</v>
      </c>
      <c r="C43" s="26" t="s">
        <v>348</v>
      </c>
      <c r="D43" s="36">
        <v>10</v>
      </c>
      <c r="E43" s="26">
        <v>36</v>
      </c>
      <c r="F43" s="26">
        <v>3</v>
      </c>
      <c r="G43" s="26">
        <v>7</v>
      </c>
      <c r="H43" s="26"/>
      <c r="I43" s="26"/>
      <c r="J43" s="26">
        <v>2</v>
      </c>
      <c r="K43" s="26">
        <v>2</v>
      </c>
      <c r="L43" s="89"/>
      <c r="M43" s="26">
        <v>8</v>
      </c>
      <c r="N43" s="26">
        <f>SUM(L43:M43)</f>
        <v>8</v>
      </c>
      <c r="O43" s="37">
        <v>2</v>
      </c>
      <c r="P43" s="37">
        <v>3</v>
      </c>
      <c r="Q43" s="37">
        <v>1</v>
      </c>
      <c r="R43" s="37">
        <v>4</v>
      </c>
      <c r="S43" s="37"/>
      <c r="T43" s="26">
        <f t="shared" si="10"/>
        <v>8</v>
      </c>
      <c r="U43" s="38">
        <f t="shared" si="12"/>
        <v>0.47222222222222221</v>
      </c>
      <c r="V43" s="22">
        <v>126</v>
      </c>
      <c r="W43" s="22" t="s">
        <v>68</v>
      </c>
      <c r="X43" s="22" t="s">
        <v>69</v>
      </c>
      <c r="Y43" s="62">
        <v>1754</v>
      </c>
      <c r="Z43" s="39"/>
      <c r="AA43" s="1" t="s">
        <v>110</v>
      </c>
      <c r="AB43" s="27" t="s">
        <v>222</v>
      </c>
    </row>
    <row r="44" spans="1:28" x14ac:dyDescent="0.3">
      <c r="A44" s="1" t="s">
        <v>46</v>
      </c>
      <c r="B44" s="1" t="s">
        <v>104</v>
      </c>
      <c r="C44" s="26" t="s">
        <v>349</v>
      </c>
      <c r="D44" s="36">
        <v>14</v>
      </c>
      <c r="E44" s="26" t="s">
        <v>492</v>
      </c>
      <c r="F44" s="26"/>
      <c r="G44" s="26"/>
      <c r="H44" s="26"/>
      <c r="I44" s="26"/>
      <c r="J44" s="26"/>
      <c r="K44" s="26"/>
      <c r="L44" s="89"/>
      <c r="M44" s="26"/>
      <c r="N44" s="26"/>
      <c r="O44" s="37"/>
      <c r="P44" s="37"/>
      <c r="Q44" s="37"/>
      <c r="R44" s="37"/>
      <c r="S44" s="37"/>
      <c r="T44" s="26"/>
      <c r="U44" s="38"/>
      <c r="V44" s="22">
        <v>126</v>
      </c>
      <c r="W44" s="22" t="s">
        <v>68</v>
      </c>
      <c r="X44" s="22" t="s">
        <v>69</v>
      </c>
      <c r="Y44" s="62">
        <v>1754</v>
      </c>
      <c r="Z44" s="39"/>
      <c r="AA44" s="1" t="s">
        <v>110</v>
      </c>
      <c r="AB44" s="27" t="s">
        <v>222</v>
      </c>
    </row>
    <row r="45" spans="1:28" x14ac:dyDescent="0.3">
      <c r="A45" s="1" t="s">
        <v>46</v>
      </c>
      <c r="B45" s="1" t="s">
        <v>104</v>
      </c>
      <c r="C45" s="26" t="s">
        <v>386</v>
      </c>
      <c r="D45" s="36">
        <v>25</v>
      </c>
      <c r="E45" s="26">
        <v>27</v>
      </c>
      <c r="F45" s="26">
        <v>1</v>
      </c>
      <c r="G45" s="26">
        <v>2</v>
      </c>
      <c r="H45" s="26"/>
      <c r="I45" s="26"/>
      <c r="J45" s="26">
        <v>3</v>
      </c>
      <c r="K45" s="26">
        <v>4</v>
      </c>
      <c r="L45" s="89"/>
      <c r="M45" s="26">
        <v>5</v>
      </c>
      <c r="N45" s="26">
        <f>SUM(L45:M45)</f>
        <v>5</v>
      </c>
      <c r="O45" s="37">
        <v>2</v>
      </c>
      <c r="P45" s="37">
        <v>3</v>
      </c>
      <c r="Q45" s="37">
        <v>0</v>
      </c>
      <c r="R45" s="37">
        <v>5</v>
      </c>
      <c r="S45" s="37"/>
      <c r="T45" s="26">
        <f t="shared" si="10"/>
        <v>5</v>
      </c>
      <c r="U45" s="38">
        <f t="shared" si="12"/>
        <v>0.33333333333333331</v>
      </c>
      <c r="V45" s="22">
        <v>126</v>
      </c>
      <c r="W45" s="22" t="s">
        <v>68</v>
      </c>
      <c r="X45" s="22" t="s">
        <v>69</v>
      </c>
      <c r="Y45" s="62">
        <v>1754</v>
      </c>
      <c r="Z45" s="39"/>
      <c r="AA45" s="1" t="s">
        <v>110</v>
      </c>
      <c r="AB45" s="27" t="s">
        <v>222</v>
      </c>
    </row>
    <row r="46" spans="1:28" x14ac:dyDescent="0.3">
      <c r="A46" s="1" t="s">
        <v>46</v>
      </c>
      <c r="B46" s="1" t="s">
        <v>104</v>
      </c>
      <c r="C46" s="26" t="s">
        <v>350</v>
      </c>
      <c r="D46" s="36">
        <v>15</v>
      </c>
      <c r="E46" s="26">
        <v>21</v>
      </c>
      <c r="F46" s="26">
        <v>2</v>
      </c>
      <c r="G46" s="26">
        <v>6</v>
      </c>
      <c r="H46" s="26"/>
      <c r="I46" s="26"/>
      <c r="J46" s="26">
        <v>8</v>
      </c>
      <c r="K46" s="26">
        <v>8</v>
      </c>
      <c r="L46" s="89"/>
      <c r="M46" s="26">
        <v>2</v>
      </c>
      <c r="N46" s="26">
        <f>SUM(L46:M46)</f>
        <v>2</v>
      </c>
      <c r="O46" s="37">
        <v>2</v>
      </c>
      <c r="P46" s="37">
        <v>1</v>
      </c>
      <c r="Q46" s="37">
        <v>2</v>
      </c>
      <c r="R46" s="37">
        <v>4</v>
      </c>
      <c r="S46" s="37"/>
      <c r="T46" s="26">
        <f t="shared" si="10"/>
        <v>12</v>
      </c>
      <c r="U46" s="38">
        <f t="shared" si="12"/>
        <v>0.76190476190476186</v>
      </c>
      <c r="V46" s="22">
        <v>126</v>
      </c>
      <c r="W46" s="22" t="s">
        <v>68</v>
      </c>
      <c r="X46" s="22" t="s">
        <v>69</v>
      </c>
      <c r="Y46" s="62">
        <v>1754</v>
      </c>
      <c r="Z46" s="39"/>
      <c r="AA46" s="1" t="s">
        <v>110</v>
      </c>
      <c r="AB46" s="27" t="s">
        <v>222</v>
      </c>
    </row>
    <row r="47" spans="1:28" x14ac:dyDescent="0.3">
      <c r="A47" s="1" t="s">
        <v>46</v>
      </c>
      <c r="B47" s="1" t="s">
        <v>104</v>
      </c>
      <c r="C47" s="52" t="s">
        <v>39</v>
      </c>
      <c r="D47" s="1"/>
      <c r="E47" s="52"/>
      <c r="F47" s="41"/>
      <c r="G47" s="41"/>
      <c r="H47" s="41"/>
      <c r="I47" s="41"/>
      <c r="J47" s="41"/>
      <c r="K47" s="41"/>
      <c r="L47" s="52">
        <v>30</v>
      </c>
      <c r="M47" s="52">
        <v>-30</v>
      </c>
      <c r="N47" s="52"/>
      <c r="O47" s="41"/>
      <c r="P47" s="41"/>
      <c r="Q47" s="41"/>
      <c r="R47" s="41"/>
      <c r="S47" s="41"/>
      <c r="T47" s="52"/>
      <c r="U47" s="38" t="str">
        <f>_xlfn.IFNA("",((T47+Q47+N47-R47)+(O47*2))/E47)</f>
        <v/>
      </c>
      <c r="V47" s="22">
        <v>126</v>
      </c>
      <c r="W47" s="22" t="s">
        <v>68</v>
      </c>
      <c r="X47" s="22" t="s">
        <v>69</v>
      </c>
      <c r="Y47" s="62">
        <v>1754</v>
      </c>
      <c r="Z47" s="39"/>
      <c r="AA47" s="1" t="s">
        <v>110</v>
      </c>
      <c r="AB47" s="27" t="s">
        <v>222</v>
      </c>
    </row>
    <row r="48" spans="1:28" x14ac:dyDescent="0.3">
      <c r="A48" s="46" t="s">
        <v>46</v>
      </c>
      <c r="B48" s="46" t="s">
        <v>104</v>
      </c>
      <c r="C48" s="42" t="s">
        <v>40</v>
      </c>
      <c r="D48" s="46"/>
      <c r="E48" s="42">
        <f t="shared" ref="E48:T48" si="13">SUM(E35:E47)</f>
        <v>240</v>
      </c>
      <c r="F48" s="42">
        <f t="shared" si="13"/>
        <v>28</v>
      </c>
      <c r="G48" s="42">
        <f t="shared" si="13"/>
        <v>57</v>
      </c>
      <c r="H48" s="42">
        <f t="shared" si="13"/>
        <v>0</v>
      </c>
      <c r="I48" s="42">
        <f t="shared" si="13"/>
        <v>0</v>
      </c>
      <c r="J48" s="42">
        <f t="shared" si="13"/>
        <v>39</v>
      </c>
      <c r="K48" s="42">
        <f t="shared" si="13"/>
        <v>55</v>
      </c>
      <c r="L48" s="42">
        <f t="shared" si="13"/>
        <v>30</v>
      </c>
      <c r="M48" s="42">
        <f t="shared" si="13"/>
        <v>7</v>
      </c>
      <c r="N48" s="42">
        <f t="shared" si="13"/>
        <v>37</v>
      </c>
      <c r="O48" s="42">
        <f t="shared" si="13"/>
        <v>17</v>
      </c>
      <c r="P48" s="42">
        <f t="shared" si="13"/>
        <v>21</v>
      </c>
      <c r="Q48" s="42">
        <f t="shared" si="13"/>
        <v>19</v>
      </c>
      <c r="R48" s="42">
        <f t="shared" si="13"/>
        <v>35</v>
      </c>
      <c r="S48" s="42">
        <f t="shared" si="13"/>
        <v>2</v>
      </c>
      <c r="T48" s="42">
        <f t="shared" si="13"/>
        <v>95</v>
      </c>
      <c r="U48" s="43">
        <f>((T48+Q48+N48-R48)+(O48*2))/E48</f>
        <v>0.625</v>
      </c>
      <c r="V48" s="44">
        <v>126</v>
      </c>
      <c r="W48" s="44" t="s">
        <v>68</v>
      </c>
      <c r="X48" s="44" t="s">
        <v>69</v>
      </c>
      <c r="Y48" s="63">
        <v>1754</v>
      </c>
      <c r="Z48" s="45"/>
      <c r="AA48" s="46" t="s">
        <v>110</v>
      </c>
      <c r="AB48" s="74" t="s">
        <v>222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0.49122807017543857</v>
      </c>
      <c r="H49" s="47"/>
      <c r="I49" s="27"/>
      <c r="J49" s="47" t="s">
        <v>42</v>
      </c>
      <c r="K49" s="61">
        <f>J48/K48</f>
        <v>0.70909090909090911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5"/>
      <c r="V52" s="22"/>
      <c r="W52" s="22"/>
      <c r="X52" s="22"/>
      <c r="Y52" s="40"/>
      <c r="Z52" s="39"/>
      <c r="AA52" s="1"/>
      <c r="AB52" s="1"/>
    </row>
    <row r="53" spans="1:28" x14ac:dyDescent="0.3">
      <c r="A53" s="1"/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0"/>
      <c r="Z53" s="39"/>
      <c r="AA53" s="1"/>
      <c r="AB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DD21-FDF9-487A-9581-FD72EEA29D58}">
  <sheetPr>
    <tabColor theme="9" tint="0.39997558519241921"/>
    <pageSetUpPr fitToPage="1"/>
  </sheetPr>
  <dimension ref="A1:AB48"/>
  <sheetViews>
    <sheetView workbookViewId="0">
      <selection activeCell="C25" sqref="C25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6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371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28947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167</v>
      </c>
      <c r="D4" s="7" t="s">
        <v>5</v>
      </c>
      <c r="E4" s="8"/>
      <c r="F4" s="5"/>
      <c r="G4" s="1"/>
      <c r="J4" s="15" t="s">
        <v>223</v>
      </c>
      <c r="K4" s="16" t="s">
        <v>45</v>
      </c>
      <c r="L4" s="17"/>
      <c r="M4" s="18"/>
      <c r="N4" s="19">
        <v>25</v>
      </c>
      <c r="O4" s="19">
        <v>28</v>
      </c>
      <c r="P4" s="19">
        <v>34</v>
      </c>
      <c r="Q4" s="19">
        <v>18</v>
      </c>
      <c r="R4" s="20"/>
      <c r="S4" s="21">
        <f>SUM(N4:R4)</f>
        <v>105</v>
      </c>
      <c r="T4" s="22">
        <v>127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224</v>
      </c>
      <c r="K5" s="16" t="s">
        <v>66</v>
      </c>
      <c r="L5" s="17"/>
      <c r="M5" s="18"/>
      <c r="N5" s="19">
        <v>27</v>
      </c>
      <c r="O5" s="19">
        <v>19</v>
      </c>
      <c r="P5" s="19">
        <v>23</v>
      </c>
      <c r="Q5" s="19">
        <v>24</v>
      </c>
      <c r="R5" s="20"/>
      <c r="S5" s="21">
        <f>SUM(N5:R5)</f>
        <v>93</v>
      </c>
      <c r="T5" s="22">
        <v>127</v>
      </c>
      <c r="U5" s="1"/>
      <c r="V5" s="1"/>
      <c r="W5" s="1"/>
    </row>
    <row r="6" spans="1:28" x14ac:dyDescent="0.3">
      <c r="C6" s="23">
        <v>878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232</v>
      </c>
      <c r="D7" s="7" t="s">
        <v>8</v>
      </c>
      <c r="G7" s="1"/>
      <c r="S7" s="1"/>
      <c r="T7" s="25" t="s">
        <v>9</v>
      </c>
      <c r="U7" s="1"/>
      <c r="V7" s="55">
        <v>127</v>
      </c>
      <c r="W7" s="1"/>
    </row>
    <row r="8" spans="1:28" x14ac:dyDescent="0.3">
      <c r="B8" s="1"/>
      <c r="C8" s="24" t="s">
        <v>248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8">
        <v>9.0277777777777776E-2</v>
      </c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32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6" t="s">
        <v>47</v>
      </c>
      <c r="D13" s="36">
        <v>24</v>
      </c>
      <c r="E13" s="26">
        <v>42</v>
      </c>
      <c r="F13" s="26">
        <v>8</v>
      </c>
      <c r="G13" s="26">
        <v>18</v>
      </c>
      <c r="H13" s="26"/>
      <c r="I13" s="26"/>
      <c r="J13" s="26">
        <v>1</v>
      </c>
      <c r="K13" s="26">
        <v>1</v>
      </c>
      <c r="L13" s="26">
        <v>12</v>
      </c>
      <c r="M13" s="26">
        <v>10</v>
      </c>
      <c r="N13" s="26">
        <f>SUM(L13:M13)</f>
        <v>22</v>
      </c>
      <c r="O13" s="26">
        <v>3</v>
      </c>
      <c r="P13" s="37">
        <v>3</v>
      </c>
      <c r="Q13" s="26">
        <v>0</v>
      </c>
      <c r="R13" s="26">
        <v>6</v>
      </c>
      <c r="S13" s="26">
        <v>1</v>
      </c>
      <c r="T13" s="26">
        <f>+(F13*2)+J13</f>
        <v>17</v>
      </c>
      <c r="U13" s="38">
        <f>IFERROR(((T13+Q13+N13-R13)+(O13*2))/E13,"")</f>
        <v>0.9285714285714286</v>
      </c>
      <c r="V13" s="22">
        <v>127</v>
      </c>
      <c r="W13" s="22" t="s">
        <v>58</v>
      </c>
      <c r="X13" s="22" t="s">
        <v>69</v>
      </c>
      <c r="Y13" s="62">
        <v>878</v>
      </c>
      <c r="Z13" s="39"/>
      <c r="AA13" s="1" t="s">
        <v>85</v>
      </c>
      <c r="AB13" s="27" t="s">
        <v>225</v>
      </c>
    </row>
    <row r="14" spans="1:28" x14ac:dyDescent="0.3">
      <c r="A14" s="1" t="s">
        <v>57</v>
      </c>
      <c r="B14" s="1" t="s">
        <v>46</v>
      </c>
      <c r="C14" s="26" t="s">
        <v>242</v>
      </c>
      <c r="D14" s="36">
        <v>22</v>
      </c>
      <c r="E14" s="26">
        <v>48</v>
      </c>
      <c r="F14" s="26">
        <v>12</v>
      </c>
      <c r="G14" s="26">
        <v>21</v>
      </c>
      <c r="H14" s="26"/>
      <c r="I14" s="26"/>
      <c r="J14" s="26">
        <v>6</v>
      </c>
      <c r="K14" s="26">
        <v>8</v>
      </c>
      <c r="L14" s="26">
        <v>4</v>
      </c>
      <c r="M14" s="26">
        <v>2</v>
      </c>
      <c r="N14" s="26">
        <f t="shared" ref="N14:N24" si="0">SUM(L14:M14)</f>
        <v>6</v>
      </c>
      <c r="O14" s="26">
        <v>5</v>
      </c>
      <c r="P14" s="37">
        <v>3</v>
      </c>
      <c r="Q14" s="26">
        <v>5</v>
      </c>
      <c r="R14" s="26">
        <v>3</v>
      </c>
      <c r="S14" s="26">
        <v>0</v>
      </c>
      <c r="T14" s="26">
        <f t="shared" ref="T14:T24" si="1">+(F14*2)+J14</f>
        <v>30</v>
      </c>
      <c r="U14" s="38">
        <f t="shared" ref="U14:U24" si="2">IFERROR(((T14+Q14+N14-R14)+(O14*2))/E14,"")</f>
        <v>1</v>
      </c>
      <c r="V14" s="22">
        <v>127</v>
      </c>
      <c r="W14" s="22" t="s">
        <v>58</v>
      </c>
      <c r="X14" s="22" t="s">
        <v>69</v>
      </c>
      <c r="Y14" s="62">
        <v>878</v>
      </c>
      <c r="Z14" s="39"/>
      <c r="AA14" s="1" t="s">
        <v>85</v>
      </c>
      <c r="AB14" s="27" t="s">
        <v>225</v>
      </c>
    </row>
    <row r="15" spans="1:28" x14ac:dyDescent="0.3">
      <c r="A15" s="1" t="s">
        <v>57</v>
      </c>
      <c r="B15" s="1" t="s">
        <v>46</v>
      </c>
      <c r="C15" s="26" t="s">
        <v>234</v>
      </c>
      <c r="D15" s="36">
        <v>44</v>
      </c>
      <c r="E15" s="26">
        <v>3</v>
      </c>
      <c r="F15" s="26">
        <v>1</v>
      </c>
      <c r="G15" s="26">
        <v>1</v>
      </c>
      <c r="H15" s="26"/>
      <c r="I15" s="26"/>
      <c r="J15" s="26">
        <v>0</v>
      </c>
      <c r="K15" s="26">
        <v>0</v>
      </c>
      <c r="L15" s="26">
        <v>0</v>
      </c>
      <c r="M15" s="26">
        <v>0</v>
      </c>
      <c r="N15" s="26">
        <f t="shared" si="0"/>
        <v>0</v>
      </c>
      <c r="O15" s="26">
        <v>1</v>
      </c>
      <c r="P15" s="37">
        <v>0</v>
      </c>
      <c r="Q15" s="26">
        <v>0</v>
      </c>
      <c r="R15" s="26">
        <v>1</v>
      </c>
      <c r="S15" s="26">
        <v>0</v>
      </c>
      <c r="T15" s="26">
        <f t="shared" si="1"/>
        <v>2</v>
      </c>
      <c r="U15" s="38">
        <f t="shared" si="2"/>
        <v>1</v>
      </c>
      <c r="V15" s="22">
        <v>127</v>
      </c>
      <c r="W15" s="22" t="s">
        <v>58</v>
      </c>
      <c r="X15" s="22" t="s">
        <v>69</v>
      </c>
      <c r="Y15" s="62">
        <v>878</v>
      </c>
      <c r="Z15" s="39"/>
      <c r="AA15" s="1" t="s">
        <v>85</v>
      </c>
      <c r="AB15" s="27" t="s">
        <v>225</v>
      </c>
    </row>
    <row r="16" spans="1:28" x14ac:dyDescent="0.3">
      <c r="A16" s="1" t="s">
        <v>57</v>
      </c>
      <c r="B16" s="1" t="s">
        <v>46</v>
      </c>
      <c r="C16" s="26" t="s">
        <v>49</v>
      </c>
      <c r="D16" s="36">
        <v>10</v>
      </c>
      <c r="E16" s="26">
        <v>23</v>
      </c>
      <c r="F16" s="26">
        <v>3</v>
      </c>
      <c r="G16" s="26">
        <v>7</v>
      </c>
      <c r="H16" s="26"/>
      <c r="I16" s="26"/>
      <c r="J16" s="26">
        <v>4</v>
      </c>
      <c r="K16" s="26">
        <v>11</v>
      </c>
      <c r="L16" s="26">
        <v>0</v>
      </c>
      <c r="M16" s="26">
        <v>2</v>
      </c>
      <c r="N16" s="26">
        <f t="shared" si="0"/>
        <v>2</v>
      </c>
      <c r="O16" s="26">
        <v>3</v>
      </c>
      <c r="P16" s="37">
        <v>3</v>
      </c>
      <c r="Q16" s="26">
        <v>0</v>
      </c>
      <c r="R16" s="26">
        <v>6</v>
      </c>
      <c r="S16" s="26">
        <v>0</v>
      </c>
      <c r="T16" s="26">
        <f t="shared" si="1"/>
        <v>10</v>
      </c>
      <c r="U16" s="38">
        <f t="shared" si="2"/>
        <v>0.52173913043478259</v>
      </c>
      <c r="V16" s="22">
        <v>127</v>
      </c>
      <c r="W16" s="22" t="s">
        <v>58</v>
      </c>
      <c r="X16" s="22" t="s">
        <v>69</v>
      </c>
      <c r="Y16" s="62">
        <v>878</v>
      </c>
      <c r="Z16" s="39"/>
      <c r="AA16" s="1" t="s">
        <v>85</v>
      </c>
      <c r="AB16" s="27" t="s">
        <v>225</v>
      </c>
    </row>
    <row r="17" spans="1:28" x14ac:dyDescent="0.3">
      <c r="A17" s="1" t="s">
        <v>57</v>
      </c>
      <c r="B17" s="1" t="s">
        <v>46</v>
      </c>
      <c r="C17" s="26" t="s">
        <v>50</v>
      </c>
      <c r="D17" s="36">
        <v>25</v>
      </c>
      <c r="E17" s="26">
        <v>17</v>
      </c>
      <c r="F17" s="26">
        <v>2</v>
      </c>
      <c r="G17" s="26">
        <v>8</v>
      </c>
      <c r="H17" s="26"/>
      <c r="I17" s="26"/>
      <c r="J17" s="26">
        <v>1</v>
      </c>
      <c r="K17" s="26">
        <v>3</v>
      </c>
      <c r="L17" s="26">
        <v>1</v>
      </c>
      <c r="M17" s="26">
        <v>3</v>
      </c>
      <c r="N17" s="26">
        <f t="shared" si="0"/>
        <v>4</v>
      </c>
      <c r="O17" s="26">
        <v>1</v>
      </c>
      <c r="P17" s="37">
        <v>1</v>
      </c>
      <c r="Q17" s="26">
        <v>1</v>
      </c>
      <c r="R17" s="26">
        <v>4</v>
      </c>
      <c r="S17" s="26">
        <v>3</v>
      </c>
      <c r="T17" s="26">
        <f t="shared" si="1"/>
        <v>5</v>
      </c>
      <c r="U17" s="38">
        <f t="shared" si="2"/>
        <v>0.47058823529411764</v>
      </c>
      <c r="V17" s="22">
        <v>127</v>
      </c>
      <c r="W17" s="22" t="s">
        <v>58</v>
      </c>
      <c r="X17" s="22" t="s">
        <v>69</v>
      </c>
      <c r="Y17" s="62">
        <v>878</v>
      </c>
      <c r="Z17" s="39"/>
      <c r="AA17" s="1" t="s">
        <v>85</v>
      </c>
      <c r="AB17" s="27" t="s">
        <v>225</v>
      </c>
    </row>
    <row r="18" spans="1:28" x14ac:dyDescent="0.3">
      <c r="A18" s="1" t="s">
        <v>57</v>
      </c>
      <c r="B18" s="1" t="s">
        <v>46</v>
      </c>
      <c r="C18" s="26" t="s">
        <v>235</v>
      </c>
      <c r="D18" s="36">
        <v>28</v>
      </c>
      <c r="E18" s="26">
        <v>26</v>
      </c>
      <c r="F18" s="26">
        <v>2</v>
      </c>
      <c r="G18" s="26">
        <v>11</v>
      </c>
      <c r="H18" s="26"/>
      <c r="I18" s="26"/>
      <c r="J18" s="26">
        <v>2</v>
      </c>
      <c r="K18" s="26">
        <v>6</v>
      </c>
      <c r="L18" s="26">
        <v>2</v>
      </c>
      <c r="M18" s="26">
        <v>3</v>
      </c>
      <c r="N18" s="26">
        <f t="shared" si="0"/>
        <v>5</v>
      </c>
      <c r="O18" s="26">
        <v>0</v>
      </c>
      <c r="P18" s="37">
        <v>2</v>
      </c>
      <c r="Q18" s="26">
        <v>1</v>
      </c>
      <c r="R18" s="26">
        <v>1</v>
      </c>
      <c r="S18" s="26">
        <v>0</v>
      </c>
      <c r="T18" s="26">
        <f t="shared" si="1"/>
        <v>6</v>
      </c>
      <c r="U18" s="38">
        <f t="shared" si="2"/>
        <v>0.42307692307692307</v>
      </c>
      <c r="V18" s="22">
        <v>127</v>
      </c>
      <c r="W18" s="22" t="s">
        <v>58</v>
      </c>
      <c r="X18" s="22" t="s">
        <v>69</v>
      </c>
      <c r="Y18" s="62">
        <v>878</v>
      </c>
      <c r="Z18" s="39"/>
      <c r="AA18" s="1" t="s">
        <v>85</v>
      </c>
      <c r="AB18" s="27" t="s">
        <v>225</v>
      </c>
    </row>
    <row r="19" spans="1:28" x14ac:dyDescent="0.3">
      <c r="A19" s="1" t="s">
        <v>57</v>
      </c>
      <c r="B19" s="1" t="s">
        <v>46</v>
      </c>
      <c r="C19" s="26" t="s">
        <v>51</v>
      </c>
      <c r="D19" s="36">
        <v>33</v>
      </c>
      <c r="E19" s="26">
        <v>11</v>
      </c>
      <c r="F19" s="26">
        <v>1</v>
      </c>
      <c r="G19" s="26">
        <v>4</v>
      </c>
      <c r="H19" s="26"/>
      <c r="I19" s="26"/>
      <c r="J19" s="26">
        <v>0</v>
      </c>
      <c r="K19" s="26">
        <v>0</v>
      </c>
      <c r="L19" s="26">
        <v>0</v>
      </c>
      <c r="M19" s="26">
        <v>0</v>
      </c>
      <c r="N19" s="26">
        <f t="shared" si="0"/>
        <v>0</v>
      </c>
      <c r="O19" s="26">
        <v>0</v>
      </c>
      <c r="P19" s="37">
        <v>2</v>
      </c>
      <c r="Q19" s="26">
        <v>2</v>
      </c>
      <c r="R19" s="26">
        <v>1</v>
      </c>
      <c r="S19" s="26">
        <v>0</v>
      </c>
      <c r="T19" s="26">
        <f t="shared" si="1"/>
        <v>2</v>
      </c>
      <c r="U19" s="38">
        <f t="shared" si="2"/>
        <v>0.27272727272727271</v>
      </c>
      <c r="V19" s="22">
        <v>127</v>
      </c>
      <c r="W19" s="22" t="s">
        <v>58</v>
      </c>
      <c r="X19" s="22" t="s">
        <v>69</v>
      </c>
      <c r="Y19" s="62">
        <v>878</v>
      </c>
      <c r="Z19" s="39"/>
      <c r="AA19" s="1" t="s">
        <v>85</v>
      </c>
      <c r="AB19" s="27" t="s">
        <v>225</v>
      </c>
    </row>
    <row r="20" spans="1:28" x14ac:dyDescent="0.3">
      <c r="A20" s="1" t="s">
        <v>57</v>
      </c>
      <c r="B20" s="1" t="s">
        <v>46</v>
      </c>
      <c r="C20" s="26" t="s">
        <v>452</v>
      </c>
      <c r="D20" s="36">
        <v>6</v>
      </c>
      <c r="E20" s="26" t="s">
        <v>453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37"/>
      <c r="Q20" s="26"/>
      <c r="R20" s="26"/>
      <c r="S20" s="26"/>
      <c r="T20" s="26"/>
      <c r="U20" s="38" t="str">
        <f t="shared" si="2"/>
        <v/>
      </c>
      <c r="V20" s="22">
        <v>127</v>
      </c>
      <c r="W20" s="22" t="s">
        <v>58</v>
      </c>
      <c r="X20" s="22" t="s">
        <v>69</v>
      </c>
      <c r="Y20" s="62">
        <v>878</v>
      </c>
      <c r="Z20" s="39"/>
      <c r="AA20" s="1" t="s">
        <v>85</v>
      </c>
      <c r="AB20" s="27" t="s">
        <v>225</v>
      </c>
    </row>
    <row r="21" spans="1:28" x14ac:dyDescent="0.3">
      <c r="A21" s="1" t="s">
        <v>57</v>
      </c>
      <c r="B21" s="1" t="s">
        <v>46</v>
      </c>
      <c r="C21" s="26" t="s">
        <v>236</v>
      </c>
      <c r="D21" s="36">
        <v>32</v>
      </c>
      <c r="E21" s="26">
        <v>24</v>
      </c>
      <c r="F21" s="26">
        <v>4</v>
      </c>
      <c r="G21" s="26">
        <v>7</v>
      </c>
      <c r="H21" s="26"/>
      <c r="I21" s="26"/>
      <c r="J21" s="26">
        <v>1</v>
      </c>
      <c r="K21" s="26">
        <v>2</v>
      </c>
      <c r="L21" s="26">
        <v>1</v>
      </c>
      <c r="M21" s="26">
        <v>0</v>
      </c>
      <c r="N21" s="26">
        <f t="shared" si="0"/>
        <v>1</v>
      </c>
      <c r="O21" s="26">
        <v>3</v>
      </c>
      <c r="P21" s="37">
        <v>3</v>
      </c>
      <c r="Q21" s="26">
        <v>2</v>
      </c>
      <c r="R21" s="26">
        <v>6</v>
      </c>
      <c r="S21" s="26">
        <v>0</v>
      </c>
      <c r="T21" s="26">
        <f t="shared" si="1"/>
        <v>9</v>
      </c>
      <c r="U21" s="38">
        <f t="shared" si="2"/>
        <v>0.5</v>
      </c>
      <c r="V21" s="22">
        <v>127</v>
      </c>
      <c r="W21" s="22" t="s">
        <v>58</v>
      </c>
      <c r="X21" s="22" t="s">
        <v>69</v>
      </c>
      <c r="Y21" s="62">
        <v>878</v>
      </c>
      <c r="Z21" s="39"/>
      <c r="AA21" s="1" t="s">
        <v>85</v>
      </c>
      <c r="AB21" s="27" t="s">
        <v>225</v>
      </c>
    </row>
    <row r="22" spans="1:28" x14ac:dyDescent="0.3">
      <c r="A22" s="1" t="s">
        <v>57</v>
      </c>
      <c r="B22" s="1" t="s">
        <v>46</v>
      </c>
      <c r="C22" s="26" t="s">
        <v>55</v>
      </c>
      <c r="D22" s="36">
        <v>1</v>
      </c>
      <c r="E22" s="26">
        <v>40</v>
      </c>
      <c r="F22" s="26">
        <v>6</v>
      </c>
      <c r="G22" s="26">
        <v>12</v>
      </c>
      <c r="H22" s="26"/>
      <c r="I22" s="26"/>
      <c r="J22" s="26">
        <v>10</v>
      </c>
      <c r="K22" s="26">
        <v>11</v>
      </c>
      <c r="L22" s="26">
        <v>2</v>
      </c>
      <c r="M22" s="26">
        <v>2</v>
      </c>
      <c r="N22" s="26">
        <f t="shared" si="0"/>
        <v>4</v>
      </c>
      <c r="O22" s="26">
        <v>9</v>
      </c>
      <c r="P22" s="37">
        <v>0</v>
      </c>
      <c r="Q22" s="26">
        <v>4</v>
      </c>
      <c r="R22" s="26">
        <v>3</v>
      </c>
      <c r="S22" s="26">
        <v>0</v>
      </c>
      <c r="T22" s="26">
        <f t="shared" si="1"/>
        <v>22</v>
      </c>
      <c r="U22" s="38">
        <f t="shared" si="2"/>
        <v>1.125</v>
      </c>
      <c r="V22" s="22">
        <v>127</v>
      </c>
      <c r="W22" s="22" t="s">
        <v>58</v>
      </c>
      <c r="X22" s="22" t="s">
        <v>69</v>
      </c>
      <c r="Y22" s="62">
        <v>878</v>
      </c>
      <c r="Z22" s="39"/>
      <c r="AA22" s="1" t="s">
        <v>85</v>
      </c>
      <c r="AB22" s="27" t="s">
        <v>225</v>
      </c>
    </row>
    <row r="23" spans="1:28" x14ac:dyDescent="0.3">
      <c r="A23" s="1" t="s">
        <v>57</v>
      </c>
      <c r="B23" s="1" t="s">
        <v>46</v>
      </c>
      <c r="C23" s="26" t="s">
        <v>259</v>
      </c>
      <c r="D23" s="36">
        <v>30</v>
      </c>
      <c r="E23" s="26" t="s">
        <v>453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37"/>
      <c r="Q23" s="26"/>
      <c r="R23" s="26"/>
      <c r="S23" s="26"/>
      <c r="T23" s="26"/>
      <c r="U23" s="38" t="str">
        <f t="shared" si="2"/>
        <v/>
      </c>
      <c r="V23" s="22">
        <v>127</v>
      </c>
      <c r="W23" s="22" t="s">
        <v>58</v>
      </c>
      <c r="X23" s="22" t="s">
        <v>69</v>
      </c>
      <c r="Y23" s="62">
        <v>878</v>
      </c>
      <c r="Z23" s="39"/>
      <c r="AA23" s="1" t="s">
        <v>85</v>
      </c>
      <c r="AB23" s="27" t="s">
        <v>225</v>
      </c>
    </row>
    <row r="24" spans="1:28" x14ac:dyDescent="0.3">
      <c r="A24" s="1" t="s">
        <v>57</v>
      </c>
      <c r="B24" s="1" t="s">
        <v>46</v>
      </c>
      <c r="C24" s="26" t="s">
        <v>56</v>
      </c>
      <c r="D24" s="36">
        <v>15</v>
      </c>
      <c r="E24" s="26">
        <v>6</v>
      </c>
      <c r="F24" s="26">
        <v>1</v>
      </c>
      <c r="G24" s="26">
        <v>1</v>
      </c>
      <c r="H24" s="26"/>
      <c r="I24" s="26"/>
      <c r="J24" s="26">
        <v>0</v>
      </c>
      <c r="K24" s="26">
        <v>0</v>
      </c>
      <c r="L24" s="26">
        <v>0</v>
      </c>
      <c r="M24" s="26">
        <v>1</v>
      </c>
      <c r="N24" s="26">
        <f t="shared" si="0"/>
        <v>1</v>
      </c>
      <c r="O24" s="26">
        <v>0</v>
      </c>
      <c r="P24" s="37">
        <v>2</v>
      </c>
      <c r="Q24" s="26">
        <v>1</v>
      </c>
      <c r="R24" s="26">
        <v>2</v>
      </c>
      <c r="S24" s="26">
        <v>0</v>
      </c>
      <c r="T24" s="26">
        <f t="shared" si="1"/>
        <v>2</v>
      </c>
      <c r="U24" s="38">
        <f t="shared" si="2"/>
        <v>0.33333333333333331</v>
      </c>
      <c r="V24" s="22">
        <v>127</v>
      </c>
      <c r="W24" s="22" t="s">
        <v>58</v>
      </c>
      <c r="X24" s="22" t="s">
        <v>69</v>
      </c>
      <c r="Y24" s="62">
        <v>878</v>
      </c>
      <c r="Z24" s="39"/>
      <c r="AA24" s="1" t="s">
        <v>85</v>
      </c>
      <c r="AB24" s="27" t="s">
        <v>225</v>
      </c>
    </row>
    <row r="25" spans="1:28" x14ac:dyDescent="0.3">
      <c r="A25" s="46" t="s">
        <v>57</v>
      </c>
      <c r="B25" s="46" t="s">
        <v>46</v>
      </c>
      <c r="C25" s="42" t="s">
        <v>40</v>
      </c>
      <c r="D25" s="46"/>
      <c r="E25" s="42">
        <f t="shared" ref="E25:T25" si="3">SUM(E13:E24)</f>
        <v>240</v>
      </c>
      <c r="F25" s="42">
        <f t="shared" si="3"/>
        <v>40</v>
      </c>
      <c r="G25" s="42">
        <f t="shared" si="3"/>
        <v>90</v>
      </c>
      <c r="H25" s="42">
        <f t="shared" si="3"/>
        <v>0</v>
      </c>
      <c r="I25" s="42">
        <f t="shared" si="3"/>
        <v>0</v>
      </c>
      <c r="J25" s="42">
        <f t="shared" si="3"/>
        <v>25</v>
      </c>
      <c r="K25" s="42">
        <f t="shared" si="3"/>
        <v>42</v>
      </c>
      <c r="L25" s="42">
        <f t="shared" si="3"/>
        <v>22</v>
      </c>
      <c r="M25" s="42">
        <f t="shared" si="3"/>
        <v>23</v>
      </c>
      <c r="N25" s="42">
        <f t="shared" si="3"/>
        <v>45</v>
      </c>
      <c r="O25" s="42">
        <f t="shared" si="3"/>
        <v>25</v>
      </c>
      <c r="P25" s="42">
        <f t="shared" si="3"/>
        <v>19</v>
      </c>
      <c r="Q25" s="42">
        <f t="shared" si="3"/>
        <v>16</v>
      </c>
      <c r="R25" s="42">
        <f t="shared" si="3"/>
        <v>33</v>
      </c>
      <c r="S25" s="42">
        <f t="shared" si="3"/>
        <v>4</v>
      </c>
      <c r="T25" s="42">
        <f t="shared" si="3"/>
        <v>105</v>
      </c>
      <c r="U25" s="43">
        <f>((T25+Q25+N25-R25)+(O25*2))/E25</f>
        <v>0.76249999999999996</v>
      </c>
      <c r="V25" s="44">
        <v>127</v>
      </c>
      <c r="W25" s="44" t="s">
        <v>58</v>
      </c>
      <c r="X25" s="44" t="s">
        <v>69</v>
      </c>
      <c r="Y25" s="63">
        <v>878</v>
      </c>
      <c r="Z25" s="45"/>
      <c r="AA25" s="46" t="s">
        <v>85</v>
      </c>
      <c r="AB25" s="74" t="s">
        <v>225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0.44444444444444442</v>
      </c>
      <c r="H26" s="47"/>
      <c r="I26" s="27"/>
      <c r="J26" s="47" t="s">
        <v>42</v>
      </c>
      <c r="K26" s="61">
        <f>J25/K25</f>
        <v>0.59523809523809523</v>
      </c>
      <c r="L26" s="1"/>
      <c r="M26" s="37" t="s">
        <v>43</v>
      </c>
      <c r="N26" s="49">
        <v>21</v>
      </c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B32" s="1"/>
      <c r="C32" s="31" t="s">
        <v>66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7" t="s">
        <v>11</v>
      </c>
      <c r="U32" s="1"/>
      <c r="V32" s="53">
        <v>32</v>
      </c>
      <c r="AB32" s="64"/>
    </row>
    <row r="33" spans="1:28" x14ac:dyDescent="0.3">
      <c r="A33" s="34" t="s">
        <v>12</v>
      </c>
      <c r="B33" s="35" t="s">
        <v>13</v>
      </c>
      <c r="C33" s="36" t="s">
        <v>14</v>
      </c>
      <c r="D33" s="36" t="s">
        <v>15</v>
      </c>
      <c r="E33" s="14" t="s">
        <v>16</v>
      </c>
      <c r="F33" s="14" t="s">
        <v>17</v>
      </c>
      <c r="G33" s="14" t="s">
        <v>18</v>
      </c>
      <c r="H33" s="14" t="s">
        <v>19</v>
      </c>
      <c r="I33" s="14" t="s">
        <v>20</v>
      </c>
      <c r="J33" s="14" t="s">
        <v>21</v>
      </c>
      <c r="K33" s="14" t="s">
        <v>22</v>
      </c>
      <c r="L33" s="14" t="s">
        <v>23</v>
      </c>
      <c r="M33" s="14" t="s">
        <v>24</v>
      </c>
      <c r="N33" s="14" t="s">
        <v>25</v>
      </c>
      <c r="O33" s="14" t="s">
        <v>26</v>
      </c>
      <c r="P33" s="14" t="s">
        <v>27</v>
      </c>
      <c r="Q33" s="14" t="s">
        <v>28</v>
      </c>
      <c r="R33" s="14" t="s">
        <v>29</v>
      </c>
      <c r="S33" s="14" t="s">
        <v>30</v>
      </c>
      <c r="T33" s="14" t="s">
        <v>31</v>
      </c>
      <c r="U33" s="14" t="s">
        <v>32</v>
      </c>
      <c r="V33" s="14" t="s">
        <v>4</v>
      </c>
      <c r="W33" s="14" t="s">
        <v>33</v>
      </c>
      <c r="X33" s="14" t="s">
        <v>34</v>
      </c>
      <c r="Y33" s="14" t="s">
        <v>35</v>
      </c>
      <c r="Z33" s="14" t="s">
        <v>36</v>
      </c>
      <c r="AA33" s="14" t="s">
        <v>37</v>
      </c>
      <c r="AB33" s="14" t="s">
        <v>38</v>
      </c>
    </row>
    <row r="34" spans="1:28" x14ac:dyDescent="0.3">
      <c r="A34" s="1" t="s">
        <v>46</v>
      </c>
      <c r="B34" s="1" t="s">
        <v>57</v>
      </c>
      <c r="C34" s="26" t="s">
        <v>239</v>
      </c>
      <c r="D34" s="36">
        <v>30</v>
      </c>
      <c r="E34" s="26">
        <v>29</v>
      </c>
      <c r="F34" s="26">
        <v>9</v>
      </c>
      <c r="G34" s="26">
        <v>14</v>
      </c>
      <c r="H34" s="26"/>
      <c r="I34" s="26"/>
      <c r="J34" s="26">
        <v>2</v>
      </c>
      <c r="K34" s="26">
        <v>6</v>
      </c>
      <c r="L34" s="26">
        <v>2</v>
      </c>
      <c r="M34" s="26">
        <v>3</v>
      </c>
      <c r="N34" s="26">
        <f>SUM(L34:M34)</f>
        <v>5</v>
      </c>
      <c r="O34" s="26">
        <v>1</v>
      </c>
      <c r="P34" s="37">
        <v>4</v>
      </c>
      <c r="Q34" s="26">
        <v>1</v>
      </c>
      <c r="R34" s="26">
        <v>3</v>
      </c>
      <c r="S34" s="26">
        <v>0</v>
      </c>
      <c r="T34" s="26">
        <f>(H34*3)+((F34-H34)*2)+J34</f>
        <v>20</v>
      </c>
      <c r="U34" s="38">
        <f>IFERROR(((T34+Q34+N34-R34)+(O34*2))/E34,"")</f>
        <v>0.86206896551724133</v>
      </c>
      <c r="V34" s="22">
        <v>127</v>
      </c>
      <c r="W34" s="22" t="s">
        <v>68</v>
      </c>
      <c r="X34" s="22" t="s">
        <v>59</v>
      </c>
      <c r="Y34" s="62">
        <v>878</v>
      </c>
      <c r="Z34" s="39"/>
      <c r="AA34" s="1" t="s">
        <v>70</v>
      </c>
      <c r="AB34" s="27" t="s">
        <v>226</v>
      </c>
    </row>
    <row r="35" spans="1:28" x14ac:dyDescent="0.3">
      <c r="A35" s="1" t="s">
        <v>46</v>
      </c>
      <c r="B35" s="1" t="s">
        <v>57</v>
      </c>
      <c r="C35" s="26" t="s">
        <v>67</v>
      </c>
      <c r="D35" s="36">
        <v>21</v>
      </c>
      <c r="E35" s="26">
        <v>42</v>
      </c>
      <c r="F35" s="26">
        <v>7</v>
      </c>
      <c r="G35" s="26">
        <v>12</v>
      </c>
      <c r="H35" s="26"/>
      <c r="I35" s="26"/>
      <c r="J35" s="26">
        <v>4</v>
      </c>
      <c r="K35" s="26">
        <v>4</v>
      </c>
      <c r="L35" s="26">
        <v>6</v>
      </c>
      <c r="M35" s="26">
        <v>8</v>
      </c>
      <c r="N35" s="26">
        <f t="shared" ref="N35:N40" si="4">SUM(L35:M35)</f>
        <v>14</v>
      </c>
      <c r="O35" s="37">
        <v>0</v>
      </c>
      <c r="P35" s="37">
        <v>3</v>
      </c>
      <c r="Q35" s="37">
        <v>1</v>
      </c>
      <c r="R35" s="37">
        <v>4</v>
      </c>
      <c r="S35" s="37">
        <v>3</v>
      </c>
      <c r="T35" s="37">
        <f t="shared" ref="T35:T40" si="5">(H35*3)+((F35-H35)*2)+J35</f>
        <v>18</v>
      </c>
      <c r="U35" s="38">
        <f t="shared" ref="U35:U43" si="6">IFERROR(((T35+Q35+N35-R35)+(O35*2))/E35,"")</f>
        <v>0.69047619047619047</v>
      </c>
      <c r="V35" s="22">
        <v>127</v>
      </c>
      <c r="W35" s="22" t="s">
        <v>68</v>
      </c>
      <c r="X35" s="22" t="s">
        <v>59</v>
      </c>
      <c r="Y35" s="62">
        <v>878</v>
      </c>
      <c r="Z35" s="39"/>
      <c r="AA35" s="1" t="s">
        <v>70</v>
      </c>
      <c r="AB35" s="27" t="s">
        <v>226</v>
      </c>
    </row>
    <row r="36" spans="1:28" x14ac:dyDescent="0.3">
      <c r="A36" s="1" t="s">
        <v>46</v>
      </c>
      <c r="B36" s="1" t="s">
        <v>57</v>
      </c>
      <c r="C36" s="26" t="s">
        <v>72</v>
      </c>
      <c r="D36" s="36">
        <v>44</v>
      </c>
      <c r="E36" s="26">
        <v>13</v>
      </c>
      <c r="F36" s="26">
        <v>1</v>
      </c>
      <c r="G36" s="26">
        <v>5</v>
      </c>
      <c r="H36" s="26"/>
      <c r="I36" s="26"/>
      <c r="J36" s="26">
        <v>0</v>
      </c>
      <c r="K36" s="26">
        <v>0</v>
      </c>
      <c r="L36" s="26">
        <v>2</v>
      </c>
      <c r="M36" s="26">
        <v>1</v>
      </c>
      <c r="N36" s="26">
        <f t="shared" si="4"/>
        <v>3</v>
      </c>
      <c r="O36" s="37">
        <v>2</v>
      </c>
      <c r="P36" s="37">
        <v>0</v>
      </c>
      <c r="Q36" s="37">
        <v>1</v>
      </c>
      <c r="R36" s="37">
        <v>2</v>
      </c>
      <c r="S36" s="37">
        <v>0</v>
      </c>
      <c r="T36" s="37">
        <f t="shared" si="5"/>
        <v>2</v>
      </c>
      <c r="U36" s="38">
        <f t="shared" si="6"/>
        <v>0.61538461538461542</v>
      </c>
      <c r="V36" s="22">
        <v>127</v>
      </c>
      <c r="W36" s="22" t="s">
        <v>68</v>
      </c>
      <c r="X36" s="22" t="s">
        <v>59</v>
      </c>
      <c r="Y36" s="62">
        <v>878</v>
      </c>
      <c r="Z36" s="39"/>
      <c r="AA36" s="1" t="s">
        <v>70</v>
      </c>
      <c r="AB36" s="27" t="s">
        <v>226</v>
      </c>
    </row>
    <row r="37" spans="1:28" x14ac:dyDescent="0.3">
      <c r="A37" s="1" t="s">
        <v>46</v>
      </c>
      <c r="B37" s="1" t="s">
        <v>57</v>
      </c>
      <c r="C37" s="26" t="s">
        <v>73</v>
      </c>
      <c r="D37" s="36">
        <v>15</v>
      </c>
      <c r="E37" s="26">
        <v>20</v>
      </c>
      <c r="F37" s="26">
        <v>6</v>
      </c>
      <c r="G37" s="26">
        <v>10</v>
      </c>
      <c r="H37" s="26"/>
      <c r="I37" s="26"/>
      <c r="J37" s="26">
        <v>1</v>
      </c>
      <c r="K37" s="26">
        <v>1</v>
      </c>
      <c r="L37" s="26">
        <v>0</v>
      </c>
      <c r="M37" s="26">
        <v>1</v>
      </c>
      <c r="N37" s="26">
        <f t="shared" si="4"/>
        <v>1</v>
      </c>
      <c r="O37" s="37">
        <v>3</v>
      </c>
      <c r="P37" s="52">
        <v>6</v>
      </c>
      <c r="Q37" s="37">
        <v>1</v>
      </c>
      <c r="R37" s="37">
        <v>8</v>
      </c>
      <c r="S37" s="37">
        <v>0</v>
      </c>
      <c r="T37" s="37">
        <f t="shared" si="5"/>
        <v>13</v>
      </c>
      <c r="U37" s="38">
        <f t="shared" si="6"/>
        <v>0.65</v>
      </c>
      <c r="V37" s="22">
        <v>127</v>
      </c>
      <c r="W37" s="22" t="s">
        <v>68</v>
      </c>
      <c r="X37" s="22" t="s">
        <v>59</v>
      </c>
      <c r="Y37" s="62">
        <v>878</v>
      </c>
      <c r="Z37" s="39"/>
      <c r="AA37" s="1" t="s">
        <v>70</v>
      </c>
      <c r="AB37" s="27" t="s">
        <v>226</v>
      </c>
    </row>
    <row r="38" spans="1:28" x14ac:dyDescent="0.3">
      <c r="A38" s="1" t="s">
        <v>46</v>
      </c>
      <c r="B38" s="1" t="s">
        <v>57</v>
      </c>
      <c r="C38" s="26" t="s">
        <v>74</v>
      </c>
      <c r="D38" s="36">
        <v>10</v>
      </c>
      <c r="E38" s="26">
        <v>42</v>
      </c>
      <c r="F38" s="26">
        <v>6</v>
      </c>
      <c r="G38" s="26">
        <v>17</v>
      </c>
      <c r="H38" s="26"/>
      <c r="I38" s="26"/>
      <c r="J38" s="26">
        <v>0</v>
      </c>
      <c r="K38" s="26">
        <v>0</v>
      </c>
      <c r="L38" s="26">
        <v>3</v>
      </c>
      <c r="M38" s="26">
        <v>1</v>
      </c>
      <c r="N38" s="26">
        <f t="shared" si="4"/>
        <v>4</v>
      </c>
      <c r="O38" s="37">
        <v>7</v>
      </c>
      <c r="P38" s="37">
        <v>4</v>
      </c>
      <c r="Q38" s="37">
        <v>6</v>
      </c>
      <c r="R38" s="37">
        <v>12</v>
      </c>
      <c r="S38" s="37">
        <v>0</v>
      </c>
      <c r="T38" s="37">
        <f t="shared" si="5"/>
        <v>12</v>
      </c>
      <c r="U38" s="38">
        <f t="shared" si="6"/>
        <v>0.5714285714285714</v>
      </c>
      <c r="V38" s="22">
        <v>127</v>
      </c>
      <c r="W38" s="22" t="s">
        <v>68</v>
      </c>
      <c r="X38" s="22" t="s">
        <v>59</v>
      </c>
      <c r="Y38" s="62">
        <v>878</v>
      </c>
      <c r="Z38" s="39"/>
      <c r="AA38" s="1" t="s">
        <v>70</v>
      </c>
      <c r="AB38" s="27" t="s">
        <v>226</v>
      </c>
    </row>
    <row r="39" spans="1:28" x14ac:dyDescent="0.3">
      <c r="A39" s="1" t="s">
        <v>46</v>
      </c>
      <c r="B39" s="1" t="s">
        <v>57</v>
      </c>
      <c r="C39" s="26" t="s">
        <v>75</v>
      </c>
      <c r="D39" s="36">
        <v>31</v>
      </c>
      <c r="E39" s="26">
        <v>42</v>
      </c>
      <c r="F39" s="26">
        <v>1</v>
      </c>
      <c r="G39" s="26">
        <v>10</v>
      </c>
      <c r="H39" s="26"/>
      <c r="I39" s="26"/>
      <c r="J39" s="26">
        <v>1</v>
      </c>
      <c r="K39" s="26">
        <v>2</v>
      </c>
      <c r="L39" s="26">
        <v>5</v>
      </c>
      <c r="M39" s="26">
        <v>8</v>
      </c>
      <c r="N39" s="26">
        <f t="shared" si="4"/>
        <v>13</v>
      </c>
      <c r="O39" s="37">
        <v>4</v>
      </c>
      <c r="P39" s="37">
        <v>5</v>
      </c>
      <c r="Q39" s="37">
        <v>4</v>
      </c>
      <c r="R39" s="37">
        <v>4</v>
      </c>
      <c r="S39" s="37">
        <v>2</v>
      </c>
      <c r="T39" s="37">
        <f t="shared" si="5"/>
        <v>3</v>
      </c>
      <c r="U39" s="38">
        <f t="shared" si="6"/>
        <v>0.5714285714285714</v>
      </c>
      <c r="V39" s="22">
        <v>127</v>
      </c>
      <c r="W39" s="22" t="s">
        <v>68</v>
      </c>
      <c r="X39" s="22" t="s">
        <v>59</v>
      </c>
      <c r="Y39" s="62">
        <v>878</v>
      </c>
      <c r="Z39" s="39"/>
      <c r="AA39" s="1" t="s">
        <v>70</v>
      </c>
      <c r="AB39" s="27" t="s">
        <v>226</v>
      </c>
    </row>
    <row r="40" spans="1:28" x14ac:dyDescent="0.3">
      <c r="A40" s="1" t="s">
        <v>46</v>
      </c>
      <c r="B40" s="1" t="s">
        <v>57</v>
      </c>
      <c r="C40" s="26" t="s">
        <v>241</v>
      </c>
      <c r="D40" s="36">
        <v>32</v>
      </c>
      <c r="E40" s="26">
        <v>3</v>
      </c>
      <c r="F40" s="26">
        <v>0</v>
      </c>
      <c r="G40" s="26">
        <v>0</v>
      </c>
      <c r="H40" s="26"/>
      <c r="I40" s="26"/>
      <c r="J40" s="26">
        <v>2</v>
      </c>
      <c r="K40" s="26">
        <v>2</v>
      </c>
      <c r="L40" s="26">
        <v>0</v>
      </c>
      <c r="M40" s="26">
        <v>0</v>
      </c>
      <c r="N40" s="26">
        <f t="shared" si="4"/>
        <v>0</v>
      </c>
      <c r="O40" s="37">
        <v>0</v>
      </c>
      <c r="P40" s="37">
        <v>0</v>
      </c>
      <c r="Q40" s="37">
        <v>0</v>
      </c>
      <c r="R40" s="37">
        <v>0</v>
      </c>
      <c r="S40" s="37">
        <v>0</v>
      </c>
      <c r="T40" s="37">
        <f t="shared" si="5"/>
        <v>2</v>
      </c>
      <c r="U40" s="38">
        <f t="shared" si="6"/>
        <v>0.66666666666666663</v>
      </c>
      <c r="V40" s="22">
        <v>127</v>
      </c>
      <c r="W40" s="22" t="s">
        <v>68</v>
      </c>
      <c r="X40" s="22" t="s">
        <v>59</v>
      </c>
      <c r="Y40" s="62">
        <v>878</v>
      </c>
      <c r="Z40" s="39"/>
      <c r="AA40" s="1" t="s">
        <v>70</v>
      </c>
      <c r="AB40" s="27" t="s">
        <v>226</v>
      </c>
    </row>
    <row r="41" spans="1:28" x14ac:dyDescent="0.3">
      <c r="A41" s="1" t="s">
        <v>46</v>
      </c>
      <c r="B41" s="1" t="s">
        <v>57</v>
      </c>
      <c r="C41" s="26" t="s">
        <v>233</v>
      </c>
      <c r="D41" s="36">
        <v>23</v>
      </c>
      <c r="E41" s="26">
        <v>3</v>
      </c>
      <c r="F41" s="26">
        <v>1</v>
      </c>
      <c r="G41" s="26">
        <v>2</v>
      </c>
      <c r="H41" s="26"/>
      <c r="I41" s="26"/>
      <c r="J41" s="26">
        <v>0</v>
      </c>
      <c r="K41" s="26">
        <v>0</v>
      </c>
      <c r="L41" s="26">
        <v>1</v>
      </c>
      <c r="M41" s="26">
        <v>0</v>
      </c>
      <c r="N41" s="26">
        <f>SUM(L41:M41)</f>
        <v>1</v>
      </c>
      <c r="O41" s="37">
        <v>0</v>
      </c>
      <c r="P41" s="37">
        <v>0</v>
      </c>
      <c r="Q41" s="37">
        <v>0</v>
      </c>
      <c r="R41" s="37">
        <v>1</v>
      </c>
      <c r="S41" s="37">
        <v>0</v>
      </c>
      <c r="T41" s="37">
        <f>(H41*3)+((F41-H41)*2)+J41</f>
        <v>2</v>
      </c>
      <c r="U41" s="38">
        <f t="shared" si="6"/>
        <v>0.66666666666666663</v>
      </c>
      <c r="V41" s="22">
        <v>127</v>
      </c>
      <c r="W41" s="22" t="s">
        <v>68</v>
      </c>
      <c r="X41" s="22" t="s">
        <v>59</v>
      </c>
      <c r="Y41" s="62">
        <v>878</v>
      </c>
      <c r="Z41" s="39"/>
      <c r="AA41" s="1" t="s">
        <v>70</v>
      </c>
      <c r="AB41" s="27" t="s">
        <v>226</v>
      </c>
    </row>
    <row r="42" spans="1:28" x14ac:dyDescent="0.3">
      <c r="A42" s="1" t="s">
        <v>46</v>
      </c>
      <c r="B42" s="1" t="s">
        <v>57</v>
      </c>
      <c r="C42" s="26" t="s">
        <v>77</v>
      </c>
      <c r="D42" s="36">
        <v>14</v>
      </c>
      <c r="E42" s="26">
        <v>8</v>
      </c>
      <c r="F42" s="26">
        <v>0</v>
      </c>
      <c r="G42" s="26">
        <v>3</v>
      </c>
      <c r="H42" s="26"/>
      <c r="I42" s="26"/>
      <c r="J42" s="26">
        <v>1</v>
      </c>
      <c r="K42" s="26">
        <v>2</v>
      </c>
      <c r="L42" s="26">
        <v>0</v>
      </c>
      <c r="M42" s="26">
        <v>1</v>
      </c>
      <c r="N42" s="26">
        <f>SUM(L42:M42)</f>
        <v>1</v>
      </c>
      <c r="O42" s="37">
        <v>2</v>
      </c>
      <c r="P42" s="37">
        <v>1</v>
      </c>
      <c r="Q42" s="37">
        <v>0</v>
      </c>
      <c r="R42" s="37">
        <v>1</v>
      </c>
      <c r="S42" s="37">
        <v>0</v>
      </c>
      <c r="T42" s="37">
        <f>(H42*3)+((F42-H42)*2)+J42</f>
        <v>1</v>
      </c>
      <c r="U42" s="38">
        <f t="shared" si="6"/>
        <v>0.625</v>
      </c>
      <c r="V42" s="22">
        <v>127</v>
      </c>
      <c r="W42" s="22" t="s">
        <v>68</v>
      </c>
      <c r="X42" s="22" t="s">
        <v>59</v>
      </c>
      <c r="Y42" s="62">
        <v>878</v>
      </c>
      <c r="Z42" s="39"/>
      <c r="AA42" s="1" t="s">
        <v>70</v>
      </c>
      <c r="AB42" s="27" t="s">
        <v>226</v>
      </c>
    </row>
    <row r="43" spans="1:28" x14ac:dyDescent="0.3">
      <c r="A43" s="1" t="s">
        <v>46</v>
      </c>
      <c r="B43" s="1" t="s">
        <v>57</v>
      </c>
      <c r="C43" s="26" t="s">
        <v>78</v>
      </c>
      <c r="D43" s="36">
        <v>25</v>
      </c>
      <c r="E43" s="26">
        <v>38</v>
      </c>
      <c r="F43" s="26">
        <v>9</v>
      </c>
      <c r="G43" s="26">
        <v>21</v>
      </c>
      <c r="H43" s="26"/>
      <c r="I43" s="26"/>
      <c r="J43" s="26">
        <v>2</v>
      </c>
      <c r="K43" s="26">
        <v>2</v>
      </c>
      <c r="L43" s="26">
        <v>1</v>
      </c>
      <c r="M43" s="26">
        <v>3</v>
      </c>
      <c r="N43" s="26">
        <f>SUM(L43:M43)</f>
        <v>4</v>
      </c>
      <c r="O43" s="37">
        <v>1</v>
      </c>
      <c r="P43" s="37">
        <v>5</v>
      </c>
      <c r="Q43" s="37">
        <v>5</v>
      </c>
      <c r="R43" s="37">
        <v>4</v>
      </c>
      <c r="S43" s="37">
        <v>0</v>
      </c>
      <c r="T43" s="37">
        <f>(H43*3)+((F43-H43)*2)+J43</f>
        <v>20</v>
      </c>
      <c r="U43" s="38">
        <f t="shared" si="6"/>
        <v>0.71052631578947367</v>
      </c>
      <c r="V43" s="22">
        <v>127</v>
      </c>
      <c r="W43" s="22" t="s">
        <v>68</v>
      </c>
      <c r="X43" s="22" t="s">
        <v>59</v>
      </c>
      <c r="Y43" s="62">
        <v>878</v>
      </c>
      <c r="Z43" s="39"/>
      <c r="AA43" s="1" t="s">
        <v>70</v>
      </c>
      <c r="AB43" s="27" t="s">
        <v>226</v>
      </c>
    </row>
    <row r="44" spans="1:28" x14ac:dyDescent="0.3">
      <c r="A44" s="46" t="s">
        <v>46</v>
      </c>
      <c r="B44" s="46" t="s">
        <v>57</v>
      </c>
      <c r="C44" s="42" t="s">
        <v>40</v>
      </c>
      <c r="D44" s="46"/>
      <c r="E44" s="42">
        <f t="shared" ref="E44:T44" si="7">SUM(E34:E43)</f>
        <v>240</v>
      </c>
      <c r="F44" s="42">
        <f t="shared" si="7"/>
        <v>40</v>
      </c>
      <c r="G44" s="42">
        <f t="shared" si="7"/>
        <v>94</v>
      </c>
      <c r="H44" s="42">
        <f t="shared" si="7"/>
        <v>0</v>
      </c>
      <c r="I44" s="42">
        <f t="shared" si="7"/>
        <v>0</v>
      </c>
      <c r="J44" s="42">
        <f t="shared" si="7"/>
        <v>13</v>
      </c>
      <c r="K44" s="42">
        <f t="shared" si="7"/>
        <v>19</v>
      </c>
      <c r="L44" s="42">
        <f t="shared" si="7"/>
        <v>20</v>
      </c>
      <c r="M44" s="42">
        <f t="shared" si="7"/>
        <v>26</v>
      </c>
      <c r="N44" s="42">
        <f t="shared" si="7"/>
        <v>46</v>
      </c>
      <c r="O44" s="42">
        <f t="shared" si="7"/>
        <v>20</v>
      </c>
      <c r="P44" s="42">
        <f t="shared" si="7"/>
        <v>28</v>
      </c>
      <c r="Q44" s="42">
        <f t="shared" si="7"/>
        <v>19</v>
      </c>
      <c r="R44" s="42">
        <f t="shared" si="7"/>
        <v>39</v>
      </c>
      <c r="S44" s="42">
        <f t="shared" si="7"/>
        <v>5</v>
      </c>
      <c r="T44" s="42">
        <f t="shared" si="7"/>
        <v>93</v>
      </c>
      <c r="U44" s="43">
        <f>((T44+Q44+N44-R44)+(O44*2))/E44</f>
        <v>0.66249999999999998</v>
      </c>
      <c r="V44" s="44">
        <v>127</v>
      </c>
      <c r="W44" s="44" t="s">
        <v>68</v>
      </c>
      <c r="X44" s="44" t="s">
        <v>59</v>
      </c>
      <c r="Y44" s="63">
        <v>878</v>
      </c>
      <c r="Z44" s="45"/>
      <c r="AA44" s="46" t="s">
        <v>70</v>
      </c>
      <c r="AB44" s="74" t="s">
        <v>226</v>
      </c>
    </row>
    <row r="45" spans="1:28" x14ac:dyDescent="0.3">
      <c r="A45" s="1"/>
      <c r="B45" s="1"/>
      <c r="C45" s="1"/>
      <c r="D45" s="1"/>
      <c r="F45" s="47" t="s">
        <v>41</v>
      </c>
      <c r="G45" s="61">
        <f>F44/G44</f>
        <v>0.42553191489361702</v>
      </c>
      <c r="H45" s="47"/>
      <c r="I45" s="27"/>
      <c r="J45" s="47" t="s">
        <v>42</v>
      </c>
      <c r="K45" s="61">
        <f>J44/K44</f>
        <v>0.68421052631578949</v>
      </c>
      <c r="L45" s="1"/>
      <c r="M45" s="37" t="s">
        <v>43</v>
      </c>
      <c r="N45" s="49">
        <v>15</v>
      </c>
      <c r="P45" s="1"/>
      <c r="Q45" s="1"/>
      <c r="R45" s="1"/>
      <c r="S45" s="1"/>
      <c r="T45" s="1"/>
      <c r="U45" s="1"/>
      <c r="V45" s="22"/>
      <c r="W45" s="22"/>
      <c r="X45" s="22"/>
      <c r="Y45" s="40"/>
      <c r="Z45" s="39"/>
      <c r="AA45" s="1"/>
      <c r="AB45" s="27"/>
    </row>
    <row r="46" spans="1:28" x14ac:dyDescent="0.3">
      <c r="A46" s="1"/>
      <c r="B46" s="1"/>
      <c r="C46" s="5" t="s">
        <v>44</v>
      </c>
      <c r="V46" s="22"/>
      <c r="W46" s="22"/>
      <c r="X46" s="22"/>
      <c r="Y46" s="40"/>
      <c r="Z46" s="39"/>
      <c r="AA46" s="1"/>
      <c r="AB46" s="27"/>
    </row>
    <row r="47" spans="1:28" x14ac:dyDescent="0.3">
      <c r="A47" s="1"/>
      <c r="B47" s="1"/>
      <c r="C47" s="5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69D1-BFDA-4EAB-AC6C-4ED63961817F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459</v>
      </c>
    </row>
    <row r="3" spans="1:28" x14ac:dyDescent="0.3">
      <c r="B3" s="1"/>
      <c r="C3" s="6">
        <v>28952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62</v>
      </c>
      <c r="D4" s="7" t="s">
        <v>5</v>
      </c>
      <c r="E4" s="8"/>
      <c r="F4" s="5"/>
      <c r="G4" s="1"/>
      <c r="J4" s="15" t="s">
        <v>227</v>
      </c>
      <c r="K4" s="16" t="s">
        <v>45</v>
      </c>
      <c r="L4" s="17"/>
      <c r="M4" s="18"/>
      <c r="N4" s="19">
        <v>25</v>
      </c>
      <c r="O4" s="19">
        <v>16</v>
      </c>
      <c r="P4" s="19">
        <v>32</v>
      </c>
      <c r="Q4" s="19">
        <v>27</v>
      </c>
      <c r="R4" s="20"/>
      <c r="S4" s="21">
        <f>SUM(N4:R4)</f>
        <v>100</v>
      </c>
      <c r="T4" s="22">
        <v>134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228</v>
      </c>
      <c r="K5" s="16" t="s">
        <v>129</v>
      </c>
      <c r="L5" s="17"/>
      <c r="M5" s="18"/>
      <c r="N5" s="19">
        <v>20</v>
      </c>
      <c r="O5" s="19">
        <v>22</v>
      </c>
      <c r="P5" s="19">
        <v>19</v>
      </c>
      <c r="Q5" s="19">
        <v>25</v>
      </c>
      <c r="R5" s="20"/>
      <c r="S5" s="21">
        <f>SUM(N5:R5)</f>
        <v>86</v>
      </c>
      <c r="T5" s="22">
        <v>134</v>
      </c>
      <c r="U5" s="1"/>
      <c r="V5" s="1"/>
      <c r="W5" s="1"/>
    </row>
    <row r="6" spans="1:28" x14ac:dyDescent="0.3">
      <c r="C6" s="66">
        <v>1711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134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64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33</v>
      </c>
      <c r="AB11" s="64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128</v>
      </c>
      <c r="B13" s="1" t="s">
        <v>46</v>
      </c>
      <c r="C13" s="26" t="s">
        <v>47</v>
      </c>
      <c r="D13" s="36">
        <v>24</v>
      </c>
      <c r="E13" s="89"/>
      <c r="F13" s="26">
        <v>5</v>
      </c>
      <c r="G13" s="89"/>
      <c r="H13" s="89"/>
      <c r="I13" s="89"/>
      <c r="J13" s="26">
        <v>6</v>
      </c>
      <c r="K13" s="26">
        <v>10</v>
      </c>
      <c r="L13" s="89"/>
      <c r="M13" s="89"/>
      <c r="N13" s="26">
        <f>SUM(L13:M13)</f>
        <v>0</v>
      </c>
      <c r="O13" s="89"/>
      <c r="P13" s="90"/>
      <c r="Q13" s="89"/>
      <c r="R13" s="89"/>
      <c r="S13" s="89"/>
      <c r="T13" s="26">
        <f t="shared" ref="T13:T25" si="0">+(F13*2)+J13</f>
        <v>16</v>
      </c>
      <c r="U13" s="38" t="str">
        <f>IFERROR(((T13+Q13+N13-R13)+(O13*2))/E13,"")</f>
        <v/>
      </c>
      <c r="V13" s="22">
        <v>134</v>
      </c>
      <c r="W13" s="22" t="s">
        <v>58</v>
      </c>
      <c r="X13" s="22" t="s">
        <v>69</v>
      </c>
      <c r="Y13" s="62">
        <v>1711</v>
      </c>
      <c r="Z13" s="39"/>
      <c r="AA13" s="1" t="s">
        <v>85</v>
      </c>
      <c r="AB13" s="27" t="s">
        <v>229</v>
      </c>
    </row>
    <row r="14" spans="1:28" x14ac:dyDescent="0.3">
      <c r="A14" s="1" t="s">
        <v>128</v>
      </c>
      <c r="B14" s="1" t="s">
        <v>46</v>
      </c>
      <c r="C14" s="26" t="s">
        <v>242</v>
      </c>
      <c r="D14" s="36">
        <v>22</v>
      </c>
      <c r="E14" s="89"/>
      <c r="F14" s="26">
        <v>8</v>
      </c>
      <c r="G14" s="89"/>
      <c r="H14" s="89"/>
      <c r="I14" s="89"/>
      <c r="J14" s="26">
        <v>2</v>
      </c>
      <c r="K14" s="26">
        <v>3</v>
      </c>
      <c r="L14" s="89"/>
      <c r="M14" s="89"/>
      <c r="N14" s="26">
        <f t="shared" ref="N14:N19" si="1">SUM(L14:M14)</f>
        <v>0</v>
      </c>
      <c r="O14" s="90"/>
      <c r="P14" s="90"/>
      <c r="Q14" s="90"/>
      <c r="R14" s="90"/>
      <c r="S14" s="90"/>
      <c r="T14" s="26">
        <f t="shared" si="0"/>
        <v>18</v>
      </c>
      <c r="U14" s="38" t="str">
        <f t="shared" ref="U14:U23" si="2">IFERROR(((T14+Q14+N14-R14)+(O14*2))/E14,"")</f>
        <v/>
      </c>
      <c r="V14" s="22">
        <v>134</v>
      </c>
      <c r="W14" s="22" t="s">
        <v>58</v>
      </c>
      <c r="X14" s="22" t="s">
        <v>69</v>
      </c>
      <c r="Y14" s="62">
        <v>1711</v>
      </c>
      <c r="Z14" s="39"/>
      <c r="AA14" s="1" t="s">
        <v>85</v>
      </c>
      <c r="AB14" s="27" t="s">
        <v>229</v>
      </c>
    </row>
    <row r="15" spans="1:28" x14ac:dyDescent="0.3">
      <c r="A15" s="1" t="s">
        <v>128</v>
      </c>
      <c r="B15" s="1" t="s">
        <v>46</v>
      </c>
      <c r="C15" s="26" t="s">
        <v>234</v>
      </c>
      <c r="D15" s="36">
        <v>44</v>
      </c>
      <c r="E15" s="89"/>
      <c r="F15" s="26">
        <v>1</v>
      </c>
      <c r="G15" s="89"/>
      <c r="H15" s="89"/>
      <c r="I15" s="89"/>
      <c r="J15" s="26">
        <v>0</v>
      </c>
      <c r="K15" s="26">
        <v>0</v>
      </c>
      <c r="L15" s="89"/>
      <c r="M15" s="89"/>
      <c r="N15" s="26">
        <f>SUM(L15:M15)</f>
        <v>0</v>
      </c>
      <c r="O15" s="90"/>
      <c r="P15" s="90"/>
      <c r="Q15" s="90"/>
      <c r="R15" s="90"/>
      <c r="S15" s="90"/>
      <c r="T15" s="26">
        <f t="shared" ref="T15" si="3">+(F15*2)+J15</f>
        <v>2</v>
      </c>
      <c r="U15" s="38" t="str">
        <f t="shared" ref="U15" si="4">IFERROR(((T15+Q15+N15-R15)+(O15*2))/E15,"")</f>
        <v/>
      </c>
      <c r="V15" s="22">
        <v>134</v>
      </c>
      <c r="W15" s="22" t="s">
        <v>58</v>
      </c>
      <c r="X15" s="22" t="s">
        <v>69</v>
      </c>
      <c r="Y15" s="62">
        <v>1711</v>
      </c>
      <c r="Z15" s="39"/>
      <c r="AA15" s="1" t="s">
        <v>85</v>
      </c>
      <c r="AB15" s="27" t="s">
        <v>229</v>
      </c>
    </row>
    <row r="16" spans="1:28" x14ac:dyDescent="0.3">
      <c r="A16" s="1" t="s">
        <v>128</v>
      </c>
      <c r="B16" s="1" t="s">
        <v>46</v>
      </c>
      <c r="C16" s="26" t="s">
        <v>49</v>
      </c>
      <c r="D16" s="36">
        <v>10</v>
      </c>
      <c r="E16" s="89"/>
      <c r="F16" s="26">
        <v>6</v>
      </c>
      <c r="G16" s="89"/>
      <c r="H16" s="89"/>
      <c r="I16" s="89"/>
      <c r="J16" s="26">
        <v>3</v>
      </c>
      <c r="K16" s="26">
        <v>4</v>
      </c>
      <c r="L16" s="89"/>
      <c r="M16" s="89"/>
      <c r="N16" s="26">
        <f t="shared" si="1"/>
        <v>0</v>
      </c>
      <c r="O16" s="90"/>
      <c r="P16" s="90"/>
      <c r="Q16" s="90"/>
      <c r="R16" s="90"/>
      <c r="S16" s="90"/>
      <c r="T16" s="26">
        <f t="shared" si="0"/>
        <v>15</v>
      </c>
      <c r="U16" s="38" t="str">
        <f t="shared" si="2"/>
        <v/>
      </c>
      <c r="V16" s="22">
        <v>134</v>
      </c>
      <c r="W16" s="22" t="s">
        <v>58</v>
      </c>
      <c r="X16" s="22" t="s">
        <v>69</v>
      </c>
      <c r="Y16" s="62">
        <v>1711</v>
      </c>
      <c r="Z16" s="39"/>
      <c r="AA16" s="1" t="s">
        <v>85</v>
      </c>
      <c r="AB16" s="27" t="s">
        <v>229</v>
      </c>
    </row>
    <row r="17" spans="1:28" x14ac:dyDescent="0.3">
      <c r="A17" s="1" t="s">
        <v>128</v>
      </c>
      <c r="B17" s="1" t="s">
        <v>46</v>
      </c>
      <c r="C17" s="26" t="s">
        <v>50</v>
      </c>
      <c r="D17" s="36">
        <v>25</v>
      </c>
      <c r="E17" s="89"/>
      <c r="F17" s="26">
        <v>1</v>
      </c>
      <c r="G17" s="89"/>
      <c r="H17" s="89"/>
      <c r="I17" s="89"/>
      <c r="J17" s="26">
        <v>3</v>
      </c>
      <c r="K17" s="26">
        <v>4</v>
      </c>
      <c r="L17" s="89"/>
      <c r="M17" s="89"/>
      <c r="N17" s="26">
        <f t="shared" si="1"/>
        <v>0</v>
      </c>
      <c r="O17" s="90"/>
      <c r="P17" s="90"/>
      <c r="Q17" s="90"/>
      <c r="R17" s="90"/>
      <c r="S17" s="90"/>
      <c r="T17" s="26">
        <f t="shared" si="0"/>
        <v>5</v>
      </c>
      <c r="U17" s="38" t="str">
        <f t="shared" si="2"/>
        <v/>
      </c>
      <c r="V17" s="22">
        <v>134</v>
      </c>
      <c r="W17" s="22" t="s">
        <v>58</v>
      </c>
      <c r="X17" s="22" t="s">
        <v>69</v>
      </c>
      <c r="Y17" s="62">
        <v>1711</v>
      </c>
      <c r="Z17" s="39"/>
      <c r="AA17" s="1" t="s">
        <v>85</v>
      </c>
      <c r="AB17" s="27" t="s">
        <v>229</v>
      </c>
    </row>
    <row r="18" spans="1:28" x14ac:dyDescent="0.3">
      <c r="A18" s="1" t="s">
        <v>128</v>
      </c>
      <c r="B18" s="1" t="s">
        <v>46</v>
      </c>
      <c r="C18" s="26" t="s">
        <v>235</v>
      </c>
      <c r="D18" s="36">
        <v>28</v>
      </c>
      <c r="E18" s="89"/>
      <c r="F18" s="26">
        <v>7</v>
      </c>
      <c r="G18" s="89"/>
      <c r="H18" s="89"/>
      <c r="I18" s="89"/>
      <c r="J18" s="26">
        <v>0</v>
      </c>
      <c r="K18" s="26">
        <v>0</v>
      </c>
      <c r="L18" s="89"/>
      <c r="M18" s="89"/>
      <c r="N18" s="26">
        <f t="shared" si="1"/>
        <v>0</v>
      </c>
      <c r="O18" s="90"/>
      <c r="P18" s="52">
        <v>6</v>
      </c>
      <c r="Q18" s="90"/>
      <c r="R18" s="90"/>
      <c r="S18" s="90"/>
      <c r="T18" s="26">
        <f t="shared" si="0"/>
        <v>14</v>
      </c>
      <c r="U18" s="38" t="str">
        <f t="shared" si="2"/>
        <v/>
      </c>
      <c r="V18" s="22">
        <v>134</v>
      </c>
      <c r="W18" s="22" t="s">
        <v>58</v>
      </c>
      <c r="X18" s="22" t="s">
        <v>69</v>
      </c>
      <c r="Y18" s="62">
        <v>1711</v>
      </c>
      <c r="Z18" s="39"/>
      <c r="AA18" s="1" t="s">
        <v>85</v>
      </c>
      <c r="AB18" s="27" t="s">
        <v>229</v>
      </c>
    </row>
    <row r="19" spans="1:28" x14ac:dyDescent="0.3">
      <c r="A19" s="1" t="s">
        <v>128</v>
      </c>
      <c r="B19" s="1" t="s">
        <v>46</v>
      </c>
      <c r="C19" s="26" t="s">
        <v>51</v>
      </c>
      <c r="D19" s="36">
        <v>33</v>
      </c>
      <c r="E19" s="89"/>
      <c r="F19" s="26">
        <v>3</v>
      </c>
      <c r="G19" s="89"/>
      <c r="H19" s="89"/>
      <c r="I19" s="89"/>
      <c r="J19" s="26">
        <v>0</v>
      </c>
      <c r="K19" s="26">
        <v>0</v>
      </c>
      <c r="L19" s="89"/>
      <c r="M19" s="89"/>
      <c r="N19" s="26">
        <f t="shared" si="1"/>
        <v>0</v>
      </c>
      <c r="O19" s="90"/>
      <c r="P19" s="90"/>
      <c r="Q19" s="90"/>
      <c r="R19" s="90"/>
      <c r="S19" s="90"/>
      <c r="T19" s="26">
        <f t="shared" si="0"/>
        <v>6</v>
      </c>
      <c r="U19" s="38" t="str">
        <f t="shared" si="2"/>
        <v/>
      </c>
      <c r="V19" s="22">
        <v>134</v>
      </c>
      <c r="W19" s="22" t="s">
        <v>58</v>
      </c>
      <c r="X19" s="22" t="s">
        <v>69</v>
      </c>
      <c r="Y19" s="62">
        <v>1711</v>
      </c>
      <c r="Z19" s="39"/>
      <c r="AA19" s="1" t="s">
        <v>85</v>
      </c>
      <c r="AB19" s="27" t="s">
        <v>229</v>
      </c>
    </row>
    <row r="20" spans="1:28" x14ac:dyDescent="0.3">
      <c r="A20" s="1" t="s">
        <v>128</v>
      </c>
      <c r="B20" s="1" t="s">
        <v>46</v>
      </c>
      <c r="C20" s="26" t="s">
        <v>52</v>
      </c>
      <c r="D20" s="36">
        <v>6</v>
      </c>
      <c r="E20" s="89" t="s">
        <v>473</v>
      </c>
      <c r="F20" s="26"/>
      <c r="G20" s="89"/>
      <c r="H20" s="89"/>
      <c r="I20" s="89"/>
      <c r="J20" s="26"/>
      <c r="K20" s="26"/>
      <c r="L20" s="89"/>
      <c r="M20" s="89"/>
      <c r="N20" s="26">
        <f>SUM(L20:M20)</f>
        <v>0</v>
      </c>
      <c r="O20" s="90"/>
      <c r="P20" s="90"/>
      <c r="Q20" s="90"/>
      <c r="R20" s="90"/>
      <c r="S20" s="90"/>
      <c r="T20" s="26">
        <f t="shared" si="0"/>
        <v>0</v>
      </c>
      <c r="U20" s="38" t="str">
        <f t="shared" si="2"/>
        <v/>
      </c>
      <c r="V20" s="22">
        <v>134</v>
      </c>
      <c r="W20" s="22" t="s">
        <v>58</v>
      </c>
      <c r="X20" s="22" t="s">
        <v>69</v>
      </c>
      <c r="Y20" s="62">
        <v>1711</v>
      </c>
      <c r="Z20" s="39"/>
      <c r="AA20" s="1" t="s">
        <v>85</v>
      </c>
      <c r="AB20" s="27" t="s">
        <v>229</v>
      </c>
    </row>
    <row r="21" spans="1:28" x14ac:dyDescent="0.3">
      <c r="A21" s="1" t="s">
        <v>128</v>
      </c>
      <c r="B21" s="1" t="s">
        <v>46</v>
      </c>
      <c r="C21" s="26" t="s">
        <v>243</v>
      </c>
      <c r="D21" s="36">
        <v>13</v>
      </c>
      <c r="E21" s="89"/>
      <c r="F21" s="26">
        <v>0</v>
      </c>
      <c r="G21" s="89"/>
      <c r="H21" s="89"/>
      <c r="I21" s="89"/>
      <c r="J21" s="26">
        <v>0</v>
      </c>
      <c r="K21" s="26">
        <v>0</v>
      </c>
      <c r="L21" s="89"/>
      <c r="M21" s="89"/>
      <c r="N21" s="26">
        <f>SUM(L21:M21)</f>
        <v>0</v>
      </c>
      <c r="O21" s="90"/>
      <c r="P21" s="90"/>
      <c r="Q21" s="90"/>
      <c r="R21" s="90"/>
      <c r="S21" s="90"/>
      <c r="T21" s="26">
        <f t="shared" ref="T21" si="5">+(F21*2)+J21</f>
        <v>0</v>
      </c>
      <c r="U21" s="38" t="str">
        <f t="shared" ref="U21" si="6">IFERROR(((T21+Q21+N21-R21)+(O21*2))/E21,"")</f>
        <v/>
      </c>
      <c r="V21" s="22">
        <v>134</v>
      </c>
      <c r="W21" s="22" t="s">
        <v>58</v>
      </c>
      <c r="X21" s="22" t="s">
        <v>69</v>
      </c>
      <c r="Y21" s="62">
        <v>1711</v>
      </c>
      <c r="Z21" s="39"/>
      <c r="AA21" s="1" t="s">
        <v>85</v>
      </c>
      <c r="AB21" s="27" t="s">
        <v>229</v>
      </c>
    </row>
    <row r="22" spans="1:28" x14ac:dyDescent="0.3">
      <c r="A22" s="1" t="s">
        <v>128</v>
      </c>
      <c r="B22" s="1" t="s">
        <v>46</v>
      </c>
      <c r="C22" s="26" t="s">
        <v>236</v>
      </c>
      <c r="D22" s="36">
        <v>32</v>
      </c>
      <c r="E22" s="89"/>
      <c r="F22" s="26">
        <v>2</v>
      </c>
      <c r="G22" s="89"/>
      <c r="H22" s="89"/>
      <c r="I22" s="89"/>
      <c r="J22" s="26">
        <v>2</v>
      </c>
      <c r="K22" s="26">
        <v>3</v>
      </c>
      <c r="L22" s="89"/>
      <c r="M22" s="89"/>
      <c r="N22" s="26">
        <f>SUM(L22:M22)</f>
        <v>0</v>
      </c>
      <c r="O22" s="90"/>
      <c r="P22" s="90"/>
      <c r="Q22" s="90"/>
      <c r="R22" s="90"/>
      <c r="S22" s="90"/>
      <c r="T22" s="26">
        <f t="shared" si="0"/>
        <v>6</v>
      </c>
      <c r="U22" s="38" t="str">
        <f t="shared" si="2"/>
        <v/>
      </c>
      <c r="V22" s="22">
        <v>134</v>
      </c>
      <c r="W22" s="22" t="s">
        <v>58</v>
      </c>
      <c r="X22" s="22" t="s">
        <v>69</v>
      </c>
      <c r="Y22" s="62">
        <v>1711</v>
      </c>
      <c r="Z22" s="39"/>
      <c r="AA22" s="1" t="s">
        <v>85</v>
      </c>
      <c r="AB22" s="27" t="s">
        <v>229</v>
      </c>
    </row>
    <row r="23" spans="1:28" x14ac:dyDescent="0.3">
      <c r="A23" s="1" t="s">
        <v>128</v>
      </c>
      <c r="B23" s="1" t="s">
        <v>46</v>
      </c>
      <c r="C23" s="26" t="s">
        <v>55</v>
      </c>
      <c r="D23" s="36">
        <v>1</v>
      </c>
      <c r="E23" s="89"/>
      <c r="F23" s="26">
        <v>6</v>
      </c>
      <c r="G23" s="89"/>
      <c r="H23" s="89"/>
      <c r="I23" s="89"/>
      <c r="J23" s="26">
        <v>2</v>
      </c>
      <c r="K23" s="26">
        <v>3</v>
      </c>
      <c r="L23" s="89"/>
      <c r="M23" s="89"/>
      <c r="N23" s="26">
        <f>SUM(L23:M23)</f>
        <v>0</v>
      </c>
      <c r="O23" s="90"/>
      <c r="P23" s="90"/>
      <c r="Q23" s="90"/>
      <c r="R23" s="90"/>
      <c r="S23" s="90"/>
      <c r="T23" s="26">
        <f t="shared" si="0"/>
        <v>14</v>
      </c>
      <c r="U23" s="38" t="str">
        <f t="shared" si="2"/>
        <v/>
      </c>
      <c r="V23" s="22">
        <v>134</v>
      </c>
      <c r="W23" s="22" t="s">
        <v>58</v>
      </c>
      <c r="X23" s="22" t="s">
        <v>69</v>
      </c>
      <c r="Y23" s="62">
        <v>1711</v>
      </c>
      <c r="Z23" s="39"/>
      <c r="AA23" s="1" t="s">
        <v>85</v>
      </c>
      <c r="AB23" s="27" t="s">
        <v>229</v>
      </c>
    </row>
    <row r="24" spans="1:28" x14ac:dyDescent="0.3">
      <c r="A24" s="1" t="s">
        <v>128</v>
      </c>
      <c r="B24" s="1" t="s">
        <v>46</v>
      </c>
      <c r="C24" s="26" t="s">
        <v>259</v>
      </c>
      <c r="D24" s="36">
        <v>30</v>
      </c>
      <c r="E24" s="89"/>
      <c r="F24" s="26">
        <v>0</v>
      </c>
      <c r="G24" s="89"/>
      <c r="H24" s="89"/>
      <c r="I24" s="89"/>
      <c r="J24" s="26">
        <v>0</v>
      </c>
      <c r="K24" s="26">
        <v>0</v>
      </c>
      <c r="L24" s="89"/>
      <c r="M24" s="89"/>
      <c r="N24" s="26">
        <f t="shared" ref="N24:N25" si="7">SUM(L24:M24)</f>
        <v>0</v>
      </c>
      <c r="O24" s="90"/>
      <c r="P24" s="90"/>
      <c r="Q24" s="90"/>
      <c r="R24" s="90"/>
      <c r="S24" s="90"/>
      <c r="T24" s="26">
        <f t="shared" si="0"/>
        <v>0</v>
      </c>
      <c r="U24" s="38" t="str">
        <f t="shared" ref="U24:U25" si="8">IFERROR(((T24+Q24+N24-R24)+(O24*2))/E24,"")</f>
        <v/>
      </c>
      <c r="V24" s="22">
        <v>134</v>
      </c>
      <c r="W24" s="22" t="s">
        <v>58</v>
      </c>
      <c r="X24" s="22" t="s">
        <v>69</v>
      </c>
      <c r="Y24" s="62">
        <v>1711</v>
      </c>
      <c r="Z24" s="39"/>
      <c r="AA24" s="1" t="s">
        <v>85</v>
      </c>
      <c r="AB24" s="27" t="s">
        <v>229</v>
      </c>
    </row>
    <row r="25" spans="1:28" x14ac:dyDescent="0.3">
      <c r="A25" s="1" t="s">
        <v>128</v>
      </c>
      <c r="B25" s="1" t="s">
        <v>46</v>
      </c>
      <c r="C25" s="26" t="s">
        <v>56</v>
      </c>
      <c r="D25" s="36">
        <v>15</v>
      </c>
      <c r="E25" s="89"/>
      <c r="F25" s="26">
        <v>2</v>
      </c>
      <c r="G25" s="89"/>
      <c r="H25" s="89"/>
      <c r="I25" s="89"/>
      <c r="J25" s="26">
        <v>0</v>
      </c>
      <c r="K25" s="26">
        <v>2</v>
      </c>
      <c r="L25" s="89"/>
      <c r="M25" s="89"/>
      <c r="N25" s="26">
        <f t="shared" si="7"/>
        <v>0</v>
      </c>
      <c r="O25" s="90"/>
      <c r="P25" s="90"/>
      <c r="Q25" s="90"/>
      <c r="R25" s="90"/>
      <c r="S25" s="90"/>
      <c r="T25" s="26">
        <f t="shared" si="0"/>
        <v>4</v>
      </c>
      <c r="U25" s="38" t="str">
        <f t="shared" si="8"/>
        <v/>
      </c>
      <c r="V25" s="22">
        <v>134</v>
      </c>
      <c r="W25" s="22" t="s">
        <v>58</v>
      </c>
      <c r="X25" s="22" t="s">
        <v>69</v>
      </c>
      <c r="Y25" s="62">
        <v>1711</v>
      </c>
      <c r="Z25" s="39"/>
      <c r="AA25" s="1" t="s">
        <v>85</v>
      </c>
      <c r="AB25" s="27" t="s">
        <v>229</v>
      </c>
    </row>
    <row r="26" spans="1:28" x14ac:dyDescent="0.3">
      <c r="A26" s="1" t="s">
        <v>128</v>
      </c>
      <c r="B26" s="1" t="s">
        <v>46</v>
      </c>
      <c r="C26" s="52" t="s">
        <v>39</v>
      </c>
      <c r="D26" s="1"/>
      <c r="E26" s="52">
        <v>240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52">
        <v>24</v>
      </c>
      <c r="Q26" s="41"/>
      <c r="R26" s="41"/>
      <c r="S26" s="41"/>
      <c r="T26" s="52"/>
      <c r="U26" s="38" t="str">
        <f t="shared" ref="U26" si="9">_xlfn.IFNA("",((T26+Q26+N26-R26)+(O26*2))/E26)</f>
        <v/>
      </c>
      <c r="V26" s="22">
        <v>134</v>
      </c>
      <c r="W26" s="22" t="s">
        <v>58</v>
      </c>
      <c r="X26" s="22" t="s">
        <v>69</v>
      </c>
      <c r="Y26" s="62">
        <v>1711</v>
      </c>
      <c r="Z26" s="39"/>
      <c r="AA26" s="1" t="s">
        <v>85</v>
      </c>
      <c r="AB26" s="27" t="s">
        <v>229</v>
      </c>
    </row>
    <row r="27" spans="1:28" x14ac:dyDescent="0.3">
      <c r="A27" s="46" t="s">
        <v>128</v>
      </c>
      <c r="B27" s="46" t="s">
        <v>46</v>
      </c>
      <c r="C27" s="42" t="s">
        <v>40</v>
      </c>
      <c r="D27" s="46"/>
      <c r="E27" s="42">
        <f t="shared" ref="E27:T27" si="10">SUM(E13:E26)</f>
        <v>240</v>
      </c>
      <c r="F27" s="42">
        <f t="shared" si="10"/>
        <v>41</v>
      </c>
      <c r="G27" s="42">
        <f t="shared" si="10"/>
        <v>0</v>
      </c>
      <c r="H27" s="42">
        <f t="shared" si="10"/>
        <v>0</v>
      </c>
      <c r="I27" s="42">
        <f t="shared" si="10"/>
        <v>0</v>
      </c>
      <c r="J27" s="42">
        <f t="shared" si="10"/>
        <v>18</v>
      </c>
      <c r="K27" s="42">
        <f t="shared" si="10"/>
        <v>29</v>
      </c>
      <c r="L27" s="42">
        <f t="shared" si="10"/>
        <v>0</v>
      </c>
      <c r="M27" s="42">
        <f t="shared" si="10"/>
        <v>0</v>
      </c>
      <c r="N27" s="42">
        <f t="shared" si="10"/>
        <v>0</v>
      </c>
      <c r="O27" s="42">
        <f t="shared" si="10"/>
        <v>0</v>
      </c>
      <c r="P27" s="42">
        <f t="shared" si="10"/>
        <v>30</v>
      </c>
      <c r="Q27" s="42">
        <f t="shared" si="10"/>
        <v>0</v>
      </c>
      <c r="R27" s="42">
        <f t="shared" si="10"/>
        <v>0</v>
      </c>
      <c r="S27" s="42">
        <f t="shared" si="10"/>
        <v>0</v>
      </c>
      <c r="T27" s="42">
        <f t="shared" si="10"/>
        <v>100</v>
      </c>
      <c r="U27" s="43">
        <f>((T27+Q27+N27-R27)+(O27*2))/E27</f>
        <v>0.41666666666666669</v>
      </c>
      <c r="V27" s="44">
        <v>134</v>
      </c>
      <c r="W27" s="44" t="s">
        <v>58</v>
      </c>
      <c r="X27" s="44" t="s">
        <v>69</v>
      </c>
      <c r="Y27" s="63">
        <v>1711</v>
      </c>
      <c r="Z27" s="45"/>
      <c r="AA27" s="46" t="s">
        <v>85</v>
      </c>
      <c r="AB27" s="74" t="s">
        <v>229</v>
      </c>
    </row>
    <row r="28" spans="1:28" x14ac:dyDescent="0.3">
      <c r="A28" s="1"/>
      <c r="B28" s="1"/>
      <c r="C28" s="1"/>
      <c r="D28" s="1"/>
      <c r="F28" s="47" t="s">
        <v>41</v>
      </c>
      <c r="G28" s="61" t="e">
        <f>F27/G27</f>
        <v>#DIV/0!</v>
      </c>
      <c r="H28" s="47"/>
      <c r="I28" s="27"/>
      <c r="J28" s="47" t="s">
        <v>42</v>
      </c>
      <c r="K28" s="61">
        <f>J27/K27</f>
        <v>0.62068965517241381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1" t="s">
        <v>129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34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128</v>
      </c>
      <c r="C35" s="26" t="s">
        <v>385</v>
      </c>
      <c r="D35" s="36">
        <v>35</v>
      </c>
      <c r="E35" s="89"/>
      <c r="F35" s="26">
        <v>7</v>
      </c>
      <c r="G35" s="89"/>
      <c r="H35" s="89"/>
      <c r="I35" s="89"/>
      <c r="J35" s="26">
        <v>1</v>
      </c>
      <c r="K35" s="26">
        <v>2</v>
      </c>
      <c r="L35" s="89"/>
      <c r="M35" s="89"/>
      <c r="N35" s="26">
        <f>SUM(L35:M35)</f>
        <v>0</v>
      </c>
      <c r="O35" s="89"/>
      <c r="P35" s="90"/>
      <c r="Q35" s="89"/>
      <c r="R35" s="89"/>
      <c r="S35" s="89"/>
      <c r="T35" s="26">
        <f>+(F35*2)+J35</f>
        <v>15</v>
      </c>
      <c r="U35" s="38" t="str">
        <f>IFERROR(((T35+Q35+N35-R35)+(O35*2))/E35,"")</f>
        <v/>
      </c>
      <c r="V35" s="22">
        <v>134</v>
      </c>
      <c r="W35" s="22" t="s">
        <v>68</v>
      </c>
      <c r="X35" s="22" t="s">
        <v>59</v>
      </c>
      <c r="Y35" s="62">
        <v>1711</v>
      </c>
      <c r="Z35" s="39"/>
      <c r="AA35" s="1" t="s">
        <v>133</v>
      </c>
      <c r="AB35" s="86" t="s">
        <v>230</v>
      </c>
    </row>
    <row r="36" spans="1:28" x14ac:dyDescent="0.3">
      <c r="A36" s="1" t="s">
        <v>46</v>
      </c>
      <c r="B36" s="1" t="s">
        <v>128</v>
      </c>
      <c r="C36" s="26" t="s">
        <v>374</v>
      </c>
      <c r="D36" s="36">
        <v>21</v>
      </c>
      <c r="E36" s="89"/>
      <c r="F36" s="26">
        <v>3</v>
      </c>
      <c r="G36" s="89"/>
      <c r="H36" s="89"/>
      <c r="I36" s="89"/>
      <c r="J36" s="26">
        <v>6</v>
      </c>
      <c r="K36" s="26">
        <v>7</v>
      </c>
      <c r="L36" s="89"/>
      <c r="M36" s="89"/>
      <c r="N36" s="26">
        <f t="shared" ref="N36:N41" si="11">SUM(L36:M36)</f>
        <v>0</v>
      </c>
      <c r="O36" s="90"/>
      <c r="P36" s="90"/>
      <c r="Q36" s="90"/>
      <c r="R36" s="90"/>
      <c r="S36" s="90"/>
      <c r="T36" s="26">
        <f t="shared" ref="T36:T44" si="12">+(F36*2)+J36</f>
        <v>12</v>
      </c>
      <c r="U36" s="38" t="str">
        <f t="shared" ref="U36:U44" si="13">IFERROR(((T36+Q36+N36-R36)+(O36*2))/E36,"")</f>
        <v/>
      </c>
      <c r="V36" s="22">
        <v>134</v>
      </c>
      <c r="W36" s="22" t="s">
        <v>68</v>
      </c>
      <c r="X36" s="22" t="s">
        <v>59</v>
      </c>
      <c r="Y36" s="62">
        <v>1711</v>
      </c>
      <c r="Z36" s="39"/>
      <c r="AA36" s="1" t="s">
        <v>133</v>
      </c>
      <c r="AB36" s="86" t="s">
        <v>230</v>
      </c>
    </row>
    <row r="37" spans="1:28" x14ac:dyDescent="0.3">
      <c r="A37" s="1" t="s">
        <v>46</v>
      </c>
      <c r="B37" s="1" t="s">
        <v>128</v>
      </c>
      <c r="C37" s="26" t="s">
        <v>76</v>
      </c>
      <c r="D37" s="36">
        <v>4</v>
      </c>
      <c r="E37" s="89"/>
      <c r="F37" s="26">
        <v>0</v>
      </c>
      <c r="G37" s="89"/>
      <c r="H37" s="89"/>
      <c r="I37" s="89"/>
      <c r="J37" s="26">
        <v>0</v>
      </c>
      <c r="K37" s="26">
        <v>0</v>
      </c>
      <c r="L37" s="89"/>
      <c r="M37" s="89"/>
      <c r="N37" s="26">
        <f t="shared" si="11"/>
        <v>0</v>
      </c>
      <c r="O37" s="90"/>
      <c r="P37" s="90"/>
      <c r="Q37" s="90"/>
      <c r="R37" s="90"/>
      <c r="S37" s="90"/>
      <c r="T37" s="26">
        <f t="shared" si="12"/>
        <v>0</v>
      </c>
      <c r="U37" s="38" t="str">
        <f t="shared" si="13"/>
        <v/>
      </c>
      <c r="V37" s="22">
        <v>134</v>
      </c>
      <c r="W37" s="22" t="s">
        <v>68</v>
      </c>
      <c r="X37" s="22" t="s">
        <v>59</v>
      </c>
      <c r="Y37" s="62">
        <v>1711</v>
      </c>
      <c r="Z37" s="39"/>
      <c r="AA37" s="1" t="s">
        <v>133</v>
      </c>
      <c r="AB37" s="86" t="s">
        <v>230</v>
      </c>
    </row>
    <row r="38" spans="1:28" x14ac:dyDescent="0.3">
      <c r="A38" s="1" t="s">
        <v>46</v>
      </c>
      <c r="B38" s="1" t="s">
        <v>128</v>
      </c>
      <c r="C38" s="26" t="s">
        <v>376</v>
      </c>
      <c r="D38" s="36">
        <v>13</v>
      </c>
      <c r="E38" s="89"/>
      <c r="F38" s="26">
        <v>0</v>
      </c>
      <c r="G38" s="89"/>
      <c r="H38" s="89"/>
      <c r="I38" s="89"/>
      <c r="J38" s="26">
        <v>0</v>
      </c>
      <c r="K38" s="26">
        <v>0</v>
      </c>
      <c r="L38" s="89"/>
      <c r="M38" s="89"/>
      <c r="N38" s="26">
        <f t="shared" si="11"/>
        <v>0</v>
      </c>
      <c r="O38" s="90"/>
      <c r="P38" s="90"/>
      <c r="Q38" s="90"/>
      <c r="R38" s="90"/>
      <c r="S38" s="90"/>
      <c r="T38" s="26">
        <f t="shared" si="12"/>
        <v>0</v>
      </c>
      <c r="U38" s="38" t="str">
        <f t="shared" si="13"/>
        <v/>
      </c>
      <c r="V38" s="22">
        <v>134</v>
      </c>
      <c r="W38" s="22" t="s">
        <v>68</v>
      </c>
      <c r="X38" s="22" t="s">
        <v>59</v>
      </c>
      <c r="Y38" s="62">
        <v>1711</v>
      </c>
      <c r="Z38" s="39"/>
      <c r="AA38" s="1" t="s">
        <v>133</v>
      </c>
      <c r="AB38" s="86" t="s">
        <v>230</v>
      </c>
    </row>
    <row r="39" spans="1:28" x14ac:dyDescent="0.3">
      <c r="A39" s="1" t="s">
        <v>46</v>
      </c>
      <c r="B39" s="1" t="s">
        <v>128</v>
      </c>
      <c r="C39" s="26" t="s">
        <v>377</v>
      </c>
      <c r="D39" s="36">
        <v>11</v>
      </c>
      <c r="E39" s="89"/>
      <c r="F39" s="26">
        <v>10</v>
      </c>
      <c r="G39" s="89"/>
      <c r="H39" s="89"/>
      <c r="I39" s="89"/>
      <c r="J39" s="26">
        <v>4</v>
      </c>
      <c r="K39" s="26">
        <v>5</v>
      </c>
      <c r="L39" s="89"/>
      <c r="M39" s="89"/>
      <c r="N39" s="26">
        <f t="shared" si="11"/>
        <v>0</v>
      </c>
      <c r="O39" s="90"/>
      <c r="P39" s="90"/>
      <c r="Q39" s="90"/>
      <c r="R39" s="90"/>
      <c r="S39" s="90"/>
      <c r="T39" s="26">
        <f t="shared" si="12"/>
        <v>24</v>
      </c>
      <c r="U39" s="38" t="str">
        <f t="shared" si="13"/>
        <v/>
      </c>
      <c r="V39" s="22">
        <v>134</v>
      </c>
      <c r="W39" s="22" t="s">
        <v>68</v>
      </c>
      <c r="X39" s="22" t="s">
        <v>59</v>
      </c>
      <c r="Y39" s="62">
        <v>1711</v>
      </c>
      <c r="Z39" s="39"/>
      <c r="AA39" s="1" t="s">
        <v>133</v>
      </c>
      <c r="AB39" s="86" t="s">
        <v>230</v>
      </c>
    </row>
    <row r="40" spans="1:28" x14ac:dyDescent="0.3">
      <c r="A40" s="1" t="s">
        <v>46</v>
      </c>
      <c r="B40" s="1" t="s">
        <v>128</v>
      </c>
      <c r="C40" s="26" t="s">
        <v>387</v>
      </c>
      <c r="D40" s="35">
        <v>19</v>
      </c>
      <c r="E40" s="89"/>
      <c r="F40" s="26">
        <v>2</v>
      </c>
      <c r="G40" s="89"/>
      <c r="H40" s="89"/>
      <c r="I40" s="89"/>
      <c r="J40" s="26">
        <v>0</v>
      </c>
      <c r="K40" s="26">
        <v>0</v>
      </c>
      <c r="L40" s="89"/>
      <c r="M40" s="89"/>
      <c r="N40" s="26">
        <f t="shared" si="11"/>
        <v>0</v>
      </c>
      <c r="O40" s="90"/>
      <c r="P40" s="90"/>
      <c r="Q40" s="90"/>
      <c r="R40" s="90"/>
      <c r="S40" s="90"/>
      <c r="T40" s="26">
        <v>24</v>
      </c>
      <c r="U40" s="38" t="str">
        <f t="shared" si="13"/>
        <v/>
      </c>
      <c r="V40" s="22">
        <v>134</v>
      </c>
      <c r="W40" s="22" t="s">
        <v>68</v>
      </c>
      <c r="X40" s="22" t="s">
        <v>59</v>
      </c>
      <c r="Y40" s="62">
        <v>1711</v>
      </c>
      <c r="Z40" s="39"/>
      <c r="AA40" s="1" t="s">
        <v>133</v>
      </c>
      <c r="AB40" s="86" t="s">
        <v>230</v>
      </c>
    </row>
    <row r="41" spans="1:28" x14ac:dyDescent="0.3">
      <c r="A41" s="1" t="s">
        <v>46</v>
      </c>
      <c r="B41" s="1" t="s">
        <v>128</v>
      </c>
      <c r="C41" s="26" t="s">
        <v>284</v>
      </c>
      <c r="D41" s="36">
        <v>34</v>
      </c>
      <c r="E41" s="89"/>
      <c r="F41" s="26">
        <v>0</v>
      </c>
      <c r="G41" s="89"/>
      <c r="H41" s="89"/>
      <c r="I41" s="89"/>
      <c r="J41" s="26">
        <v>1</v>
      </c>
      <c r="K41" s="26">
        <v>4</v>
      </c>
      <c r="L41" s="89"/>
      <c r="M41" s="89"/>
      <c r="N41" s="26">
        <f t="shared" si="11"/>
        <v>0</v>
      </c>
      <c r="O41" s="90"/>
      <c r="P41" s="90"/>
      <c r="Q41" s="90"/>
      <c r="R41" s="90"/>
      <c r="S41" s="90"/>
      <c r="T41" s="26">
        <f t="shared" si="12"/>
        <v>1</v>
      </c>
      <c r="U41" s="38" t="str">
        <f t="shared" si="13"/>
        <v/>
      </c>
      <c r="V41" s="22">
        <v>134</v>
      </c>
      <c r="W41" s="22" t="s">
        <v>68</v>
      </c>
      <c r="X41" s="22" t="s">
        <v>59</v>
      </c>
      <c r="Y41" s="62">
        <v>1711</v>
      </c>
      <c r="Z41" s="39"/>
      <c r="AA41" s="1" t="s">
        <v>133</v>
      </c>
      <c r="AB41" s="86" t="s">
        <v>230</v>
      </c>
    </row>
    <row r="42" spans="1:28" x14ac:dyDescent="0.3">
      <c r="A42" s="1" t="s">
        <v>46</v>
      </c>
      <c r="B42" s="1" t="s">
        <v>128</v>
      </c>
      <c r="C42" s="26" t="s">
        <v>388</v>
      </c>
      <c r="D42" s="36">
        <v>20</v>
      </c>
      <c r="E42" s="89"/>
      <c r="F42" s="26">
        <v>1</v>
      </c>
      <c r="G42" s="89"/>
      <c r="H42" s="89"/>
      <c r="I42" s="89"/>
      <c r="J42" s="26">
        <v>0</v>
      </c>
      <c r="K42" s="26">
        <v>0</v>
      </c>
      <c r="L42" s="89"/>
      <c r="M42" s="89"/>
      <c r="N42" s="26">
        <f>SUM(L42:M42)</f>
        <v>0</v>
      </c>
      <c r="O42" s="90"/>
      <c r="P42" s="90"/>
      <c r="Q42" s="90"/>
      <c r="R42" s="90"/>
      <c r="S42" s="90"/>
      <c r="T42" s="26">
        <f t="shared" si="12"/>
        <v>2</v>
      </c>
      <c r="U42" s="38" t="str">
        <f t="shared" si="13"/>
        <v/>
      </c>
      <c r="V42" s="22">
        <v>134</v>
      </c>
      <c r="W42" s="22" t="s">
        <v>68</v>
      </c>
      <c r="X42" s="22" t="s">
        <v>59</v>
      </c>
      <c r="Y42" s="62">
        <v>1711</v>
      </c>
      <c r="Z42" s="39"/>
      <c r="AA42" s="1" t="s">
        <v>133</v>
      </c>
      <c r="AB42" s="86" t="s">
        <v>230</v>
      </c>
    </row>
    <row r="43" spans="1:28" x14ac:dyDescent="0.3">
      <c r="A43" s="1" t="s">
        <v>46</v>
      </c>
      <c r="B43" s="1" t="s">
        <v>128</v>
      </c>
      <c r="C43" s="26" t="s">
        <v>380</v>
      </c>
      <c r="D43" s="36">
        <v>23</v>
      </c>
      <c r="E43" s="89"/>
      <c r="F43" s="26">
        <v>3</v>
      </c>
      <c r="G43" s="89"/>
      <c r="H43" s="89"/>
      <c r="I43" s="89"/>
      <c r="J43" s="26">
        <v>3</v>
      </c>
      <c r="K43" s="26">
        <v>7</v>
      </c>
      <c r="L43" s="89"/>
      <c r="M43" s="89"/>
      <c r="N43" s="26">
        <f>SUM(L43:M43)</f>
        <v>0</v>
      </c>
      <c r="O43" s="90"/>
      <c r="P43" s="90"/>
      <c r="Q43" s="90"/>
      <c r="R43" s="90"/>
      <c r="S43" s="90"/>
      <c r="T43" s="26">
        <f t="shared" si="12"/>
        <v>9</v>
      </c>
      <c r="U43" s="38" t="str">
        <f t="shared" si="13"/>
        <v/>
      </c>
      <c r="V43" s="22">
        <v>134</v>
      </c>
      <c r="W43" s="22" t="s">
        <v>68</v>
      </c>
      <c r="X43" s="22" t="s">
        <v>59</v>
      </c>
      <c r="Y43" s="62">
        <v>1711</v>
      </c>
      <c r="Z43" s="39"/>
      <c r="AA43" s="1" t="s">
        <v>133</v>
      </c>
      <c r="AB43" s="86" t="s">
        <v>230</v>
      </c>
    </row>
    <row r="44" spans="1:28" x14ac:dyDescent="0.3">
      <c r="A44" s="1" t="s">
        <v>46</v>
      </c>
      <c r="B44" s="1" t="s">
        <v>128</v>
      </c>
      <c r="C44" s="26" t="s">
        <v>381</v>
      </c>
      <c r="D44" s="36">
        <v>33</v>
      </c>
      <c r="E44" s="89"/>
      <c r="F44" s="26">
        <v>7</v>
      </c>
      <c r="G44" s="89"/>
      <c r="H44" s="89"/>
      <c r="I44" s="89"/>
      <c r="J44" s="26">
        <v>5</v>
      </c>
      <c r="K44" s="26">
        <v>12</v>
      </c>
      <c r="L44" s="89"/>
      <c r="M44" s="89"/>
      <c r="N44" s="26">
        <f>SUM(L44:M44)</f>
        <v>0</v>
      </c>
      <c r="O44" s="90"/>
      <c r="P44" s="52">
        <v>6</v>
      </c>
      <c r="Q44" s="90"/>
      <c r="R44" s="90"/>
      <c r="S44" s="90"/>
      <c r="T44" s="26">
        <f t="shared" si="12"/>
        <v>19</v>
      </c>
      <c r="U44" s="38" t="str">
        <f t="shared" si="13"/>
        <v/>
      </c>
      <c r="V44" s="22">
        <v>134</v>
      </c>
      <c r="W44" s="22" t="s">
        <v>68</v>
      </c>
      <c r="X44" s="22" t="s">
        <v>59</v>
      </c>
      <c r="Y44" s="62">
        <v>1711</v>
      </c>
      <c r="Z44" s="39"/>
      <c r="AA44" s="1" t="s">
        <v>133</v>
      </c>
      <c r="AB44" s="86" t="s">
        <v>230</v>
      </c>
    </row>
    <row r="45" spans="1:28" x14ac:dyDescent="0.3">
      <c r="A45" s="1" t="s">
        <v>46</v>
      </c>
      <c r="B45" s="1" t="s">
        <v>128</v>
      </c>
      <c r="C45" s="52" t="s">
        <v>39</v>
      </c>
      <c r="D45" s="1"/>
      <c r="E45" s="52">
        <v>240</v>
      </c>
      <c r="F45" s="41"/>
      <c r="G45" s="41"/>
      <c r="H45" s="41"/>
      <c r="I45" s="41"/>
      <c r="J45" s="41"/>
      <c r="K45" s="41"/>
      <c r="L45" s="41"/>
      <c r="M45" s="41"/>
      <c r="N45" s="26"/>
      <c r="O45" s="41"/>
      <c r="P45" s="52">
        <v>22</v>
      </c>
      <c r="Q45" s="41"/>
      <c r="R45" s="41"/>
      <c r="S45" s="41"/>
      <c r="T45" s="52">
        <v>62</v>
      </c>
      <c r="U45" s="38" t="str">
        <f t="shared" ref="U45" si="14">_xlfn.IFNA("",((T45+Q45+N45-R45)+(O45*2))/E45)</f>
        <v/>
      </c>
      <c r="V45" s="22">
        <v>134</v>
      </c>
      <c r="W45" s="22" t="s">
        <v>68</v>
      </c>
      <c r="X45" s="22" t="s">
        <v>59</v>
      </c>
      <c r="Y45" s="62">
        <v>1711</v>
      </c>
      <c r="Z45" s="39"/>
      <c r="AA45" s="1" t="s">
        <v>133</v>
      </c>
      <c r="AB45" s="86" t="s">
        <v>230</v>
      </c>
    </row>
    <row r="46" spans="1:28" x14ac:dyDescent="0.3">
      <c r="A46" s="46" t="s">
        <v>46</v>
      </c>
      <c r="B46" s="46" t="s">
        <v>128</v>
      </c>
      <c r="C46" s="42" t="s">
        <v>40</v>
      </c>
      <c r="D46" s="46"/>
      <c r="E46" s="42">
        <f t="shared" ref="E46:T46" si="15">SUM(E35:E45)</f>
        <v>240</v>
      </c>
      <c r="F46" s="42">
        <f t="shared" si="15"/>
        <v>33</v>
      </c>
      <c r="G46" s="42">
        <f t="shared" si="15"/>
        <v>0</v>
      </c>
      <c r="H46" s="42">
        <f t="shared" si="15"/>
        <v>0</v>
      </c>
      <c r="I46" s="42">
        <f t="shared" si="15"/>
        <v>0</v>
      </c>
      <c r="J46" s="42">
        <f t="shared" si="15"/>
        <v>20</v>
      </c>
      <c r="K46" s="42">
        <f t="shared" si="15"/>
        <v>37</v>
      </c>
      <c r="L46" s="42">
        <f t="shared" si="15"/>
        <v>0</v>
      </c>
      <c r="M46" s="42">
        <f t="shared" si="15"/>
        <v>0</v>
      </c>
      <c r="N46" s="42">
        <f t="shared" si="15"/>
        <v>0</v>
      </c>
      <c r="O46" s="42">
        <f t="shared" si="15"/>
        <v>0</v>
      </c>
      <c r="P46" s="42">
        <f t="shared" si="15"/>
        <v>28</v>
      </c>
      <c r="Q46" s="42">
        <f t="shared" si="15"/>
        <v>0</v>
      </c>
      <c r="R46" s="42">
        <f t="shared" si="15"/>
        <v>0</v>
      </c>
      <c r="S46" s="42">
        <f t="shared" si="15"/>
        <v>0</v>
      </c>
      <c r="T46" s="42">
        <f t="shared" si="15"/>
        <v>168</v>
      </c>
      <c r="U46" s="43">
        <f>((T46+Q46+N46-R46)+(O46*2))/E46</f>
        <v>0.7</v>
      </c>
      <c r="V46" s="44">
        <v>134</v>
      </c>
      <c r="W46" s="44" t="s">
        <v>68</v>
      </c>
      <c r="X46" s="44" t="s">
        <v>59</v>
      </c>
      <c r="Y46" s="63">
        <v>1711</v>
      </c>
      <c r="Z46" s="45"/>
      <c r="AA46" s="46" t="s">
        <v>133</v>
      </c>
      <c r="AB46" s="87" t="s">
        <v>230</v>
      </c>
    </row>
    <row r="47" spans="1:28" x14ac:dyDescent="0.3">
      <c r="A47" s="1"/>
      <c r="B47" s="1"/>
      <c r="C47" s="1"/>
      <c r="D47" s="1"/>
      <c r="F47" s="47" t="s">
        <v>41</v>
      </c>
      <c r="G47" s="48" t="e">
        <f>F46/G46</f>
        <v>#DIV/0!</v>
      </c>
      <c r="H47" s="26"/>
      <c r="I47" s="1"/>
      <c r="J47" s="47" t="s">
        <v>42</v>
      </c>
      <c r="K47" s="48">
        <f>J46/K46</f>
        <v>0.54054054054054057</v>
      </c>
      <c r="L47" s="1"/>
      <c r="M47" s="37" t="s">
        <v>43</v>
      </c>
      <c r="N47" s="49"/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27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AB50" s="64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AB0D-4321-4341-B145-D005B20D9A55}">
  <sheetPr>
    <tabColor rgb="FF92D05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464</v>
      </c>
    </row>
    <row r="3" spans="1:28" x14ac:dyDescent="0.3">
      <c r="B3" s="1"/>
      <c r="C3" s="6">
        <v>28953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83</v>
      </c>
      <c r="K4" s="16" t="s">
        <v>45</v>
      </c>
      <c r="L4" s="17"/>
      <c r="M4" s="18"/>
      <c r="N4" s="19">
        <v>18</v>
      </c>
      <c r="O4" s="19">
        <v>24</v>
      </c>
      <c r="P4" s="19">
        <v>24</v>
      </c>
      <c r="Q4" s="19">
        <v>31</v>
      </c>
      <c r="R4" s="20"/>
      <c r="S4" s="21">
        <f>SUM(N4:R4)</f>
        <v>97</v>
      </c>
      <c r="T4" s="22">
        <v>135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84</v>
      </c>
      <c r="K5" s="16" t="s">
        <v>82</v>
      </c>
      <c r="L5" s="17"/>
      <c r="M5" s="18"/>
      <c r="N5" s="19">
        <v>24</v>
      </c>
      <c r="O5" s="19">
        <v>19</v>
      </c>
      <c r="P5" s="19">
        <v>16</v>
      </c>
      <c r="Q5" s="19">
        <v>27</v>
      </c>
      <c r="R5" s="20"/>
      <c r="S5" s="21">
        <f>SUM(N5:R5)</f>
        <v>86</v>
      </c>
      <c r="T5" s="22">
        <v>135</v>
      </c>
      <c r="U5" s="1"/>
      <c r="V5" s="1"/>
      <c r="W5" s="1"/>
    </row>
    <row r="6" spans="1:28" x14ac:dyDescent="0.3">
      <c r="C6" s="66">
        <v>1375</v>
      </c>
      <c r="D6" s="7" t="s">
        <v>7</v>
      </c>
      <c r="F6" s="39"/>
      <c r="N6" s="68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135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64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34</v>
      </c>
      <c r="AB11" s="64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391</v>
      </c>
      <c r="B13" s="1" t="s">
        <v>46</v>
      </c>
      <c r="C13" s="26" t="s">
        <v>47</v>
      </c>
      <c r="D13" s="36">
        <v>24</v>
      </c>
      <c r="E13" s="26">
        <v>39</v>
      </c>
      <c r="F13" s="26">
        <v>8</v>
      </c>
      <c r="G13" s="26">
        <v>15</v>
      </c>
      <c r="H13" s="26"/>
      <c r="I13" s="26"/>
      <c r="J13" s="26">
        <v>0</v>
      </c>
      <c r="K13" s="26">
        <v>1</v>
      </c>
      <c r="L13" s="89"/>
      <c r="M13" s="26">
        <v>7</v>
      </c>
      <c r="N13" s="26">
        <f>SUM(L13:M13)</f>
        <v>7</v>
      </c>
      <c r="O13" s="26">
        <v>4</v>
      </c>
      <c r="P13" s="37">
        <v>3</v>
      </c>
      <c r="Q13" s="26">
        <v>2</v>
      </c>
      <c r="R13" s="26">
        <v>2</v>
      </c>
      <c r="S13" s="26"/>
      <c r="T13" s="26">
        <f t="shared" ref="T13:T25" si="0">+(F13*2)+J13</f>
        <v>16</v>
      </c>
      <c r="U13" s="38">
        <f>IFERROR(((T13+Q13+N13-R13)+(O13*2))/E13,"")</f>
        <v>0.79487179487179482</v>
      </c>
      <c r="V13" s="22">
        <v>135</v>
      </c>
      <c r="W13" s="22" t="s">
        <v>58</v>
      </c>
      <c r="X13" s="22" t="s">
        <v>69</v>
      </c>
      <c r="Y13" s="62">
        <v>1375</v>
      </c>
      <c r="Z13" s="39"/>
      <c r="AA13" s="1" t="s">
        <v>85</v>
      </c>
      <c r="AB13" s="27" t="s">
        <v>86</v>
      </c>
    </row>
    <row r="14" spans="1:28" x14ac:dyDescent="0.3">
      <c r="A14" s="1" t="s">
        <v>391</v>
      </c>
      <c r="B14" s="1" t="s">
        <v>46</v>
      </c>
      <c r="C14" s="26" t="s">
        <v>242</v>
      </c>
      <c r="D14" s="36">
        <v>22</v>
      </c>
      <c r="E14" s="26">
        <v>48</v>
      </c>
      <c r="F14" s="26">
        <v>13</v>
      </c>
      <c r="G14" s="26">
        <v>30</v>
      </c>
      <c r="H14" s="26"/>
      <c r="I14" s="26"/>
      <c r="J14" s="26">
        <v>5</v>
      </c>
      <c r="K14" s="26">
        <v>8</v>
      </c>
      <c r="L14" s="89"/>
      <c r="M14" s="26">
        <v>9</v>
      </c>
      <c r="N14" s="26">
        <f t="shared" ref="N14:N19" si="1">SUM(L14:M14)</f>
        <v>9</v>
      </c>
      <c r="O14" s="37">
        <v>4</v>
      </c>
      <c r="P14" s="37">
        <v>2</v>
      </c>
      <c r="Q14" s="37">
        <v>4</v>
      </c>
      <c r="R14" s="37">
        <v>3</v>
      </c>
      <c r="S14" s="37">
        <v>5</v>
      </c>
      <c r="T14" s="26">
        <f t="shared" si="0"/>
        <v>31</v>
      </c>
      <c r="U14" s="38">
        <f t="shared" ref="U14:U23" si="2">IFERROR(((T14+Q14+N14-R14)+(O14*2))/E14,"")</f>
        <v>1.0208333333333333</v>
      </c>
      <c r="V14" s="22">
        <v>135</v>
      </c>
      <c r="W14" s="22" t="s">
        <v>58</v>
      </c>
      <c r="X14" s="22" t="s">
        <v>69</v>
      </c>
      <c r="Y14" s="62">
        <v>1375</v>
      </c>
      <c r="Z14" s="39"/>
      <c r="AA14" s="1" t="s">
        <v>85</v>
      </c>
      <c r="AB14" s="27" t="s">
        <v>86</v>
      </c>
    </row>
    <row r="15" spans="1:28" x14ac:dyDescent="0.3">
      <c r="A15" s="1" t="s">
        <v>391</v>
      </c>
      <c r="B15" s="1" t="s">
        <v>46</v>
      </c>
      <c r="C15" s="26" t="s">
        <v>234</v>
      </c>
      <c r="D15" s="36">
        <v>44</v>
      </c>
      <c r="E15" s="26" t="s">
        <v>473</v>
      </c>
      <c r="F15" s="26"/>
      <c r="G15" s="26"/>
      <c r="H15" s="26"/>
      <c r="I15" s="26"/>
      <c r="J15" s="26"/>
      <c r="K15" s="26"/>
      <c r="L15" s="89"/>
      <c r="M15" s="26"/>
      <c r="N15" s="26">
        <f>SUM(L15:M15)</f>
        <v>0</v>
      </c>
      <c r="O15" s="37"/>
      <c r="P15" s="37"/>
      <c r="Q15" s="37"/>
      <c r="R15" s="37"/>
      <c r="S15" s="37"/>
      <c r="T15" s="26">
        <f t="shared" ref="T15" si="3">+(F15*2)+J15</f>
        <v>0</v>
      </c>
      <c r="U15" s="38" t="str">
        <f t="shared" ref="U15" si="4">IFERROR(((T15+Q15+N15-R15)+(O15*2))/E15,"")</f>
        <v/>
      </c>
      <c r="V15" s="22">
        <v>135</v>
      </c>
      <c r="W15" s="22" t="s">
        <v>58</v>
      </c>
      <c r="X15" s="22" t="s">
        <v>69</v>
      </c>
      <c r="Y15" s="62">
        <v>1375</v>
      </c>
      <c r="Z15" s="39"/>
      <c r="AA15" s="1" t="s">
        <v>85</v>
      </c>
      <c r="AB15" s="27" t="s">
        <v>86</v>
      </c>
    </row>
    <row r="16" spans="1:28" x14ac:dyDescent="0.3">
      <c r="A16" s="1" t="s">
        <v>391</v>
      </c>
      <c r="B16" s="1" t="s">
        <v>46</v>
      </c>
      <c r="C16" s="26" t="s">
        <v>49</v>
      </c>
      <c r="D16" s="36">
        <v>10</v>
      </c>
      <c r="E16" s="26">
        <v>17</v>
      </c>
      <c r="F16" s="26">
        <v>0</v>
      </c>
      <c r="G16" s="26">
        <v>2</v>
      </c>
      <c r="H16" s="26"/>
      <c r="I16" s="26"/>
      <c r="J16" s="26">
        <v>7</v>
      </c>
      <c r="K16" s="26">
        <v>8</v>
      </c>
      <c r="L16" s="89"/>
      <c r="M16" s="26">
        <v>4</v>
      </c>
      <c r="N16" s="26">
        <f t="shared" si="1"/>
        <v>4</v>
      </c>
      <c r="O16" s="37">
        <v>5</v>
      </c>
      <c r="P16" s="37">
        <v>2</v>
      </c>
      <c r="Q16" s="37">
        <v>1</v>
      </c>
      <c r="R16" s="37">
        <v>2</v>
      </c>
      <c r="S16" s="37">
        <v>2</v>
      </c>
      <c r="T16" s="26">
        <f t="shared" si="0"/>
        <v>7</v>
      </c>
      <c r="U16" s="38">
        <f t="shared" si="2"/>
        <v>1.1764705882352942</v>
      </c>
      <c r="V16" s="22">
        <v>135</v>
      </c>
      <c r="W16" s="22" t="s">
        <v>58</v>
      </c>
      <c r="X16" s="22" t="s">
        <v>69</v>
      </c>
      <c r="Y16" s="62">
        <v>1375</v>
      </c>
      <c r="Z16" s="39"/>
      <c r="AA16" s="1" t="s">
        <v>85</v>
      </c>
      <c r="AB16" s="27" t="s">
        <v>86</v>
      </c>
    </row>
    <row r="17" spans="1:28" x14ac:dyDescent="0.3">
      <c r="A17" s="1" t="s">
        <v>391</v>
      </c>
      <c r="B17" s="1" t="s">
        <v>46</v>
      </c>
      <c r="C17" s="26" t="s">
        <v>50</v>
      </c>
      <c r="D17" s="36">
        <v>25</v>
      </c>
      <c r="E17" s="26">
        <v>32</v>
      </c>
      <c r="F17" s="26">
        <v>6</v>
      </c>
      <c r="G17" s="26">
        <v>15</v>
      </c>
      <c r="H17" s="26"/>
      <c r="I17" s="26"/>
      <c r="J17" s="26">
        <v>2</v>
      </c>
      <c r="K17" s="26">
        <v>2</v>
      </c>
      <c r="L17" s="89"/>
      <c r="M17" s="26">
        <v>5</v>
      </c>
      <c r="N17" s="26">
        <f t="shared" si="1"/>
        <v>5</v>
      </c>
      <c r="O17" s="37">
        <v>7</v>
      </c>
      <c r="P17" s="37">
        <v>5</v>
      </c>
      <c r="Q17" s="37">
        <v>2</v>
      </c>
      <c r="R17" s="37">
        <v>4</v>
      </c>
      <c r="S17" s="37"/>
      <c r="T17" s="26">
        <f t="shared" si="0"/>
        <v>14</v>
      </c>
      <c r="U17" s="38">
        <f t="shared" si="2"/>
        <v>0.96875</v>
      </c>
      <c r="V17" s="22">
        <v>135</v>
      </c>
      <c r="W17" s="22" t="s">
        <v>58</v>
      </c>
      <c r="X17" s="22" t="s">
        <v>69</v>
      </c>
      <c r="Y17" s="62">
        <v>1375</v>
      </c>
      <c r="Z17" s="39"/>
      <c r="AA17" s="1" t="s">
        <v>85</v>
      </c>
      <c r="AB17" s="27" t="s">
        <v>86</v>
      </c>
    </row>
    <row r="18" spans="1:28" x14ac:dyDescent="0.3">
      <c r="A18" s="1" t="s">
        <v>391</v>
      </c>
      <c r="B18" s="1" t="s">
        <v>46</v>
      </c>
      <c r="C18" s="26" t="s">
        <v>235</v>
      </c>
      <c r="D18" s="36">
        <v>28</v>
      </c>
      <c r="E18" s="26">
        <v>37</v>
      </c>
      <c r="F18" s="26">
        <v>7</v>
      </c>
      <c r="G18" s="26">
        <v>19</v>
      </c>
      <c r="H18" s="26"/>
      <c r="I18" s="26"/>
      <c r="J18" s="26">
        <v>0</v>
      </c>
      <c r="K18" s="26">
        <v>0</v>
      </c>
      <c r="L18" s="89"/>
      <c r="M18" s="26">
        <v>11</v>
      </c>
      <c r="N18" s="26">
        <f t="shared" si="1"/>
        <v>11</v>
      </c>
      <c r="O18" s="37">
        <v>2</v>
      </c>
      <c r="P18" s="37">
        <v>3</v>
      </c>
      <c r="Q18" s="37">
        <v>5</v>
      </c>
      <c r="R18" s="37">
        <v>0</v>
      </c>
      <c r="S18" s="37"/>
      <c r="T18" s="26">
        <f t="shared" si="0"/>
        <v>14</v>
      </c>
      <c r="U18" s="38">
        <f t="shared" si="2"/>
        <v>0.91891891891891897</v>
      </c>
      <c r="V18" s="22">
        <v>135</v>
      </c>
      <c r="W18" s="22" t="s">
        <v>58</v>
      </c>
      <c r="X18" s="22" t="s">
        <v>69</v>
      </c>
      <c r="Y18" s="62">
        <v>1375</v>
      </c>
      <c r="Z18" s="39"/>
      <c r="AA18" s="1" t="s">
        <v>85</v>
      </c>
      <c r="AB18" s="27" t="s">
        <v>86</v>
      </c>
    </row>
    <row r="19" spans="1:28" x14ac:dyDescent="0.3">
      <c r="A19" s="1" t="s">
        <v>391</v>
      </c>
      <c r="B19" s="1" t="s">
        <v>46</v>
      </c>
      <c r="C19" s="26" t="s">
        <v>51</v>
      </c>
      <c r="D19" s="36">
        <v>33</v>
      </c>
      <c r="E19" s="26">
        <v>10</v>
      </c>
      <c r="F19" s="26">
        <v>1</v>
      </c>
      <c r="G19" s="26">
        <v>7</v>
      </c>
      <c r="H19" s="26"/>
      <c r="I19" s="26"/>
      <c r="J19" s="26">
        <v>0</v>
      </c>
      <c r="K19" s="26">
        <v>0</v>
      </c>
      <c r="L19" s="89"/>
      <c r="M19" s="26">
        <v>6</v>
      </c>
      <c r="N19" s="26">
        <f t="shared" si="1"/>
        <v>6</v>
      </c>
      <c r="O19" s="37">
        <v>0</v>
      </c>
      <c r="P19" s="37">
        <v>1</v>
      </c>
      <c r="Q19" s="37">
        <v>0</v>
      </c>
      <c r="R19" s="37">
        <v>2</v>
      </c>
      <c r="S19" s="37"/>
      <c r="T19" s="26">
        <f t="shared" si="0"/>
        <v>2</v>
      </c>
      <c r="U19" s="38">
        <f t="shared" si="2"/>
        <v>0.6</v>
      </c>
      <c r="V19" s="22">
        <v>135</v>
      </c>
      <c r="W19" s="22" t="s">
        <v>58</v>
      </c>
      <c r="X19" s="22" t="s">
        <v>69</v>
      </c>
      <c r="Y19" s="62">
        <v>1375</v>
      </c>
      <c r="Z19" s="39"/>
      <c r="AA19" s="1" t="s">
        <v>85</v>
      </c>
      <c r="AB19" s="27" t="s">
        <v>86</v>
      </c>
    </row>
    <row r="20" spans="1:28" x14ac:dyDescent="0.3">
      <c r="A20" s="1" t="s">
        <v>391</v>
      </c>
      <c r="B20" s="1" t="s">
        <v>46</v>
      </c>
      <c r="C20" s="26" t="s">
        <v>52</v>
      </c>
      <c r="D20" s="36">
        <v>6</v>
      </c>
      <c r="E20" s="26" t="s">
        <v>473</v>
      </c>
      <c r="F20" s="26"/>
      <c r="G20" s="26"/>
      <c r="H20" s="26"/>
      <c r="I20" s="26"/>
      <c r="J20" s="26"/>
      <c r="K20" s="26"/>
      <c r="L20" s="89"/>
      <c r="M20" s="26"/>
      <c r="N20" s="26">
        <f>SUM(L20:M20)</f>
        <v>0</v>
      </c>
      <c r="O20" s="37"/>
      <c r="P20" s="37"/>
      <c r="Q20" s="37"/>
      <c r="R20" s="37"/>
      <c r="S20" s="37"/>
      <c r="T20" s="26">
        <f t="shared" si="0"/>
        <v>0</v>
      </c>
      <c r="U20" s="38" t="str">
        <f t="shared" si="2"/>
        <v/>
      </c>
      <c r="V20" s="22">
        <v>135</v>
      </c>
      <c r="W20" s="22" t="s">
        <v>58</v>
      </c>
      <c r="X20" s="22" t="s">
        <v>69</v>
      </c>
      <c r="Y20" s="62">
        <v>1375</v>
      </c>
      <c r="Z20" s="39"/>
      <c r="AA20" s="1" t="s">
        <v>85</v>
      </c>
      <c r="AB20" s="27" t="s">
        <v>86</v>
      </c>
    </row>
    <row r="21" spans="1:28" x14ac:dyDescent="0.3">
      <c r="A21" s="1" t="s">
        <v>391</v>
      </c>
      <c r="B21" s="1" t="s">
        <v>46</v>
      </c>
      <c r="C21" s="26" t="s">
        <v>243</v>
      </c>
      <c r="D21" s="36">
        <v>13</v>
      </c>
      <c r="E21" s="26" t="s">
        <v>473</v>
      </c>
      <c r="F21" s="26"/>
      <c r="G21" s="26"/>
      <c r="H21" s="26"/>
      <c r="I21" s="26"/>
      <c r="J21" s="26"/>
      <c r="K21" s="26"/>
      <c r="L21" s="89"/>
      <c r="M21" s="26"/>
      <c r="N21" s="26">
        <f>SUM(L21:M21)</f>
        <v>0</v>
      </c>
      <c r="O21" s="37"/>
      <c r="P21" s="37"/>
      <c r="Q21" s="37"/>
      <c r="R21" s="37"/>
      <c r="S21" s="37"/>
      <c r="T21" s="26">
        <f t="shared" ref="T21" si="5">+(F21*2)+J21</f>
        <v>0</v>
      </c>
      <c r="U21" s="38" t="str">
        <f t="shared" ref="U21" si="6">IFERROR(((T21+Q21+N21-R21)+(O21*2))/E21,"")</f>
        <v/>
      </c>
      <c r="V21" s="22">
        <v>135</v>
      </c>
      <c r="W21" s="22" t="s">
        <v>58</v>
      </c>
      <c r="X21" s="22" t="s">
        <v>69</v>
      </c>
      <c r="Y21" s="62">
        <v>1375</v>
      </c>
      <c r="Z21" s="39"/>
      <c r="AA21" s="1" t="s">
        <v>85</v>
      </c>
      <c r="AB21" s="27" t="s">
        <v>86</v>
      </c>
    </row>
    <row r="22" spans="1:28" x14ac:dyDescent="0.3">
      <c r="A22" s="1" t="s">
        <v>391</v>
      </c>
      <c r="B22" s="1" t="s">
        <v>46</v>
      </c>
      <c r="C22" s="26" t="s">
        <v>236</v>
      </c>
      <c r="D22" s="36">
        <v>32</v>
      </c>
      <c r="E22" s="26">
        <v>31</v>
      </c>
      <c r="F22" s="26">
        <v>4</v>
      </c>
      <c r="G22" s="26">
        <v>10</v>
      </c>
      <c r="H22" s="26"/>
      <c r="I22" s="26"/>
      <c r="J22" s="26">
        <v>4</v>
      </c>
      <c r="K22" s="26">
        <v>4</v>
      </c>
      <c r="L22" s="89"/>
      <c r="M22" s="26">
        <v>5</v>
      </c>
      <c r="N22" s="26">
        <f>SUM(L22:M22)</f>
        <v>5</v>
      </c>
      <c r="O22" s="37">
        <v>4</v>
      </c>
      <c r="P22" s="37">
        <v>2</v>
      </c>
      <c r="Q22" s="37">
        <v>0</v>
      </c>
      <c r="R22" s="37">
        <v>0</v>
      </c>
      <c r="S22" s="37"/>
      <c r="T22" s="26">
        <f t="shared" si="0"/>
        <v>12</v>
      </c>
      <c r="U22" s="38">
        <f t="shared" si="2"/>
        <v>0.80645161290322576</v>
      </c>
      <c r="V22" s="22">
        <v>135</v>
      </c>
      <c r="W22" s="22" t="s">
        <v>58</v>
      </c>
      <c r="X22" s="22" t="s">
        <v>69</v>
      </c>
      <c r="Y22" s="62">
        <v>1375</v>
      </c>
      <c r="Z22" s="39"/>
      <c r="AA22" s="1" t="s">
        <v>85</v>
      </c>
      <c r="AB22" s="27" t="s">
        <v>86</v>
      </c>
    </row>
    <row r="23" spans="1:28" x14ac:dyDescent="0.3">
      <c r="A23" s="1" t="s">
        <v>391</v>
      </c>
      <c r="B23" s="1" t="s">
        <v>46</v>
      </c>
      <c r="C23" s="26" t="s">
        <v>55</v>
      </c>
      <c r="D23" s="36">
        <v>1</v>
      </c>
      <c r="E23" s="26">
        <v>26</v>
      </c>
      <c r="F23" s="26">
        <v>0</v>
      </c>
      <c r="G23" s="26">
        <v>6</v>
      </c>
      <c r="H23" s="26"/>
      <c r="I23" s="26"/>
      <c r="J23" s="26">
        <v>1</v>
      </c>
      <c r="K23" s="26">
        <v>2</v>
      </c>
      <c r="L23" s="89"/>
      <c r="M23" s="26">
        <v>2</v>
      </c>
      <c r="N23" s="26">
        <f>SUM(L23:M23)</f>
        <v>2</v>
      </c>
      <c r="O23" s="37">
        <v>2</v>
      </c>
      <c r="P23" s="37">
        <v>0</v>
      </c>
      <c r="Q23" s="37">
        <v>4</v>
      </c>
      <c r="R23" s="37">
        <v>3</v>
      </c>
      <c r="S23" s="37">
        <v>1</v>
      </c>
      <c r="T23" s="26">
        <f t="shared" si="0"/>
        <v>1</v>
      </c>
      <c r="U23" s="38">
        <f t="shared" si="2"/>
        <v>0.30769230769230771</v>
      </c>
      <c r="V23" s="22">
        <v>135</v>
      </c>
      <c r="W23" s="22" t="s">
        <v>58</v>
      </c>
      <c r="X23" s="22" t="s">
        <v>69</v>
      </c>
      <c r="Y23" s="62">
        <v>1375</v>
      </c>
      <c r="Z23" s="39"/>
      <c r="AA23" s="1" t="s">
        <v>85</v>
      </c>
      <c r="AB23" s="27" t="s">
        <v>86</v>
      </c>
    </row>
    <row r="24" spans="1:28" x14ac:dyDescent="0.3">
      <c r="A24" s="1" t="s">
        <v>391</v>
      </c>
      <c r="B24" s="1" t="s">
        <v>46</v>
      </c>
      <c r="C24" s="26" t="s">
        <v>259</v>
      </c>
      <c r="D24" s="36">
        <v>30</v>
      </c>
      <c r="E24" s="26" t="s">
        <v>473</v>
      </c>
      <c r="F24" s="26"/>
      <c r="G24" s="26"/>
      <c r="H24" s="26"/>
      <c r="I24" s="26"/>
      <c r="J24" s="26"/>
      <c r="K24" s="26"/>
      <c r="L24" s="89"/>
      <c r="M24" s="26"/>
      <c r="N24" s="26">
        <f t="shared" ref="N24:N26" si="7">SUM(L24:M24)</f>
        <v>0</v>
      </c>
      <c r="O24" s="37"/>
      <c r="P24" s="37"/>
      <c r="Q24" s="37"/>
      <c r="R24" s="37"/>
      <c r="S24" s="37"/>
      <c r="T24" s="26">
        <f t="shared" si="0"/>
        <v>0</v>
      </c>
      <c r="U24" s="38" t="str">
        <f t="shared" ref="U24:U26" si="8">IFERROR(((T24+Q24+N24-R24)+(O24*2))/E24,"")</f>
        <v/>
      </c>
      <c r="V24" s="22">
        <v>135</v>
      </c>
      <c r="W24" s="22" t="s">
        <v>58</v>
      </c>
      <c r="X24" s="22" t="s">
        <v>69</v>
      </c>
      <c r="Y24" s="62">
        <v>1375</v>
      </c>
      <c r="Z24" s="39"/>
      <c r="AA24" s="1" t="s">
        <v>85</v>
      </c>
      <c r="AB24" s="27" t="s">
        <v>86</v>
      </c>
    </row>
    <row r="25" spans="1:28" x14ac:dyDescent="0.3">
      <c r="A25" s="1" t="s">
        <v>391</v>
      </c>
      <c r="B25" s="1" t="s">
        <v>46</v>
      </c>
      <c r="C25" s="26" t="s">
        <v>56</v>
      </c>
      <c r="D25" s="36">
        <v>15</v>
      </c>
      <c r="E25" s="26" t="s">
        <v>473</v>
      </c>
      <c r="F25" s="26"/>
      <c r="G25" s="26"/>
      <c r="H25" s="26"/>
      <c r="I25" s="26"/>
      <c r="J25" s="26"/>
      <c r="K25" s="26"/>
      <c r="L25" s="89"/>
      <c r="M25" s="26"/>
      <c r="N25" s="26">
        <f t="shared" si="7"/>
        <v>0</v>
      </c>
      <c r="O25" s="37"/>
      <c r="P25" s="37"/>
      <c r="Q25" s="37"/>
      <c r="R25" s="37"/>
      <c r="S25" s="37"/>
      <c r="T25" s="26">
        <f t="shared" si="0"/>
        <v>0</v>
      </c>
      <c r="U25" s="38" t="str">
        <f t="shared" si="8"/>
        <v/>
      </c>
      <c r="V25" s="22">
        <v>135</v>
      </c>
      <c r="W25" s="22" t="s">
        <v>58</v>
      </c>
      <c r="X25" s="22" t="s">
        <v>69</v>
      </c>
      <c r="Y25" s="62">
        <v>1375</v>
      </c>
      <c r="Z25" s="39"/>
      <c r="AA25" s="1" t="s">
        <v>85</v>
      </c>
      <c r="AB25" s="27" t="s">
        <v>86</v>
      </c>
    </row>
    <row r="26" spans="1:28" x14ac:dyDescent="0.3">
      <c r="A26" s="1" t="s">
        <v>391</v>
      </c>
      <c r="B26" s="1" t="s">
        <v>46</v>
      </c>
      <c r="C26" s="52" t="s">
        <v>39</v>
      </c>
      <c r="D26" s="1"/>
      <c r="E26" s="52"/>
      <c r="F26" s="41"/>
      <c r="G26" s="41"/>
      <c r="H26" s="41"/>
      <c r="I26" s="41"/>
      <c r="J26" s="41"/>
      <c r="K26" s="41"/>
      <c r="L26" s="52">
        <v>17</v>
      </c>
      <c r="M26" s="52">
        <v>-17</v>
      </c>
      <c r="N26" s="26">
        <f t="shared" si="7"/>
        <v>0</v>
      </c>
      <c r="O26" s="37"/>
      <c r="P26" s="37"/>
      <c r="Q26" s="37"/>
      <c r="R26" s="37"/>
      <c r="S26" s="37"/>
      <c r="T26" s="52"/>
      <c r="U26" s="38" t="str">
        <f t="shared" si="8"/>
        <v/>
      </c>
      <c r="V26" s="22">
        <v>135</v>
      </c>
      <c r="W26" s="22" t="s">
        <v>58</v>
      </c>
      <c r="X26" s="22" t="s">
        <v>69</v>
      </c>
      <c r="Y26" s="62">
        <v>1375</v>
      </c>
      <c r="Z26" s="39"/>
      <c r="AA26" s="1" t="s">
        <v>85</v>
      </c>
      <c r="AB26" s="27" t="s">
        <v>86</v>
      </c>
    </row>
    <row r="27" spans="1:28" x14ac:dyDescent="0.3">
      <c r="A27" s="46" t="s">
        <v>391</v>
      </c>
      <c r="B27" s="46" t="s">
        <v>46</v>
      </c>
      <c r="C27" s="42" t="s">
        <v>40</v>
      </c>
      <c r="D27" s="46"/>
      <c r="E27" s="42">
        <f t="shared" ref="E27:T27" si="9">SUM(E13:E26)</f>
        <v>240</v>
      </c>
      <c r="F27" s="42">
        <f t="shared" si="9"/>
        <v>39</v>
      </c>
      <c r="G27" s="42">
        <f t="shared" si="9"/>
        <v>104</v>
      </c>
      <c r="H27" s="42">
        <f t="shared" si="9"/>
        <v>0</v>
      </c>
      <c r="I27" s="42">
        <f t="shared" si="9"/>
        <v>0</v>
      </c>
      <c r="J27" s="42">
        <f t="shared" si="9"/>
        <v>19</v>
      </c>
      <c r="K27" s="42">
        <f t="shared" si="9"/>
        <v>25</v>
      </c>
      <c r="L27" s="42">
        <f t="shared" si="9"/>
        <v>17</v>
      </c>
      <c r="M27" s="42">
        <f t="shared" si="9"/>
        <v>32</v>
      </c>
      <c r="N27" s="42">
        <f t="shared" si="9"/>
        <v>49</v>
      </c>
      <c r="O27" s="42">
        <f t="shared" si="9"/>
        <v>28</v>
      </c>
      <c r="P27" s="42">
        <f t="shared" si="9"/>
        <v>18</v>
      </c>
      <c r="Q27" s="42">
        <f t="shared" si="9"/>
        <v>18</v>
      </c>
      <c r="R27" s="42">
        <f t="shared" si="9"/>
        <v>16</v>
      </c>
      <c r="S27" s="42">
        <f t="shared" si="9"/>
        <v>8</v>
      </c>
      <c r="T27" s="42">
        <f t="shared" si="9"/>
        <v>97</v>
      </c>
      <c r="U27" s="43">
        <f>((T27+Q27+N27-R27)+(O27*2))/E27</f>
        <v>0.85</v>
      </c>
      <c r="V27" s="44">
        <v>135</v>
      </c>
      <c r="W27" s="44" t="s">
        <v>58</v>
      </c>
      <c r="X27" s="44" t="s">
        <v>69</v>
      </c>
      <c r="Y27" s="63">
        <v>1375</v>
      </c>
      <c r="Z27" s="45"/>
      <c r="AA27" s="46" t="s">
        <v>85</v>
      </c>
      <c r="AB27" s="88" t="s">
        <v>86</v>
      </c>
    </row>
    <row r="28" spans="1:28" x14ac:dyDescent="0.3">
      <c r="A28" s="1"/>
      <c r="B28" s="1"/>
      <c r="C28" s="1"/>
      <c r="D28" s="1"/>
      <c r="F28" s="47" t="s">
        <v>41</v>
      </c>
      <c r="G28" s="61">
        <f>F27/G27</f>
        <v>0.375</v>
      </c>
      <c r="H28" s="47"/>
      <c r="I28" s="27"/>
      <c r="J28" s="47" t="s">
        <v>42</v>
      </c>
      <c r="K28" s="61">
        <f>J27/K27</f>
        <v>0.76</v>
      </c>
      <c r="L28" s="1"/>
      <c r="M28" s="37" t="s">
        <v>43</v>
      </c>
      <c r="N28" s="49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 t="s">
        <v>44</v>
      </c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1" t="s">
        <v>82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34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151</v>
      </c>
      <c r="C35" s="26" t="s">
        <v>319</v>
      </c>
      <c r="D35" s="36">
        <v>13</v>
      </c>
      <c r="E35" s="26">
        <v>8</v>
      </c>
      <c r="F35" s="26">
        <v>0</v>
      </c>
      <c r="G35" s="26">
        <v>2</v>
      </c>
      <c r="H35" s="26"/>
      <c r="I35" s="26"/>
      <c r="J35" s="26">
        <v>0</v>
      </c>
      <c r="K35" s="26">
        <v>0</v>
      </c>
      <c r="L35" s="89"/>
      <c r="M35" s="26">
        <v>3</v>
      </c>
      <c r="N35" s="26">
        <f>SUM(L35:M35)</f>
        <v>3</v>
      </c>
      <c r="O35" s="26">
        <v>0</v>
      </c>
      <c r="P35" s="37">
        <v>2</v>
      </c>
      <c r="Q35" s="26">
        <v>0</v>
      </c>
      <c r="R35" s="26">
        <v>4</v>
      </c>
      <c r="S35" s="26"/>
      <c r="T35" s="26">
        <f>+(F35*2)+J35</f>
        <v>0</v>
      </c>
      <c r="U35" s="57">
        <f>IFERROR(((T35+Q35+N35-R35)+(O35*2))/E35,"")</f>
        <v>-0.125</v>
      </c>
      <c r="V35" s="22">
        <v>135</v>
      </c>
      <c r="W35" s="22" t="s">
        <v>68</v>
      </c>
      <c r="X35" s="22" t="s">
        <v>59</v>
      </c>
      <c r="Y35" s="62">
        <v>1375</v>
      </c>
      <c r="Z35" s="39"/>
      <c r="AA35" s="1" t="s">
        <v>87</v>
      </c>
      <c r="AB35" s="27" t="s">
        <v>88</v>
      </c>
    </row>
    <row r="36" spans="1:28" x14ac:dyDescent="0.3">
      <c r="A36" s="1" t="s">
        <v>46</v>
      </c>
      <c r="B36" s="1" t="s">
        <v>151</v>
      </c>
      <c r="C36" s="26" t="s">
        <v>352</v>
      </c>
      <c r="D36" s="36">
        <v>23</v>
      </c>
      <c r="E36" s="26">
        <v>5</v>
      </c>
      <c r="F36" s="26">
        <v>0</v>
      </c>
      <c r="G36" s="26">
        <v>1</v>
      </c>
      <c r="H36" s="26"/>
      <c r="I36" s="26"/>
      <c r="J36" s="26">
        <v>0</v>
      </c>
      <c r="K36" s="26">
        <v>0</v>
      </c>
      <c r="L36" s="89"/>
      <c r="M36" s="26">
        <v>0</v>
      </c>
      <c r="N36" s="26">
        <f t="shared" ref="N36:N41" si="10">SUM(L36:M36)</f>
        <v>0</v>
      </c>
      <c r="O36" s="37">
        <v>0</v>
      </c>
      <c r="P36" s="37">
        <v>0</v>
      </c>
      <c r="Q36" s="37">
        <v>0</v>
      </c>
      <c r="R36" s="37">
        <v>0</v>
      </c>
      <c r="S36" s="37"/>
      <c r="T36" s="26">
        <f t="shared" ref="T36:T45" si="11">+(F36*2)+J36</f>
        <v>0</v>
      </c>
      <c r="U36" s="38">
        <f t="shared" ref="U36:U45" si="12">IFERROR(((T36+Q36+N36-R36)+(O36*2))/E36,"")</f>
        <v>0</v>
      </c>
      <c r="V36" s="22">
        <v>135</v>
      </c>
      <c r="W36" s="22" t="s">
        <v>68</v>
      </c>
      <c r="X36" s="22" t="s">
        <v>59</v>
      </c>
      <c r="Y36" s="62">
        <v>1375</v>
      </c>
      <c r="Z36" s="39"/>
      <c r="AA36" s="1" t="s">
        <v>87</v>
      </c>
      <c r="AB36" s="27" t="s">
        <v>88</v>
      </c>
    </row>
    <row r="37" spans="1:28" x14ac:dyDescent="0.3">
      <c r="A37" s="1" t="s">
        <v>46</v>
      </c>
      <c r="B37" s="1" t="s">
        <v>151</v>
      </c>
      <c r="C37" s="26" t="s">
        <v>354</v>
      </c>
      <c r="D37" s="36">
        <v>30</v>
      </c>
      <c r="E37" s="26">
        <v>12</v>
      </c>
      <c r="F37" s="26">
        <v>1</v>
      </c>
      <c r="G37" s="26">
        <v>6</v>
      </c>
      <c r="H37" s="26"/>
      <c r="I37" s="26"/>
      <c r="J37" s="26">
        <v>2</v>
      </c>
      <c r="K37" s="26">
        <v>2</v>
      </c>
      <c r="L37" s="89"/>
      <c r="M37" s="26">
        <v>1</v>
      </c>
      <c r="N37" s="26">
        <f t="shared" si="10"/>
        <v>1</v>
      </c>
      <c r="O37" s="37">
        <v>0</v>
      </c>
      <c r="P37" s="37">
        <v>0</v>
      </c>
      <c r="Q37" s="37">
        <v>0</v>
      </c>
      <c r="R37" s="37">
        <v>0</v>
      </c>
      <c r="S37" s="37"/>
      <c r="T37" s="26">
        <f t="shared" si="11"/>
        <v>4</v>
      </c>
      <c r="U37" s="38">
        <f t="shared" si="12"/>
        <v>0.41666666666666669</v>
      </c>
      <c r="V37" s="22">
        <v>135</v>
      </c>
      <c r="W37" s="22" t="s">
        <v>68</v>
      </c>
      <c r="X37" s="22" t="s">
        <v>59</v>
      </c>
      <c r="Y37" s="62">
        <v>1375</v>
      </c>
      <c r="Z37" s="39"/>
      <c r="AA37" s="1" t="s">
        <v>87</v>
      </c>
      <c r="AB37" s="27" t="s">
        <v>88</v>
      </c>
    </row>
    <row r="38" spans="1:28" x14ac:dyDescent="0.3">
      <c r="A38" s="1" t="s">
        <v>46</v>
      </c>
      <c r="B38" s="1" t="s">
        <v>151</v>
      </c>
      <c r="C38" s="26" t="s">
        <v>355</v>
      </c>
      <c r="D38" s="36">
        <v>21</v>
      </c>
      <c r="E38" s="26">
        <v>29</v>
      </c>
      <c r="F38" s="26">
        <v>3</v>
      </c>
      <c r="G38" s="26">
        <v>11</v>
      </c>
      <c r="H38" s="26"/>
      <c r="I38" s="26"/>
      <c r="J38" s="26">
        <v>2</v>
      </c>
      <c r="K38" s="26">
        <v>2</v>
      </c>
      <c r="L38" s="89"/>
      <c r="M38" s="26">
        <v>1</v>
      </c>
      <c r="N38" s="26">
        <f t="shared" si="10"/>
        <v>1</v>
      </c>
      <c r="O38" s="37">
        <v>8</v>
      </c>
      <c r="P38" s="37">
        <v>1</v>
      </c>
      <c r="Q38" s="37">
        <v>0</v>
      </c>
      <c r="R38" s="37">
        <v>3</v>
      </c>
      <c r="S38" s="37"/>
      <c r="T38" s="26">
        <f t="shared" si="11"/>
        <v>8</v>
      </c>
      <c r="U38" s="38">
        <f t="shared" si="12"/>
        <v>0.75862068965517238</v>
      </c>
      <c r="V38" s="22">
        <v>135</v>
      </c>
      <c r="W38" s="22" t="s">
        <v>68</v>
      </c>
      <c r="X38" s="22" t="s">
        <v>59</v>
      </c>
      <c r="Y38" s="62">
        <v>1375</v>
      </c>
      <c r="Z38" s="39"/>
      <c r="AA38" s="1" t="s">
        <v>87</v>
      </c>
      <c r="AB38" s="27" t="s">
        <v>88</v>
      </c>
    </row>
    <row r="39" spans="1:28" x14ac:dyDescent="0.3">
      <c r="A39" s="1" t="s">
        <v>46</v>
      </c>
      <c r="B39" s="1" t="s">
        <v>151</v>
      </c>
      <c r="C39" s="26" t="s">
        <v>356</v>
      </c>
      <c r="D39" s="36">
        <v>12</v>
      </c>
      <c r="E39" s="26">
        <v>14</v>
      </c>
      <c r="F39" s="26">
        <v>3</v>
      </c>
      <c r="G39" s="26">
        <v>6</v>
      </c>
      <c r="H39" s="26"/>
      <c r="I39" s="26"/>
      <c r="J39" s="26">
        <v>2</v>
      </c>
      <c r="K39" s="26">
        <v>2</v>
      </c>
      <c r="L39" s="89"/>
      <c r="M39" s="26">
        <v>3</v>
      </c>
      <c r="N39" s="26">
        <f t="shared" si="10"/>
        <v>3</v>
      </c>
      <c r="O39" s="37">
        <v>0</v>
      </c>
      <c r="P39" s="37">
        <v>1</v>
      </c>
      <c r="Q39" s="37">
        <v>0</v>
      </c>
      <c r="R39" s="37">
        <v>0</v>
      </c>
      <c r="S39" s="37"/>
      <c r="T39" s="26">
        <f t="shared" si="11"/>
        <v>8</v>
      </c>
      <c r="U39" s="38">
        <f t="shared" si="12"/>
        <v>0.7857142857142857</v>
      </c>
      <c r="V39" s="22">
        <v>135</v>
      </c>
      <c r="W39" s="22" t="s">
        <v>68</v>
      </c>
      <c r="X39" s="22" t="s">
        <v>59</v>
      </c>
      <c r="Y39" s="62">
        <v>1375</v>
      </c>
      <c r="Z39" s="39"/>
      <c r="AA39" s="1" t="s">
        <v>87</v>
      </c>
      <c r="AB39" s="27" t="s">
        <v>88</v>
      </c>
    </row>
    <row r="40" spans="1:28" x14ac:dyDescent="0.3">
      <c r="A40" s="1" t="s">
        <v>46</v>
      </c>
      <c r="B40" s="1" t="s">
        <v>151</v>
      </c>
      <c r="C40" s="26" t="s">
        <v>357</v>
      </c>
      <c r="D40" s="36">
        <v>31</v>
      </c>
      <c r="E40" s="26">
        <v>45</v>
      </c>
      <c r="F40" s="26">
        <v>5</v>
      </c>
      <c r="G40" s="26">
        <v>7</v>
      </c>
      <c r="H40" s="26"/>
      <c r="I40" s="26"/>
      <c r="J40" s="26">
        <v>7</v>
      </c>
      <c r="K40" s="26">
        <v>12</v>
      </c>
      <c r="L40" s="89"/>
      <c r="M40" s="26">
        <v>20</v>
      </c>
      <c r="N40" s="26">
        <f t="shared" si="10"/>
        <v>20</v>
      </c>
      <c r="O40" s="37">
        <v>1</v>
      </c>
      <c r="P40" s="37">
        <v>3</v>
      </c>
      <c r="Q40" s="37">
        <v>1</v>
      </c>
      <c r="R40" s="37">
        <v>3</v>
      </c>
      <c r="S40" s="37">
        <v>1</v>
      </c>
      <c r="T40" s="26">
        <f t="shared" si="11"/>
        <v>17</v>
      </c>
      <c r="U40" s="38">
        <f t="shared" si="12"/>
        <v>0.82222222222222219</v>
      </c>
      <c r="V40" s="22">
        <v>135</v>
      </c>
      <c r="W40" s="22" t="s">
        <v>68</v>
      </c>
      <c r="X40" s="22" t="s">
        <v>59</v>
      </c>
      <c r="Y40" s="62">
        <v>1375</v>
      </c>
      <c r="Z40" s="39"/>
      <c r="AA40" s="1" t="s">
        <v>87</v>
      </c>
      <c r="AB40" s="27" t="s">
        <v>88</v>
      </c>
    </row>
    <row r="41" spans="1:28" x14ac:dyDescent="0.3">
      <c r="A41" s="1" t="s">
        <v>46</v>
      </c>
      <c r="B41" s="1" t="s">
        <v>151</v>
      </c>
      <c r="C41" s="26" t="s">
        <v>358</v>
      </c>
      <c r="D41" s="36">
        <v>24</v>
      </c>
      <c r="E41" s="26">
        <v>31</v>
      </c>
      <c r="F41" s="26">
        <v>4</v>
      </c>
      <c r="G41" s="26">
        <v>4</v>
      </c>
      <c r="H41" s="26"/>
      <c r="I41" s="26"/>
      <c r="J41" s="26">
        <v>2</v>
      </c>
      <c r="K41" s="26">
        <v>2</v>
      </c>
      <c r="L41" s="89"/>
      <c r="M41" s="26">
        <v>14</v>
      </c>
      <c r="N41" s="26">
        <f t="shared" si="10"/>
        <v>14</v>
      </c>
      <c r="O41" s="37">
        <v>0</v>
      </c>
      <c r="P41" s="37">
        <v>2</v>
      </c>
      <c r="Q41" s="37">
        <v>1</v>
      </c>
      <c r="R41" s="37">
        <v>2</v>
      </c>
      <c r="S41" s="37"/>
      <c r="T41" s="26">
        <f t="shared" si="11"/>
        <v>10</v>
      </c>
      <c r="U41" s="38">
        <f t="shared" si="12"/>
        <v>0.74193548387096775</v>
      </c>
      <c r="V41" s="22">
        <v>135</v>
      </c>
      <c r="W41" s="22" t="s">
        <v>68</v>
      </c>
      <c r="X41" s="22" t="s">
        <v>59</v>
      </c>
      <c r="Y41" s="62">
        <v>1375</v>
      </c>
      <c r="Z41" s="39"/>
      <c r="AA41" s="1" t="s">
        <v>87</v>
      </c>
      <c r="AB41" s="27" t="s">
        <v>88</v>
      </c>
    </row>
    <row r="42" spans="1:28" x14ac:dyDescent="0.3">
      <c r="A42" s="1" t="s">
        <v>46</v>
      </c>
      <c r="B42" s="1" t="s">
        <v>151</v>
      </c>
      <c r="C42" s="26" t="s">
        <v>383</v>
      </c>
      <c r="D42" s="36">
        <v>25</v>
      </c>
      <c r="E42" s="26">
        <v>24</v>
      </c>
      <c r="F42" s="26">
        <v>2</v>
      </c>
      <c r="G42" s="26">
        <v>7</v>
      </c>
      <c r="H42" s="26"/>
      <c r="I42" s="26"/>
      <c r="J42" s="26">
        <v>2</v>
      </c>
      <c r="K42" s="26">
        <v>3</v>
      </c>
      <c r="L42" s="89"/>
      <c r="M42" s="26">
        <v>2</v>
      </c>
      <c r="N42" s="26">
        <f>SUM(L42:M42)</f>
        <v>2</v>
      </c>
      <c r="O42" s="37">
        <v>3</v>
      </c>
      <c r="P42" s="37">
        <v>3</v>
      </c>
      <c r="Q42" s="37">
        <v>3</v>
      </c>
      <c r="R42" s="37">
        <v>4</v>
      </c>
      <c r="S42" s="37">
        <v>2</v>
      </c>
      <c r="T42" s="26">
        <f t="shared" si="11"/>
        <v>6</v>
      </c>
      <c r="U42" s="38">
        <f t="shared" si="12"/>
        <v>0.54166666666666663</v>
      </c>
      <c r="V42" s="22">
        <v>135</v>
      </c>
      <c r="W42" s="22" t="s">
        <v>68</v>
      </c>
      <c r="X42" s="22" t="s">
        <v>59</v>
      </c>
      <c r="Y42" s="62">
        <v>1375</v>
      </c>
      <c r="Z42" s="39"/>
      <c r="AA42" s="1" t="s">
        <v>87</v>
      </c>
      <c r="AB42" s="27" t="s">
        <v>88</v>
      </c>
    </row>
    <row r="43" spans="1:28" x14ac:dyDescent="0.3">
      <c r="A43" s="1" t="s">
        <v>46</v>
      </c>
      <c r="B43" s="1" t="s">
        <v>151</v>
      </c>
      <c r="C43" s="26" t="s">
        <v>360</v>
      </c>
      <c r="D43" s="36">
        <v>10</v>
      </c>
      <c r="E43" s="26">
        <v>35</v>
      </c>
      <c r="F43" s="26">
        <v>4</v>
      </c>
      <c r="G43" s="26">
        <v>17</v>
      </c>
      <c r="H43" s="26"/>
      <c r="I43" s="26"/>
      <c r="J43" s="26">
        <v>3</v>
      </c>
      <c r="K43" s="26">
        <v>4</v>
      </c>
      <c r="L43" s="89"/>
      <c r="M43" s="26">
        <v>5</v>
      </c>
      <c r="N43" s="26">
        <f>SUM(L43:M43)</f>
        <v>5</v>
      </c>
      <c r="O43" s="37">
        <v>8</v>
      </c>
      <c r="P43" s="37">
        <v>6</v>
      </c>
      <c r="Q43" s="37">
        <v>1</v>
      </c>
      <c r="R43" s="37">
        <v>6</v>
      </c>
      <c r="S43" s="37"/>
      <c r="T43" s="26">
        <f t="shared" si="11"/>
        <v>11</v>
      </c>
      <c r="U43" s="38">
        <f t="shared" si="12"/>
        <v>0.77142857142857146</v>
      </c>
      <c r="V43" s="22">
        <v>135</v>
      </c>
      <c r="W43" s="22" t="s">
        <v>68</v>
      </c>
      <c r="X43" s="22" t="s">
        <v>59</v>
      </c>
      <c r="Y43" s="62">
        <v>1375</v>
      </c>
      <c r="Z43" s="39"/>
      <c r="AA43" s="1" t="s">
        <v>87</v>
      </c>
      <c r="AB43" s="27" t="s">
        <v>88</v>
      </c>
    </row>
    <row r="44" spans="1:28" x14ac:dyDescent="0.3">
      <c r="A44" s="1" t="s">
        <v>46</v>
      </c>
      <c r="B44" s="1" t="s">
        <v>151</v>
      </c>
      <c r="C44" s="26" t="s">
        <v>361</v>
      </c>
      <c r="D44" s="36">
        <v>22</v>
      </c>
      <c r="E44" s="26" t="s">
        <v>473</v>
      </c>
      <c r="F44" s="26"/>
      <c r="G44" s="26"/>
      <c r="H44" s="26"/>
      <c r="I44" s="26"/>
      <c r="J44" s="26"/>
      <c r="K44" s="26"/>
      <c r="L44" s="89"/>
      <c r="M44" s="26"/>
      <c r="N44" s="26">
        <f>SUM(L44:M44)</f>
        <v>0</v>
      </c>
      <c r="O44" s="37"/>
      <c r="P44" s="37"/>
      <c r="Q44" s="37"/>
      <c r="R44" s="37"/>
      <c r="S44" s="37"/>
      <c r="T44" s="26">
        <f t="shared" si="11"/>
        <v>0</v>
      </c>
      <c r="U44" s="38" t="str">
        <f t="shared" si="12"/>
        <v/>
      </c>
      <c r="V44" s="22">
        <v>135</v>
      </c>
      <c r="W44" s="22" t="s">
        <v>68</v>
      </c>
      <c r="X44" s="22" t="s">
        <v>59</v>
      </c>
      <c r="Y44" s="62">
        <v>1375</v>
      </c>
      <c r="Z44" s="39"/>
      <c r="AA44" s="1" t="s">
        <v>87</v>
      </c>
      <c r="AB44" s="27" t="s">
        <v>88</v>
      </c>
    </row>
    <row r="45" spans="1:28" x14ac:dyDescent="0.3">
      <c r="A45" s="1" t="s">
        <v>46</v>
      </c>
      <c r="B45" s="1" t="s">
        <v>151</v>
      </c>
      <c r="C45" s="26" t="s">
        <v>362</v>
      </c>
      <c r="D45" s="36">
        <v>20</v>
      </c>
      <c r="E45" s="26">
        <v>37</v>
      </c>
      <c r="F45" s="26">
        <v>10</v>
      </c>
      <c r="G45" s="26">
        <v>18</v>
      </c>
      <c r="H45" s="26"/>
      <c r="I45" s="26"/>
      <c r="J45" s="26">
        <v>2</v>
      </c>
      <c r="K45" s="26">
        <v>2</v>
      </c>
      <c r="L45" s="89"/>
      <c r="M45" s="26">
        <v>5</v>
      </c>
      <c r="N45" s="26">
        <f>SUM(L45:M45)</f>
        <v>5</v>
      </c>
      <c r="O45" s="37">
        <v>3</v>
      </c>
      <c r="P45" s="37">
        <v>3</v>
      </c>
      <c r="Q45" s="37">
        <v>2</v>
      </c>
      <c r="R45" s="37">
        <v>9</v>
      </c>
      <c r="S45" s="37"/>
      <c r="T45" s="26">
        <f t="shared" si="11"/>
        <v>22</v>
      </c>
      <c r="U45" s="38">
        <f t="shared" si="12"/>
        <v>0.70270270270270274</v>
      </c>
      <c r="V45" s="22">
        <v>135</v>
      </c>
      <c r="W45" s="22" t="s">
        <v>68</v>
      </c>
      <c r="X45" s="22" t="s">
        <v>59</v>
      </c>
      <c r="Y45" s="62">
        <v>1375</v>
      </c>
      <c r="Z45" s="39"/>
      <c r="AA45" s="1" t="s">
        <v>87</v>
      </c>
      <c r="AB45" s="27" t="s">
        <v>88</v>
      </c>
    </row>
    <row r="46" spans="1:28" x14ac:dyDescent="0.3">
      <c r="A46" s="1" t="s">
        <v>46</v>
      </c>
      <c r="B46" s="1"/>
      <c r="C46" s="52" t="s">
        <v>39</v>
      </c>
      <c r="D46" s="1"/>
      <c r="E46" s="52"/>
      <c r="F46" s="41"/>
      <c r="G46" s="41"/>
      <c r="H46" s="41"/>
      <c r="I46" s="41"/>
      <c r="J46" s="41"/>
      <c r="K46" s="41"/>
      <c r="L46" s="52">
        <v>10</v>
      </c>
      <c r="M46" s="52">
        <v>-10</v>
      </c>
      <c r="N46" s="26"/>
      <c r="O46" s="41"/>
      <c r="P46" s="41"/>
      <c r="Q46" s="41"/>
      <c r="R46" s="41"/>
      <c r="S46" s="41"/>
      <c r="T46" s="52"/>
      <c r="U46" s="38" t="str">
        <f t="shared" ref="U46" si="13">_xlfn.IFNA("",((T46+Q46+N46-R46)+(O46*2))/E46)</f>
        <v/>
      </c>
      <c r="V46" s="22">
        <v>135</v>
      </c>
      <c r="W46" s="22" t="s">
        <v>68</v>
      </c>
      <c r="X46" s="22" t="s">
        <v>59</v>
      </c>
      <c r="Y46" s="62">
        <v>1375</v>
      </c>
      <c r="Z46" s="39"/>
      <c r="AA46" s="1" t="s">
        <v>87</v>
      </c>
      <c r="AB46" s="27" t="s">
        <v>88</v>
      </c>
    </row>
    <row r="47" spans="1:28" x14ac:dyDescent="0.3">
      <c r="A47" s="46" t="s">
        <v>46</v>
      </c>
      <c r="B47" s="46"/>
      <c r="C47" s="42" t="s">
        <v>40</v>
      </c>
      <c r="D47" s="46"/>
      <c r="E47" s="42">
        <f t="shared" ref="E47:T47" si="14">SUM(E35:E46)</f>
        <v>240</v>
      </c>
      <c r="F47" s="42">
        <f t="shared" si="14"/>
        <v>32</v>
      </c>
      <c r="G47" s="42">
        <f t="shared" si="14"/>
        <v>79</v>
      </c>
      <c r="H47" s="42">
        <f t="shared" si="14"/>
        <v>0</v>
      </c>
      <c r="I47" s="42">
        <f t="shared" si="14"/>
        <v>0</v>
      </c>
      <c r="J47" s="42">
        <f t="shared" si="14"/>
        <v>22</v>
      </c>
      <c r="K47" s="42">
        <f t="shared" si="14"/>
        <v>29</v>
      </c>
      <c r="L47" s="42">
        <f t="shared" si="14"/>
        <v>10</v>
      </c>
      <c r="M47" s="42">
        <f t="shared" si="14"/>
        <v>44</v>
      </c>
      <c r="N47" s="42">
        <f t="shared" si="14"/>
        <v>54</v>
      </c>
      <c r="O47" s="42">
        <f t="shared" si="14"/>
        <v>23</v>
      </c>
      <c r="P47" s="42">
        <f t="shared" si="14"/>
        <v>21</v>
      </c>
      <c r="Q47" s="42">
        <f t="shared" si="14"/>
        <v>8</v>
      </c>
      <c r="R47" s="42">
        <f t="shared" si="14"/>
        <v>31</v>
      </c>
      <c r="S47" s="42">
        <f t="shared" si="14"/>
        <v>3</v>
      </c>
      <c r="T47" s="42">
        <f t="shared" si="14"/>
        <v>86</v>
      </c>
      <c r="U47" s="43">
        <f>((T47+Q47+N47-R47)+(O47*2))/E47</f>
        <v>0.6791666666666667</v>
      </c>
      <c r="V47" s="44">
        <v>135</v>
      </c>
      <c r="W47" s="44" t="s">
        <v>68</v>
      </c>
      <c r="X47" s="44" t="s">
        <v>59</v>
      </c>
      <c r="Y47" s="63">
        <v>1375</v>
      </c>
      <c r="Z47" s="45"/>
      <c r="AA47" s="46" t="s">
        <v>87</v>
      </c>
      <c r="AB47" s="74" t="s">
        <v>88</v>
      </c>
    </row>
    <row r="48" spans="1:28" x14ac:dyDescent="0.3">
      <c r="A48" s="1"/>
      <c r="B48" s="1"/>
      <c r="C48" s="1"/>
      <c r="D48" s="1"/>
      <c r="F48" s="47" t="s">
        <v>41</v>
      </c>
      <c r="G48" s="61">
        <f>F47/G47</f>
        <v>0.4050632911392405</v>
      </c>
      <c r="H48" s="47"/>
      <c r="I48" s="27"/>
      <c r="J48" s="47" t="s">
        <v>42</v>
      </c>
      <c r="K48" s="61">
        <f>J47/K47</f>
        <v>0.75862068965517238</v>
      </c>
      <c r="L48" s="1"/>
      <c r="M48" s="37" t="s">
        <v>43</v>
      </c>
      <c r="N48" s="49"/>
      <c r="P48" s="1"/>
      <c r="Q48" s="1"/>
      <c r="R48" s="1"/>
      <c r="S48" s="1"/>
      <c r="T48" s="1"/>
      <c r="U48" s="1"/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5" t="s">
        <v>44</v>
      </c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0"/>
      <c r="Z50" s="39"/>
      <c r="AA50" s="1"/>
      <c r="AB50" s="27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AB51" s="64"/>
    </row>
    <row r="52" spans="1:28" x14ac:dyDescent="0.3">
      <c r="AB52" s="64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5834-A273-4EB4-A099-2F8D547A9A51}">
  <sheetPr>
    <tabColor rgb="FFFF0000"/>
    <pageSetUpPr fitToPage="1"/>
  </sheetPr>
  <dimension ref="A1:AB5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441406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407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28850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102</v>
      </c>
      <c r="D4" s="7" t="s">
        <v>5</v>
      </c>
      <c r="E4" s="8"/>
      <c r="F4" s="5"/>
      <c r="G4" s="1"/>
      <c r="J4" s="15" t="s">
        <v>106</v>
      </c>
      <c r="K4" s="16" t="s">
        <v>45</v>
      </c>
      <c r="L4" s="17"/>
      <c r="M4" s="18"/>
      <c r="N4" s="19">
        <v>21</v>
      </c>
      <c r="O4" s="19">
        <v>26</v>
      </c>
      <c r="P4" s="19">
        <v>21</v>
      </c>
      <c r="Q4" s="19">
        <v>22</v>
      </c>
      <c r="R4" s="20"/>
      <c r="S4" s="21">
        <f>SUM(N4:R4)</f>
        <v>90</v>
      </c>
      <c r="T4" s="22">
        <v>13</v>
      </c>
    </row>
    <row r="5" spans="1:28" x14ac:dyDescent="0.3">
      <c r="B5" s="1"/>
      <c r="C5" s="6" t="s">
        <v>103</v>
      </c>
      <c r="D5" s="7" t="s">
        <v>6</v>
      </c>
      <c r="E5" s="1"/>
      <c r="F5" s="1"/>
      <c r="G5" s="1"/>
      <c r="J5" s="15" t="s">
        <v>107</v>
      </c>
      <c r="K5" s="16" t="s">
        <v>105</v>
      </c>
      <c r="L5" s="17"/>
      <c r="M5" s="18"/>
      <c r="N5" s="19">
        <v>21</v>
      </c>
      <c r="O5" s="19">
        <v>20</v>
      </c>
      <c r="P5" s="19">
        <v>21</v>
      </c>
      <c r="Q5" s="19">
        <v>34</v>
      </c>
      <c r="R5" s="20"/>
      <c r="S5" s="21">
        <f>SUM(N5:R5)</f>
        <v>96</v>
      </c>
      <c r="T5" s="22">
        <v>13</v>
      </c>
      <c r="U5" s="1"/>
      <c r="V5" s="1"/>
      <c r="W5" s="1"/>
    </row>
    <row r="6" spans="1:28" x14ac:dyDescent="0.3">
      <c r="C6" s="23">
        <v>1514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337</v>
      </c>
      <c r="D7" s="7" t="s">
        <v>8</v>
      </c>
      <c r="G7" s="1"/>
      <c r="S7" s="1"/>
      <c r="T7" s="25" t="s">
        <v>9</v>
      </c>
      <c r="U7" s="1"/>
      <c r="V7" s="55">
        <v>13</v>
      </c>
      <c r="W7" s="1"/>
    </row>
    <row r="8" spans="1:28" x14ac:dyDescent="0.3">
      <c r="B8" s="1"/>
      <c r="C8" s="24" t="s">
        <v>338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4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104</v>
      </c>
      <c r="B13" s="1" t="s">
        <v>46</v>
      </c>
      <c r="C13" s="26" t="s">
        <v>47</v>
      </c>
      <c r="D13" s="36">
        <v>24</v>
      </c>
      <c r="E13" s="26">
        <v>42</v>
      </c>
      <c r="F13" s="26">
        <v>4</v>
      </c>
      <c r="G13" s="26">
        <v>13</v>
      </c>
      <c r="H13" s="26"/>
      <c r="I13" s="26"/>
      <c r="J13" s="26">
        <v>9</v>
      </c>
      <c r="K13" s="26">
        <v>15</v>
      </c>
      <c r="L13" s="89"/>
      <c r="M13" s="26">
        <v>17</v>
      </c>
      <c r="N13" s="26">
        <f>SUM(L13:M13)</f>
        <v>17</v>
      </c>
      <c r="O13" s="26">
        <v>0</v>
      </c>
      <c r="P13" s="26">
        <v>5</v>
      </c>
      <c r="Q13" s="26">
        <v>6</v>
      </c>
      <c r="R13" s="89"/>
      <c r="S13" s="26">
        <v>4</v>
      </c>
      <c r="T13" s="26">
        <f>+(F13*2)+J13</f>
        <v>17</v>
      </c>
      <c r="U13" s="38">
        <f>IFERROR(((T13+Q13+N13-R13)+(O13*2))/E13,"")</f>
        <v>0.95238095238095233</v>
      </c>
      <c r="V13" s="22">
        <v>13</v>
      </c>
      <c r="W13" s="22" t="s">
        <v>68</v>
      </c>
      <c r="X13" s="22" t="s">
        <v>59</v>
      </c>
      <c r="Y13" s="62">
        <v>1514</v>
      </c>
      <c r="Z13" s="39"/>
      <c r="AA13" s="1" t="s">
        <v>93</v>
      </c>
      <c r="AB13" s="27" t="s">
        <v>101</v>
      </c>
    </row>
    <row r="14" spans="1:28" x14ac:dyDescent="0.3">
      <c r="A14" s="1" t="s">
        <v>104</v>
      </c>
      <c r="B14" s="1" t="s">
        <v>46</v>
      </c>
      <c r="C14" s="26" t="s">
        <v>283</v>
      </c>
      <c r="D14" s="36">
        <v>44</v>
      </c>
      <c r="E14" s="26" t="s">
        <v>395</v>
      </c>
      <c r="F14" s="26"/>
      <c r="G14" s="26"/>
      <c r="H14" s="26"/>
      <c r="I14" s="26"/>
      <c r="J14" s="26"/>
      <c r="K14" s="26"/>
      <c r="L14" s="89"/>
      <c r="M14" s="26"/>
      <c r="N14" s="26"/>
      <c r="O14" s="26"/>
      <c r="P14" s="26"/>
      <c r="Q14" s="26"/>
      <c r="R14" s="89"/>
      <c r="S14" s="26"/>
      <c r="T14" s="26"/>
      <c r="U14" s="38"/>
      <c r="V14" s="22">
        <v>13</v>
      </c>
      <c r="W14" s="22" t="s">
        <v>68</v>
      </c>
      <c r="X14" s="22" t="s">
        <v>59</v>
      </c>
      <c r="Y14" s="62">
        <v>1514</v>
      </c>
      <c r="Z14" s="39"/>
      <c r="AA14" s="1" t="s">
        <v>93</v>
      </c>
      <c r="AB14" s="27" t="s">
        <v>101</v>
      </c>
    </row>
    <row r="15" spans="1:28" x14ac:dyDescent="0.3">
      <c r="A15" s="1" t="s">
        <v>104</v>
      </c>
      <c r="B15" s="1" t="s">
        <v>46</v>
      </c>
      <c r="C15" s="26" t="s">
        <v>334</v>
      </c>
      <c r="D15" s="36">
        <v>13</v>
      </c>
      <c r="E15" s="26">
        <v>38</v>
      </c>
      <c r="F15" s="26">
        <v>8</v>
      </c>
      <c r="G15" s="26">
        <v>16</v>
      </c>
      <c r="H15" s="26"/>
      <c r="I15" s="26"/>
      <c r="J15" s="26">
        <v>0</v>
      </c>
      <c r="K15" s="26">
        <v>0</v>
      </c>
      <c r="L15" s="89"/>
      <c r="M15" s="26">
        <v>10</v>
      </c>
      <c r="N15" s="26">
        <f t="shared" ref="N15:N20" si="0">SUM(L15:M15)</f>
        <v>10</v>
      </c>
      <c r="O15" s="26">
        <v>1</v>
      </c>
      <c r="P15" s="37">
        <v>5</v>
      </c>
      <c r="Q15" s="37">
        <v>3</v>
      </c>
      <c r="R15" s="90"/>
      <c r="S15" s="37"/>
      <c r="T15" s="26">
        <f t="shared" ref="T15:T23" si="1">+(F15*2)+J15</f>
        <v>16</v>
      </c>
      <c r="U15" s="38">
        <f t="shared" ref="U15:U23" si="2">IFERROR(((T15+Q15+N15-R15)+(O15*2))/E15,"")</f>
        <v>0.81578947368421051</v>
      </c>
      <c r="V15" s="22">
        <v>13</v>
      </c>
      <c r="W15" s="22" t="s">
        <v>68</v>
      </c>
      <c r="X15" s="22" t="s">
        <v>59</v>
      </c>
      <c r="Y15" s="62">
        <v>1514</v>
      </c>
      <c r="Z15" s="39"/>
      <c r="AA15" s="1" t="s">
        <v>93</v>
      </c>
      <c r="AB15" s="27" t="s">
        <v>101</v>
      </c>
    </row>
    <row r="16" spans="1:28" x14ac:dyDescent="0.3">
      <c r="A16" s="1" t="s">
        <v>104</v>
      </c>
      <c r="B16" s="1" t="s">
        <v>46</v>
      </c>
      <c r="C16" s="26" t="s">
        <v>49</v>
      </c>
      <c r="D16" s="36">
        <v>10</v>
      </c>
      <c r="E16" s="26">
        <v>32</v>
      </c>
      <c r="F16" s="26">
        <v>4</v>
      </c>
      <c r="G16" s="26">
        <v>7</v>
      </c>
      <c r="H16" s="26"/>
      <c r="I16" s="26"/>
      <c r="J16" s="26">
        <v>3</v>
      </c>
      <c r="K16" s="26">
        <v>6</v>
      </c>
      <c r="L16" s="89"/>
      <c r="M16" s="26">
        <v>3</v>
      </c>
      <c r="N16" s="26">
        <f t="shared" si="0"/>
        <v>3</v>
      </c>
      <c r="O16" s="26">
        <v>4</v>
      </c>
      <c r="P16" s="52">
        <v>6</v>
      </c>
      <c r="Q16" s="37">
        <v>4</v>
      </c>
      <c r="R16" s="90"/>
      <c r="S16" s="37">
        <v>1</v>
      </c>
      <c r="T16" s="26">
        <f t="shared" si="1"/>
        <v>11</v>
      </c>
      <c r="U16" s="38">
        <f t="shared" si="2"/>
        <v>0.8125</v>
      </c>
      <c r="V16" s="22">
        <v>13</v>
      </c>
      <c r="W16" s="22" t="s">
        <v>68</v>
      </c>
      <c r="X16" s="22" t="s">
        <v>59</v>
      </c>
      <c r="Y16" s="62">
        <v>1514</v>
      </c>
      <c r="Z16" s="39"/>
      <c r="AA16" s="1" t="s">
        <v>93</v>
      </c>
      <c r="AB16" s="27" t="s">
        <v>101</v>
      </c>
    </row>
    <row r="17" spans="1:28" x14ac:dyDescent="0.3">
      <c r="A17" s="1" t="s">
        <v>104</v>
      </c>
      <c r="B17" s="1" t="s">
        <v>46</v>
      </c>
      <c r="C17" s="26" t="s">
        <v>50</v>
      </c>
      <c r="D17" s="36">
        <v>25</v>
      </c>
      <c r="E17" s="26">
        <v>11</v>
      </c>
      <c r="F17" s="26">
        <v>1</v>
      </c>
      <c r="G17" s="26">
        <v>1</v>
      </c>
      <c r="H17" s="26"/>
      <c r="I17" s="26"/>
      <c r="J17" s="26">
        <v>1</v>
      </c>
      <c r="K17" s="26">
        <v>2</v>
      </c>
      <c r="L17" s="89"/>
      <c r="M17" s="26">
        <v>3</v>
      </c>
      <c r="N17" s="26">
        <f t="shared" si="0"/>
        <v>3</v>
      </c>
      <c r="O17" s="26">
        <v>0</v>
      </c>
      <c r="P17" s="26">
        <v>2</v>
      </c>
      <c r="Q17" s="37"/>
      <c r="R17" s="90"/>
      <c r="S17" s="37"/>
      <c r="T17" s="26">
        <f t="shared" si="1"/>
        <v>3</v>
      </c>
      <c r="U17" s="38">
        <f t="shared" si="2"/>
        <v>0.54545454545454541</v>
      </c>
      <c r="V17" s="22">
        <v>13</v>
      </c>
      <c r="W17" s="22" t="s">
        <v>68</v>
      </c>
      <c r="X17" s="22" t="s">
        <v>59</v>
      </c>
      <c r="Y17" s="62">
        <v>1514</v>
      </c>
      <c r="Z17" s="39"/>
      <c r="AA17" s="1" t="s">
        <v>93</v>
      </c>
      <c r="AB17" s="27" t="s">
        <v>101</v>
      </c>
    </row>
    <row r="18" spans="1:28" x14ac:dyDescent="0.3">
      <c r="A18" s="1" t="s">
        <v>104</v>
      </c>
      <c r="B18" s="1" t="s">
        <v>46</v>
      </c>
      <c r="C18" s="26" t="s">
        <v>250</v>
      </c>
      <c r="D18" s="36">
        <v>28</v>
      </c>
      <c r="E18" s="26">
        <v>33</v>
      </c>
      <c r="F18" s="26">
        <v>6</v>
      </c>
      <c r="G18" s="26">
        <v>14</v>
      </c>
      <c r="H18" s="26"/>
      <c r="I18" s="26"/>
      <c r="J18" s="26">
        <v>1</v>
      </c>
      <c r="K18" s="26">
        <v>3</v>
      </c>
      <c r="L18" s="89"/>
      <c r="M18" s="26">
        <v>8</v>
      </c>
      <c r="N18" s="26">
        <f t="shared" si="0"/>
        <v>8</v>
      </c>
      <c r="O18" s="26">
        <v>1</v>
      </c>
      <c r="P18" s="26">
        <v>2</v>
      </c>
      <c r="Q18" s="37">
        <v>4</v>
      </c>
      <c r="R18" s="90"/>
      <c r="S18" s="37"/>
      <c r="T18" s="26">
        <f t="shared" si="1"/>
        <v>13</v>
      </c>
      <c r="U18" s="38">
        <f t="shared" si="2"/>
        <v>0.81818181818181823</v>
      </c>
      <c r="V18" s="22">
        <v>13</v>
      </c>
      <c r="W18" s="22" t="s">
        <v>68</v>
      </c>
      <c r="X18" s="22" t="s">
        <v>59</v>
      </c>
      <c r="Y18" s="62">
        <v>1514</v>
      </c>
      <c r="Z18" s="39"/>
      <c r="AA18" s="1" t="s">
        <v>93</v>
      </c>
      <c r="AB18" s="27" t="s">
        <v>101</v>
      </c>
    </row>
    <row r="19" spans="1:28" x14ac:dyDescent="0.3">
      <c r="A19" s="1" t="s">
        <v>104</v>
      </c>
      <c r="B19" s="1" t="s">
        <v>46</v>
      </c>
      <c r="C19" s="26" t="s">
        <v>335</v>
      </c>
      <c r="D19" s="36">
        <v>33</v>
      </c>
      <c r="E19" s="26">
        <v>6</v>
      </c>
      <c r="F19" s="26">
        <v>1</v>
      </c>
      <c r="G19" s="26">
        <v>1</v>
      </c>
      <c r="H19" s="26"/>
      <c r="I19" s="26"/>
      <c r="J19" s="26">
        <v>0</v>
      </c>
      <c r="K19" s="26">
        <v>2</v>
      </c>
      <c r="L19" s="89"/>
      <c r="M19" s="26">
        <v>2</v>
      </c>
      <c r="N19" s="26">
        <f t="shared" si="0"/>
        <v>2</v>
      </c>
      <c r="O19" s="26">
        <v>0</v>
      </c>
      <c r="P19" s="26">
        <v>2</v>
      </c>
      <c r="Q19" s="37"/>
      <c r="R19" s="90"/>
      <c r="S19" s="37"/>
      <c r="T19" s="26">
        <f t="shared" si="1"/>
        <v>2</v>
      </c>
      <c r="U19" s="38">
        <f t="shared" si="2"/>
        <v>0.66666666666666663</v>
      </c>
      <c r="V19" s="22">
        <v>13</v>
      </c>
      <c r="W19" s="22" t="s">
        <v>68</v>
      </c>
      <c r="X19" s="22" t="s">
        <v>59</v>
      </c>
      <c r="Y19" s="62">
        <v>1514</v>
      </c>
      <c r="Z19" s="39"/>
      <c r="AA19" s="1" t="s">
        <v>93</v>
      </c>
      <c r="AB19" s="27" t="s">
        <v>101</v>
      </c>
    </row>
    <row r="20" spans="1:28" x14ac:dyDescent="0.3">
      <c r="A20" s="1" t="s">
        <v>104</v>
      </c>
      <c r="B20" s="1" t="s">
        <v>46</v>
      </c>
      <c r="C20" s="26" t="s">
        <v>52</v>
      </c>
      <c r="D20" s="36">
        <v>6</v>
      </c>
      <c r="E20" s="26">
        <v>21</v>
      </c>
      <c r="F20" s="26">
        <v>2</v>
      </c>
      <c r="G20" s="26">
        <v>5</v>
      </c>
      <c r="H20" s="26"/>
      <c r="I20" s="26"/>
      <c r="J20" s="26">
        <v>0</v>
      </c>
      <c r="K20" s="26">
        <v>0</v>
      </c>
      <c r="L20" s="89"/>
      <c r="M20" s="26">
        <v>1</v>
      </c>
      <c r="N20" s="26">
        <f t="shared" si="0"/>
        <v>1</v>
      </c>
      <c r="O20" s="26">
        <v>1</v>
      </c>
      <c r="P20" s="26">
        <v>4</v>
      </c>
      <c r="Q20" s="37"/>
      <c r="R20" s="90"/>
      <c r="S20" s="37"/>
      <c r="T20" s="26">
        <f t="shared" si="1"/>
        <v>4</v>
      </c>
      <c r="U20" s="38">
        <f t="shared" si="2"/>
        <v>0.33333333333333331</v>
      </c>
      <c r="V20" s="22">
        <v>13</v>
      </c>
      <c r="W20" s="22" t="s">
        <v>68</v>
      </c>
      <c r="X20" s="22" t="s">
        <v>59</v>
      </c>
      <c r="Y20" s="62">
        <v>1514</v>
      </c>
      <c r="Z20" s="39"/>
      <c r="AA20" s="1" t="s">
        <v>93</v>
      </c>
      <c r="AB20" s="27" t="s">
        <v>101</v>
      </c>
    </row>
    <row r="21" spans="1:28" x14ac:dyDescent="0.3">
      <c r="A21" s="1" t="s">
        <v>104</v>
      </c>
      <c r="B21" s="1" t="s">
        <v>46</v>
      </c>
      <c r="C21" s="26" t="s">
        <v>53</v>
      </c>
      <c r="D21" s="36">
        <v>31</v>
      </c>
      <c r="E21" s="26">
        <v>23</v>
      </c>
      <c r="F21" s="26">
        <v>2</v>
      </c>
      <c r="G21" s="26">
        <v>3</v>
      </c>
      <c r="H21" s="26"/>
      <c r="I21" s="26"/>
      <c r="J21" s="26">
        <v>3</v>
      </c>
      <c r="K21" s="26">
        <v>3</v>
      </c>
      <c r="L21" s="89"/>
      <c r="M21" s="26">
        <v>8</v>
      </c>
      <c r="N21" s="26">
        <f>SUM(L21:M21)</f>
        <v>8</v>
      </c>
      <c r="O21" s="26">
        <v>1</v>
      </c>
      <c r="P21" s="52">
        <v>6</v>
      </c>
      <c r="Q21" s="37">
        <v>1</v>
      </c>
      <c r="R21" s="90"/>
      <c r="S21" s="37"/>
      <c r="T21" s="26">
        <f t="shared" si="1"/>
        <v>7</v>
      </c>
      <c r="U21" s="38">
        <f t="shared" si="2"/>
        <v>0.78260869565217395</v>
      </c>
      <c r="V21" s="22">
        <v>13</v>
      </c>
      <c r="W21" s="22" t="s">
        <v>68</v>
      </c>
      <c r="X21" s="22" t="s">
        <v>59</v>
      </c>
      <c r="Y21" s="62">
        <v>1514</v>
      </c>
      <c r="Z21" s="39"/>
      <c r="AA21" s="1" t="s">
        <v>93</v>
      </c>
      <c r="AB21" s="27" t="s">
        <v>101</v>
      </c>
    </row>
    <row r="22" spans="1:28" x14ac:dyDescent="0.3">
      <c r="A22" s="1" t="s">
        <v>104</v>
      </c>
      <c r="B22" s="1" t="s">
        <v>46</v>
      </c>
      <c r="C22" s="26" t="s">
        <v>336</v>
      </c>
      <c r="D22" s="36">
        <v>32</v>
      </c>
      <c r="E22" s="26">
        <v>8</v>
      </c>
      <c r="F22" s="26">
        <v>1</v>
      </c>
      <c r="G22" s="26">
        <v>2</v>
      </c>
      <c r="H22" s="26"/>
      <c r="I22" s="26"/>
      <c r="J22" s="26">
        <v>0</v>
      </c>
      <c r="K22" s="26">
        <v>0</v>
      </c>
      <c r="L22" s="89"/>
      <c r="M22" s="26">
        <v>0</v>
      </c>
      <c r="N22" s="26">
        <f>SUM(L22:M22)</f>
        <v>0</v>
      </c>
      <c r="O22" s="26">
        <v>0</v>
      </c>
      <c r="P22" s="26">
        <v>1</v>
      </c>
      <c r="Q22" s="37">
        <v>1</v>
      </c>
      <c r="R22" s="90"/>
      <c r="S22" s="37"/>
      <c r="T22" s="26">
        <f t="shared" si="1"/>
        <v>2</v>
      </c>
      <c r="U22" s="38">
        <f t="shared" si="2"/>
        <v>0.375</v>
      </c>
      <c r="V22" s="22">
        <v>13</v>
      </c>
      <c r="W22" s="22" t="s">
        <v>68</v>
      </c>
      <c r="X22" s="22" t="s">
        <v>59</v>
      </c>
      <c r="Y22" s="62">
        <v>1514</v>
      </c>
      <c r="Z22" s="39"/>
      <c r="AA22" s="1" t="s">
        <v>93</v>
      </c>
      <c r="AB22" s="27" t="s">
        <v>101</v>
      </c>
    </row>
    <row r="23" spans="1:28" x14ac:dyDescent="0.3">
      <c r="A23" s="1" t="s">
        <v>104</v>
      </c>
      <c r="B23" s="1" t="s">
        <v>46</v>
      </c>
      <c r="C23" s="26" t="s">
        <v>55</v>
      </c>
      <c r="D23" s="36">
        <v>1</v>
      </c>
      <c r="E23" s="26">
        <v>26</v>
      </c>
      <c r="F23" s="26">
        <v>5</v>
      </c>
      <c r="G23" s="26">
        <v>11</v>
      </c>
      <c r="H23" s="26"/>
      <c r="I23" s="26"/>
      <c r="J23" s="26">
        <v>5</v>
      </c>
      <c r="K23" s="26">
        <v>6</v>
      </c>
      <c r="L23" s="89"/>
      <c r="M23" s="26">
        <v>4</v>
      </c>
      <c r="N23" s="26">
        <f>SUM(L23:M23)</f>
        <v>4</v>
      </c>
      <c r="O23" s="26">
        <v>2</v>
      </c>
      <c r="P23" s="52">
        <v>6</v>
      </c>
      <c r="Q23" s="37"/>
      <c r="R23" s="90"/>
      <c r="S23" s="37">
        <v>1</v>
      </c>
      <c r="T23" s="26">
        <f t="shared" si="1"/>
        <v>15</v>
      </c>
      <c r="U23" s="38">
        <f t="shared" si="2"/>
        <v>0.88461538461538458</v>
      </c>
      <c r="V23" s="22">
        <v>13</v>
      </c>
      <c r="W23" s="22" t="s">
        <v>68</v>
      </c>
      <c r="X23" s="22" t="s">
        <v>59</v>
      </c>
      <c r="Y23" s="62">
        <v>1514</v>
      </c>
      <c r="Z23" s="39"/>
      <c r="AA23" s="1" t="s">
        <v>93</v>
      </c>
      <c r="AB23" s="27" t="s">
        <v>101</v>
      </c>
    </row>
    <row r="24" spans="1:28" x14ac:dyDescent="0.3">
      <c r="A24" s="1" t="s">
        <v>104</v>
      </c>
      <c r="B24" s="1" t="s">
        <v>46</v>
      </c>
      <c r="C24" s="26" t="s">
        <v>56</v>
      </c>
      <c r="D24" s="36">
        <v>15</v>
      </c>
      <c r="E24" s="26" t="s">
        <v>395</v>
      </c>
      <c r="F24" s="26"/>
      <c r="G24" s="26"/>
      <c r="H24" s="26"/>
      <c r="I24" s="26"/>
      <c r="J24" s="26"/>
      <c r="K24" s="26"/>
      <c r="L24" s="89"/>
      <c r="M24" s="26"/>
      <c r="N24" s="26"/>
      <c r="O24" s="26"/>
      <c r="P24" s="52"/>
      <c r="Q24" s="37"/>
      <c r="R24" s="90"/>
      <c r="S24" s="37"/>
      <c r="T24" s="26"/>
      <c r="U24" s="38"/>
      <c r="V24" s="22">
        <v>13</v>
      </c>
      <c r="W24" s="22" t="s">
        <v>68</v>
      </c>
      <c r="X24" s="22" t="s">
        <v>59</v>
      </c>
      <c r="Y24" s="62">
        <v>1514</v>
      </c>
      <c r="Z24" s="39"/>
      <c r="AA24" s="1" t="s">
        <v>93</v>
      </c>
      <c r="AB24" s="27" t="s">
        <v>101</v>
      </c>
    </row>
    <row r="25" spans="1:28" x14ac:dyDescent="0.3">
      <c r="A25" s="1" t="s">
        <v>104</v>
      </c>
      <c r="B25" s="1" t="s">
        <v>46</v>
      </c>
      <c r="C25" s="52" t="s">
        <v>39</v>
      </c>
      <c r="D25" s="1"/>
      <c r="E25" s="41"/>
      <c r="F25" s="41"/>
      <c r="G25" s="41"/>
      <c r="H25" s="41"/>
      <c r="I25" s="41"/>
      <c r="J25" s="41"/>
      <c r="K25" s="41"/>
      <c r="L25" s="52">
        <v>29</v>
      </c>
      <c r="M25" s="52">
        <v>-29</v>
      </c>
      <c r="N25" s="41"/>
      <c r="O25" s="41"/>
      <c r="P25" s="41"/>
      <c r="Q25" s="41"/>
      <c r="R25" s="52">
        <v>54</v>
      </c>
      <c r="S25" s="41"/>
      <c r="T25" s="41"/>
      <c r="U25" s="38" t="str">
        <f>_xlfn.IFNA("",((T25+Q25+N25-R25)+(O25*2))/E25)</f>
        <v/>
      </c>
      <c r="V25" s="22">
        <v>13</v>
      </c>
      <c r="W25" s="22" t="s">
        <v>68</v>
      </c>
      <c r="X25" s="22" t="s">
        <v>59</v>
      </c>
      <c r="Y25" s="62">
        <v>1514</v>
      </c>
      <c r="Z25" s="39"/>
      <c r="AA25" s="1" t="s">
        <v>93</v>
      </c>
      <c r="AB25" s="27" t="s">
        <v>101</v>
      </c>
    </row>
    <row r="26" spans="1:28" x14ac:dyDescent="0.3">
      <c r="A26" s="46" t="s">
        <v>104</v>
      </c>
      <c r="B26" s="46" t="s">
        <v>46</v>
      </c>
      <c r="C26" s="42" t="s">
        <v>40</v>
      </c>
      <c r="D26" s="46"/>
      <c r="E26" s="42">
        <f t="shared" ref="E26:T26" si="3">SUM(E13:E25)</f>
        <v>240</v>
      </c>
      <c r="F26" s="42">
        <f t="shared" si="3"/>
        <v>34</v>
      </c>
      <c r="G26" s="42">
        <f t="shared" si="3"/>
        <v>73</v>
      </c>
      <c r="H26" s="42">
        <f t="shared" si="3"/>
        <v>0</v>
      </c>
      <c r="I26" s="42">
        <f t="shared" si="3"/>
        <v>0</v>
      </c>
      <c r="J26" s="42">
        <f t="shared" si="3"/>
        <v>22</v>
      </c>
      <c r="K26" s="42">
        <f t="shared" si="3"/>
        <v>37</v>
      </c>
      <c r="L26" s="42">
        <f t="shared" si="3"/>
        <v>29</v>
      </c>
      <c r="M26" s="42">
        <f t="shared" si="3"/>
        <v>27</v>
      </c>
      <c r="N26" s="42">
        <f t="shared" si="3"/>
        <v>56</v>
      </c>
      <c r="O26" s="42">
        <f t="shared" si="3"/>
        <v>10</v>
      </c>
      <c r="P26" s="42">
        <f t="shared" si="3"/>
        <v>39</v>
      </c>
      <c r="Q26" s="42">
        <f t="shared" si="3"/>
        <v>19</v>
      </c>
      <c r="R26" s="42">
        <f t="shared" si="3"/>
        <v>54</v>
      </c>
      <c r="S26" s="42">
        <f t="shared" si="3"/>
        <v>6</v>
      </c>
      <c r="T26" s="42">
        <f t="shared" si="3"/>
        <v>90</v>
      </c>
      <c r="U26" s="43">
        <f>((T26+Q26+N26-R26)+(O26*2))/E26</f>
        <v>0.54583333333333328</v>
      </c>
      <c r="V26" s="44">
        <v>13</v>
      </c>
      <c r="W26" s="44" t="s">
        <v>68</v>
      </c>
      <c r="X26" s="44" t="s">
        <v>59</v>
      </c>
      <c r="Y26" s="63">
        <v>1514</v>
      </c>
      <c r="Z26" s="45"/>
      <c r="AA26" s="46" t="s">
        <v>93</v>
      </c>
      <c r="AB26" s="74" t="s">
        <v>101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0.46575342465753422</v>
      </c>
      <c r="H27" s="47"/>
      <c r="I27" s="27"/>
      <c r="J27" s="47" t="s">
        <v>42</v>
      </c>
      <c r="K27" s="61">
        <f>J26/K26</f>
        <v>0.59459459459459463</v>
      </c>
      <c r="L27" s="1"/>
      <c r="M27" s="37" t="s">
        <v>43</v>
      </c>
      <c r="N27" s="49">
        <v>4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5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105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76">
        <v>4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104</v>
      </c>
      <c r="C35" s="26" t="s">
        <v>339</v>
      </c>
      <c r="D35" s="36">
        <v>11</v>
      </c>
      <c r="E35" s="26">
        <v>29</v>
      </c>
      <c r="F35" s="26">
        <v>8</v>
      </c>
      <c r="G35" s="26">
        <v>14</v>
      </c>
      <c r="H35" s="26"/>
      <c r="I35" s="26"/>
      <c r="J35" s="26">
        <v>9</v>
      </c>
      <c r="K35" s="26">
        <v>13</v>
      </c>
      <c r="L35" s="89"/>
      <c r="M35" s="26">
        <v>8</v>
      </c>
      <c r="N35" s="26">
        <f>SUM(L35:M35)</f>
        <v>8</v>
      </c>
      <c r="O35" s="26">
        <v>7</v>
      </c>
      <c r="P35" s="26">
        <v>4</v>
      </c>
      <c r="Q35" s="37">
        <v>3</v>
      </c>
      <c r="R35" s="90"/>
      <c r="S35" s="37"/>
      <c r="T35" s="26">
        <f t="shared" ref="T35:T45" si="4">+(F35*2)+J35</f>
        <v>25</v>
      </c>
      <c r="U35" s="38">
        <f>IFERROR(((T35+Q35+N35-R35)+(O35*2))/E35,"")</f>
        <v>1.7241379310344827</v>
      </c>
      <c r="V35" s="22">
        <v>13</v>
      </c>
      <c r="W35" s="22" t="s">
        <v>58</v>
      </c>
      <c r="X35" s="22" t="s">
        <v>69</v>
      </c>
      <c r="Y35" s="62">
        <v>1514</v>
      </c>
      <c r="Z35" s="39"/>
      <c r="AA35" s="1" t="s">
        <v>110</v>
      </c>
      <c r="AB35" s="27" t="s">
        <v>111</v>
      </c>
    </row>
    <row r="36" spans="1:28" x14ac:dyDescent="0.3">
      <c r="A36" s="1" t="s">
        <v>46</v>
      </c>
      <c r="B36" s="1" t="s">
        <v>104</v>
      </c>
      <c r="C36" s="26" t="s">
        <v>490</v>
      </c>
      <c r="D36" s="36">
        <v>50</v>
      </c>
      <c r="E36" s="26" t="s">
        <v>489</v>
      </c>
      <c r="F36" s="26"/>
      <c r="G36" s="26"/>
      <c r="H36" s="26"/>
      <c r="I36" s="26"/>
      <c r="J36" s="26"/>
      <c r="K36" s="26"/>
      <c r="L36" s="89"/>
      <c r="M36" s="26"/>
      <c r="N36" s="26"/>
      <c r="O36" s="26"/>
      <c r="P36" s="26"/>
      <c r="Q36" s="37"/>
      <c r="R36" s="90"/>
      <c r="S36" s="37"/>
      <c r="T36" s="26"/>
      <c r="U36" s="38"/>
      <c r="V36" s="22">
        <v>13</v>
      </c>
      <c r="W36" s="22" t="s">
        <v>58</v>
      </c>
      <c r="X36" s="22" t="s">
        <v>69</v>
      </c>
      <c r="Y36" s="62">
        <v>1514</v>
      </c>
      <c r="Z36" s="39"/>
      <c r="AA36" s="1" t="s">
        <v>110</v>
      </c>
      <c r="AB36" s="27" t="s">
        <v>111</v>
      </c>
    </row>
    <row r="37" spans="1:28" x14ac:dyDescent="0.3">
      <c r="A37" s="1" t="s">
        <v>46</v>
      </c>
      <c r="B37" s="1" t="s">
        <v>104</v>
      </c>
      <c r="C37" s="26" t="s">
        <v>340</v>
      </c>
      <c r="D37" s="36">
        <v>33</v>
      </c>
      <c r="E37" s="26">
        <v>21</v>
      </c>
      <c r="F37" s="26">
        <v>0</v>
      </c>
      <c r="G37" s="26">
        <v>5</v>
      </c>
      <c r="H37" s="26"/>
      <c r="I37" s="26"/>
      <c r="J37" s="26">
        <v>2</v>
      </c>
      <c r="K37" s="26">
        <v>3</v>
      </c>
      <c r="L37" s="89"/>
      <c r="M37" s="26">
        <v>1</v>
      </c>
      <c r="N37" s="26">
        <f t="shared" ref="N37:N42" si="5">SUM(L37:M37)</f>
        <v>1</v>
      </c>
      <c r="O37" s="26">
        <v>0</v>
      </c>
      <c r="P37" s="26">
        <v>2</v>
      </c>
      <c r="Q37" s="37">
        <v>3</v>
      </c>
      <c r="R37" s="90"/>
      <c r="S37" s="37"/>
      <c r="T37" s="26">
        <f t="shared" si="4"/>
        <v>2</v>
      </c>
      <c r="U37" s="38">
        <f t="shared" ref="U37:U46" si="6">IFERROR(((T37+Q37+N37-R37)+(O37*2))/E37,"")</f>
        <v>0.2857142857142857</v>
      </c>
      <c r="V37" s="22">
        <v>13</v>
      </c>
      <c r="W37" s="22" t="s">
        <v>58</v>
      </c>
      <c r="X37" s="22" t="s">
        <v>69</v>
      </c>
      <c r="Y37" s="62">
        <v>1514</v>
      </c>
      <c r="Z37" s="39"/>
      <c r="AA37" s="1" t="s">
        <v>110</v>
      </c>
      <c r="AB37" s="27" t="s">
        <v>111</v>
      </c>
    </row>
    <row r="38" spans="1:28" x14ac:dyDescent="0.3">
      <c r="A38" s="1" t="s">
        <v>46</v>
      </c>
      <c r="B38" s="1" t="s">
        <v>104</v>
      </c>
      <c r="C38" s="26" t="s">
        <v>341</v>
      </c>
      <c r="D38" s="36">
        <v>24</v>
      </c>
      <c r="E38" s="26" t="s">
        <v>491</v>
      </c>
      <c r="F38" s="26"/>
      <c r="G38" s="26"/>
      <c r="H38" s="26"/>
      <c r="I38" s="26"/>
      <c r="J38" s="26"/>
      <c r="K38" s="26"/>
      <c r="L38" s="89"/>
      <c r="M38" s="26"/>
      <c r="N38" s="26"/>
      <c r="O38" s="26"/>
      <c r="P38" s="26"/>
      <c r="Q38" s="37"/>
      <c r="R38" s="90"/>
      <c r="S38" s="37"/>
      <c r="T38" s="26"/>
      <c r="U38" s="38" t="str">
        <f t="shared" si="6"/>
        <v/>
      </c>
      <c r="V38" s="22">
        <v>13</v>
      </c>
      <c r="W38" s="22" t="s">
        <v>58</v>
      </c>
      <c r="X38" s="22" t="s">
        <v>69</v>
      </c>
      <c r="Y38" s="62">
        <v>1514</v>
      </c>
      <c r="Z38" s="39"/>
      <c r="AA38" s="1" t="s">
        <v>110</v>
      </c>
      <c r="AB38" s="27" t="s">
        <v>111</v>
      </c>
    </row>
    <row r="39" spans="1:28" x14ac:dyDescent="0.3">
      <c r="A39" s="1" t="s">
        <v>46</v>
      </c>
      <c r="B39" s="1" t="s">
        <v>104</v>
      </c>
      <c r="C39" s="26" t="s">
        <v>342</v>
      </c>
      <c r="D39" s="36">
        <v>22</v>
      </c>
      <c r="E39" s="26">
        <v>22</v>
      </c>
      <c r="F39" s="26">
        <v>2</v>
      </c>
      <c r="G39" s="26">
        <v>6</v>
      </c>
      <c r="H39" s="26"/>
      <c r="I39" s="26"/>
      <c r="J39" s="26">
        <v>1</v>
      </c>
      <c r="K39" s="26">
        <v>3</v>
      </c>
      <c r="L39" s="89"/>
      <c r="M39" s="26">
        <v>2</v>
      </c>
      <c r="N39" s="26">
        <f t="shared" si="5"/>
        <v>2</v>
      </c>
      <c r="O39" s="26">
        <v>1</v>
      </c>
      <c r="P39" s="26">
        <v>2</v>
      </c>
      <c r="Q39" s="37">
        <v>4</v>
      </c>
      <c r="R39" s="90"/>
      <c r="S39" s="37"/>
      <c r="T39" s="26">
        <f t="shared" si="4"/>
        <v>5</v>
      </c>
      <c r="U39" s="38">
        <f t="shared" si="6"/>
        <v>0.59090909090909094</v>
      </c>
      <c r="V39" s="22">
        <v>13</v>
      </c>
      <c r="W39" s="22" t="s">
        <v>58</v>
      </c>
      <c r="X39" s="22" t="s">
        <v>69</v>
      </c>
      <c r="Y39" s="62">
        <v>1514</v>
      </c>
      <c r="Z39" s="39"/>
      <c r="AA39" s="1" t="s">
        <v>110</v>
      </c>
      <c r="AB39" s="27" t="s">
        <v>111</v>
      </c>
    </row>
    <row r="40" spans="1:28" x14ac:dyDescent="0.3">
      <c r="A40" s="1" t="s">
        <v>46</v>
      </c>
      <c r="B40" s="1" t="s">
        <v>104</v>
      </c>
      <c r="C40" s="26" t="s">
        <v>343</v>
      </c>
      <c r="D40" s="36">
        <v>25</v>
      </c>
      <c r="E40" s="26">
        <v>1</v>
      </c>
      <c r="F40" s="26">
        <v>0</v>
      </c>
      <c r="G40" s="26">
        <v>0</v>
      </c>
      <c r="H40" s="26"/>
      <c r="I40" s="26"/>
      <c r="J40" s="26">
        <v>0</v>
      </c>
      <c r="K40" s="26">
        <v>0</v>
      </c>
      <c r="L40" s="89"/>
      <c r="M40" s="26">
        <v>0</v>
      </c>
      <c r="N40" s="26">
        <f t="shared" si="5"/>
        <v>0</v>
      </c>
      <c r="O40" s="26">
        <v>1</v>
      </c>
      <c r="P40" s="26">
        <v>0</v>
      </c>
      <c r="Q40" s="37"/>
      <c r="R40" s="90"/>
      <c r="S40" s="37">
        <v>1</v>
      </c>
      <c r="T40" s="26">
        <f t="shared" si="4"/>
        <v>0</v>
      </c>
      <c r="U40" s="38">
        <f t="shared" si="6"/>
        <v>2</v>
      </c>
      <c r="V40" s="22">
        <v>13</v>
      </c>
      <c r="W40" s="22" t="s">
        <v>58</v>
      </c>
      <c r="X40" s="22" t="s">
        <v>69</v>
      </c>
      <c r="Y40" s="62">
        <v>1514</v>
      </c>
      <c r="Z40" s="39"/>
      <c r="AA40" s="1" t="s">
        <v>110</v>
      </c>
      <c r="AB40" s="27" t="s">
        <v>111</v>
      </c>
    </row>
    <row r="41" spans="1:28" x14ac:dyDescent="0.3">
      <c r="A41" s="1" t="s">
        <v>46</v>
      </c>
      <c r="B41" s="1" t="s">
        <v>104</v>
      </c>
      <c r="C41" s="26" t="s">
        <v>344</v>
      </c>
      <c r="D41" s="36">
        <v>20</v>
      </c>
      <c r="E41" s="26">
        <v>31</v>
      </c>
      <c r="F41" s="26">
        <v>5</v>
      </c>
      <c r="G41" s="26">
        <v>12</v>
      </c>
      <c r="H41" s="26"/>
      <c r="I41" s="26"/>
      <c r="J41" s="26">
        <v>1</v>
      </c>
      <c r="K41" s="26">
        <v>1</v>
      </c>
      <c r="L41" s="89"/>
      <c r="M41" s="26">
        <v>4</v>
      </c>
      <c r="N41" s="26">
        <f t="shared" si="5"/>
        <v>4</v>
      </c>
      <c r="O41" s="26">
        <v>3</v>
      </c>
      <c r="P41" s="37">
        <v>2</v>
      </c>
      <c r="Q41" s="37">
        <v>1</v>
      </c>
      <c r="R41" s="90"/>
      <c r="S41" s="37"/>
      <c r="T41" s="26">
        <f t="shared" si="4"/>
        <v>11</v>
      </c>
      <c r="U41" s="38">
        <f t="shared" si="6"/>
        <v>0.70967741935483875</v>
      </c>
      <c r="V41" s="22">
        <v>13</v>
      </c>
      <c r="W41" s="22" t="s">
        <v>58</v>
      </c>
      <c r="X41" s="22" t="s">
        <v>69</v>
      </c>
      <c r="Y41" s="62">
        <v>1514</v>
      </c>
      <c r="Z41" s="39"/>
      <c r="AA41" s="1" t="s">
        <v>110</v>
      </c>
      <c r="AB41" s="27" t="s">
        <v>111</v>
      </c>
    </row>
    <row r="42" spans="1:28" x14ac:dyDescent="0.3">
      <c r="A42" s="1" t="s">
        <v>46</v>
      </c>
      <c r="B42" s="1" t="s">
        <v>104</v>
      </c>
      <c r="C42" s="26" t="s">
        <v>345</v>
      </c>
      <c r="D42" s="36">
        <v>45</v>
      </c>
      <c r="E42" s="26">
        <v>19</v>
      </c>
      <c r="F42" s="26">
        <v>6</v>
      </c>
      <c r="G42" s="26">
        <v>12</v>
      </c>
      <c r="H42" s="26"/>
      <c r="I42" s="26"/>
      <c r="J42" s="26">
        <v>0</v>
      </c>
      <c r="K42" s="26">
        <v>2</v>
      </c>
      <c r="L42" s="89"/>
      <c r="M42" s="26">
        <v>4</v>
      </c>
      <c r="N42" s="26">
        <f t="shared" si="5"/>
        <v>4</v>
      </c>
      <c r="O42" s="26">
        <v>0</v>
      </c>
      <c r="P42" s="26">
        <v>3</v>
      </c>
      <c r="Q42" s="37">
        <v>1</v>
      </c>
      <c r="R42" s="90"/>
      <c r="S42" s="37"/>
      <c r="T42" s="26">
        <f t="shared" si="4"/>
        <v>12</v>
      </c>
      <c r="U42" s="38">
        <f t="shared" si="6"/>
        <v>0.89473684210526316</v>
      </c>
      <c r="V42" s="22">
        <v>13</v>
      </c>
      <c r="W42" s="22" t="s">
        <v>58</v>
      </c>
      <c r="X42" s="22" t="s">
        <v>69</v>
      </c>
      <c r="Y42" s="62">
        <v>1514</v>
      </c>
      <c r="Z42" s="39"/>
      <c r="AA42" s="1" t="s">
        <v>110</v>
      </c>
      <c r="AB42" s="27" t="s">
        <v>111</v>
      </c>
    </row>
    <row r="43" spans="1:28" x14ac:dyDescent="0.3">
      <c r="A43" s="1" t="s">
        <v>46</v>
      </c>
      <c r="B43" s="1" t="s">
        <v>104</v>
      </c>
      <c r="C43" s="26" t="s">
        <v>346</v>
      </c>
      <c r="D43" s="36">
        <v>23</v>
      </c>
      <c r="E43" s="26">
        <v>19</v>
      </c>
      <c r="F43" s="26">
        <v>2</v>
      </c>
      <c r="G43" s="26">
        <v>7</v>
      </c>
      <c r="H43" s="26"/>
      <c r="I43" s="26"/>
      <c r="J43" s="26">
        <v>0</v>
      </c>
      <c r="K43" s="26">
        <v>0</v>
      </c>
      <c r="L43" s="89"/>
      <c r="M43" s="26">
        <v>0</v>
      </c>
      <c r="N43" s="26">
        <f>SUM(L43:M43)</f>
        <v>0</v>
      </c>
      <c r="O43" s="26">
        <v>3</v>
      </c>
      <c r="P43" s="26">
        <v>3</v>
      </c>
      <c r="Q43" s="37"/>
      <c r="R43" s="90"/>
      <c r="S43" s="37"/>
      <c r="T43" s="26">
        <f t="shared" si="4"/>
        <v>4</v>
      </c>
      <c r="U43" s="38">
        <f t="shared" si="6"/>
        <v>0.52631578947368418</v>
      </c>
      <c r="V43" s="22">
        <v>13</v>
      </c>
      <c r="W43" s="22" t="s">
        <v>58</v>
      </c>
      <c r="X43" s="22" t="s">
        <v>69</v>
      </c>
      <c r="Y43" s="62">
        <v>1514</v>
      </c>
      <c r="Z43" s="39"/>
      <c r="AA43" s="1" t="s">
        <v>110</v>
      </c>
      <c r="AB43" s="27" t="s">
        <v>111</v>
      </c>
    </row>
    <row r="44" spans="1:28" x14ac:dyDescent="0.3">
      <c r="A44" s="1" t="s">
        <v>46</v>
      </c>
      <c r="B44" s="1" t="s">
        <v>104</v>
      </c>
      <c r="C44" s="26" t="s">
        <v>347</v>
      </c>
      <c r="D44" s="36">
        <v>40</v>
      </c>
      <c r="E44" s="26">
        <v>27</v>
      </c>
      <c r="F44" s="26">
        <v>4</v>
      </c>
      <c r="G44" s="26">
        <v>7</v>
      </c>
      <c r="H44" s="26"/>
      <c r="I44" s="26"/>
      <c r="J44" s="26">
        <v>0</v>
      </c>
      <c r="K44" s="26">
        <v>0</v>
      </c>
      <c r="L44" s="89"/>
      <c r="M44" s="26">
        <v>2</v>
      </c>
      <c r="N44" s="26">
        <f>SUM(L44:M44)</f>
        <v>2</v>
      </c>
      <c r="O44" s="26">
        <v>1</v>
      </c>
      <c r="P44" s="26">
        <v>5</v>
      </c>
      <c r="Q44" s="37">
        <v>3</v>
      </c>
      <c r="R44" s="90"/>
      <c r="S44" s="37"/>
      <c r="T44" s="26">
        <f t="shared" si="4"/>
        <v>8</v>
      </c>
      <c r="U44" s="38">
        <f t="shared" si="6"/>
        <v>0.55555555555555558</v>
      </c>
      <c r="V44" s="22">
        <v>13</v>
      </c>
      <c r="W44" s="22" t="s">
        <v>58</v>
      </c>
      <c r="X44" s="22" t="s">
        <v>69</v>
      </c>
      <c r="Y44" s="62">
        <v>1514</v>
      </c>
      <c r="Z44" s="39"/>
      <c r="AA44" s="1" t="s">
        <v>110</v>
      </c>
      <c r="AB44" s="27" t="s">
        <v>111</v>
      </c>
    </row>
    <row r="45" spans="1:28" x14ac:dyDescent="0.3">
      <c r="A45" s="1" t="s">
        <v>46</v>
      </c>
      <c r="B45" s="1" t="s">
        <v>104</v>
      </c>
      <c r="C45" s="26" t="s">
        <v>348</v>
      </c>
      <c r="D45" s="36">
        <v>10</v>
      </c>
      <c r="E45" s="26">
        <v>44</v>
      </c>
      <c r="F45" s="26">
        <v>9</v>
      </c>
      <c r="G45" s="26">
        <v>15</v>
      </c>
      <c r="H45" s="26"/>
      <c r="I45" s="26"/>
      <c r="J45" s="26">
        <v>5</v>
      </c>
      <c r="K45" s="26">
        <v>10</v>
      </c>
      <c r="L45" s="89"/>
      <c r="M45" s="26">
        <v>17</v>
      </c>
      <c r="N45" s="26">
        <f>SUM(L45:M45)</f>
        <v>17</v>
      </c>
      <c r="O45" s="26">
        <v>0</v>
      </c>
      <c r="P45" s="26">
        <v>4</v>
      </c>
      <c r="Q45" s="37">
        <v>4</v>
      </c>
      <c r="R45" s="90"/>
      <c r="S45" s="37"/>
      <c r="T45" s="26">
        <f t="shared" si="4"/>
        <v>23</v>
      </c>
      <c r="U45" s="38">
        <f t="shared" si="6"/>
        <v>1</v>
      </c>
      <c r="V45" s="22">
        <v>13</v>
      </c>
      <c r="W45" s="22" t="s">
        <v>58</v>
      </c>
      <c r="X45" s="22" t="s">
        <v>69</v>
      </c>
      <c r="Y45" s="62">
        <v>1514</v>
      </c>
      <c r="Z45" s="39"/>
      <c r="AA45" s="1" t="s">
        <v>110</v>
      </c>
      <c r="AB45" s="27" t="s">
        <v>111</v>
      </c>
    </row>
    <row r="46" spans="1:28" x14ac:dyDescent="0.3">
      <c r="A46" s="1" t="s">
        <v>46</v>
      </c>
      <c r="B46" s="1" t="s">
        <v>104</v>
      </c>
      <c r="C46" s="26" t="s">
        <v>349</v>
      </c>
      <c r="D46" s="36">
        <v>14</v>
      </c>
      <c r="E46" s="26" t="s">
        <v>489</v>
      </c>
      <c r="F46" s="26"/>
      <c r="G46" s="26"/>
      <c r="H46" s="26"/>
      <c r="I46" s="26"/>
      <c r="J46" s="26"/>
      <c r="K46" s="26"/>
      <c r="L46" s="89"/>
      <c r="M46" s="26"/>
      <c r="N46" s="26"/>
      <c r="O46" s="37"/>
      <c r="P46" s="37"/>
      <c r="Q46" s="37"/>
      <c r="R46" s="90"/>
      <c r="S46" s="37"/>
      <c r="T46" s="26"/>
      <c r="U46" s="38" t="str">
        <f t="shared" si="6"/>
        <v/>
      </c>
      <c r="V46" s="22">
        <v>13</v>
      </c>
      <c r="W46" s="22" t="s">
        <v>58</v>
      </c>
      <c r="X46" s="22" t="s">
        <v>69</v>
      </c>
      <c r="Y46" s="62">
        <v>1514</v>
      </c>
      <c r="Z46" s="39"/>
      <c r="AA46" s="1" t="s">
        <v>110</v>
      </c>
      <c r="AB46" s="27" t="s">
        <v>111</v>
      </c>
    </row>
    <row r="47" spans="1:28" x14ac:dyDescent="0.3">
      <c r="A47" s="1" t="s">
        <v>46</v>
      </c>
      <c r="B47" s="1" t="s">
        <v>104</v>
      </c>
      <c r="C47" s="26" t="s">
        <v>350</v>
      </c>
      <c r="D47" s="36">
        <v>15</v>
      </c>
      <c r="E47" s="26">
        <v>27</v>
      </c>
      <c r="F47" s="26">
        <v>1</v>
      </c>
      <c r="G47" s="26">
        <v>4</v>
      </c>
      <c r="H47" s="26"/>
      <c r="I47" s="26"/>
      <c r="J47" s="26">
        <v>4</v>
      </c>
      <c r="K47" s="26">
        <v>7</v>
      </c>
      <c r="L47" s="89"/>
      <c r="M47" s="26">
        <v>2</v>
      </c>
      <c r="N47" s="26">
        <f>SUM(L47:M47)</f>
        <v>2</v>
      </c>
      <c r="O47" s="26">
        <v>0</v>
      </c>
      <c r="P47" s="26">
        <v>1</v>
      </c>
      <c r="Q47" s="37">
        <v>2</v>
      </c>
      <c r="R47" s="90"/>
      <c r="S47" s="37"/>
      <c r="T47" s="37">
        <f>(H47*3)+((F47-H47)*2)+J47</f>
        <v>6</v>
      </c>
      <c r="U47" s="38">
        <f>IFERROR(((T47+Q47+N47-R47)+(O47*2))/E47,"")</f>
        <v>0.37037037037037035</v>
      </c>
      <c r="V47" s="22">
        <v>13</v>
      </c>
      <c r="W47" s="22" t="s">
        <v>58</v>
      </c>
      <c r="X47" s="22" t="s">
        <v>69</v>
      </c>
      <c r="Y47" s="62">
        <v>1514</v>
      </c>
      <c r="Z47" s="39"/>
      <c r="AA47" s="1" t="s">
        <v>110</v>
      </c>
      <c r="AB47" s="27" t="s">
        <v>111</v>
      </c>
    </row>
    <row r="48" spans="1:28" x14ac:dyDescent="0.3">
      <c r="A48" s="1" t="s">
        <v>46</v>
      </c>
      <c r="B48" s="1" t="s">
        <v>104</v>
      </c>
      <c r="C48" s="52" t="s">
        <v>39</v>
      </c>
      <c r="D48" s="1"/>
      <c r="E48" s="41"/>
      <c r="F48" s="41"/>
      <c r="G48" s="41"/>
      <c r="H48" s="41"/>
      <c r="I48" s="41"/>
      <c r="J48" s="41"/>
      <c r="K48" s="41"/>
      <c r="L48" s="52">
        <v>13</v>
      </c>
      <c r="M48" s="52">
        <v>-13</v>
      </c>
      <c r="N48" s="41"/>
      <c r="O48" s="41"/>
      <c r="P48" s="41"/>
      <c r="Q48" s="41"/>
      <c r="R48" s="52">
        <v>33</v>
      </c>
      <c r="S48" s="41"/>
      <c r="T48" s="41"/>
      <c r="U48" s="38" t="str">
        <f>_xlfn.IFNA("",((T48+Q48+N48-R48)+(O48*2))/E48)</f>
        <v/>
      </c>
      <c r="V48" s="22">
        <v>13</v>
      </c>
      <c r="W48" s="22" t="s">
        <v>58</v>
      </c>
      <c r="X48" s="22" t="s">
        <v>69</v>
      </c>
      <c r="Y48" s="62">
        <v>1514</v>
      </c>
      <c r="Z48" s="39"/>
      <c r="AA48" s="1" t="s">
        <v>110</v>
      </c>
      <c r="AB48" s="27" t="s">
        <v>111</v>
      </c>
    </row>
    <row r="49" spans="1:28" x14ac:dyDescent="0.3">
      <c r="A49" s="46" t="s">
        <v>46</v>
      </c>
      <c r="B49" s="46" t="s">
        <v>104</v>
      </c>
      <c r="C49" s="42" t="s">
        <v>40</v>
      </c>
      <c r="D49" s="46"/>
      <c r="E49" s="42">
        <f t="shared" ref="E49:T49" si="7">SUM(E35:E48)</f>
        <v>240</v>
      </c>
      <c r="F49" s="42">
        <f t="shared" si="7"/>
        <v>37</v>
      </c>
      <c r="G49" s="42">
        <f t="shared" si="7"/>
        <v>82</v>
      </c>
      <c r="H49" s="42">
        <f t="shared" si="7"/>
        <v>0</v>
      </c>
      <c r="I49" s="42">
        <f t="shared" si="7"/>
        <v>0</v>
      </c>
      <c r="J49" s="42">
        <f t="shared" si="7"/>
        <v>22</v>
      </c>
      <c r="K49" s="42">
        <f t="shared" si="7"/>
        <v>39</v>
      </c>
      <c r="L49" s="42">
        <f t="shared" si="7"/>
        <v>13</v>
      </c>
      <c r="M49" s="42">
        <f t="shared" si="7"/>
        <v>27</v>
      </c>
      <c r="N49" s="42">
        <f t="shared" si="7"/>
        <v>40</v>
      </c>
      <c r="O49" s="42">
        <f t="shared" si="7"/>
        <v>16</v>
      </c>
      <c r="P49" s="42">
        <f t="shared" si="7"/>
        <v>26</v>
      </c>
      <c r="Q49" s="42">
        <f t="shared" si="7"/>
        <v>21</v>
      </c>
      <c r="R49" s="42">
        <f t="shared" si="7"/>
        <v>33</v>
      </c>
      <c r="S49" s="42">
        <f t="shared" si="7"/>
        <v>1</v>
      </c>
      <c r="T49" s="42">
        <f t="shared" si="7"/>
        <v>96</v>
      </c>
      <c r="U49" s="43">
        <f>((T49+Q49+N49-R49)+(O49*2))/E49</f>
        <v>0.65</v>
      </c>
      <c r="V49" s="44">
        <v>13</v>
      </c>
      <c r="W49" s="44" t="s">
        <v>58</v>
      </c>
      <c r="X49" s="44" t="s">
        <v>69</v>
      </c>
      <c r="Y49" s="63">
        <v>1514</v>
      </c>
      <c r="Z49" s="80" t="s">
        <v>408</v>
      </c>
      <c r="AA49" s="46" t="s">
        <v>110</v>
      </c>
      <c r="AB49" s="74" t="s">
        <v>111</v>
      </c>
    </row>
    <row r="50" spans="1:28" x14ac:dyDescent="0.3">
      <c r="A50" s="1"/>
      <c r="B50" s="1"/>
      <c r="C50" s="1"/>
      <c r="D50" s="1"/>
      <c r="F50" s="47" t="s">
        <v>41</v>
      </c>
      <c r="G50" s="61">
        <f>F49/G49</f>
        <v>0.45121951219512196</v>
      </c>
      <c r="H50" s="47"/>
      <c r="I50" s="27"/>
      <c r="J50" s="47" t="s">
        <v>42</v>
      </c>
      <c r="K50" s="61">
        <f>J49/K49</f>
        <v>0.5641025641025641</v>
      </c>
      <c r="L50" s="1"/>
      <c r="M50" s="37" t="s">
        <v>43</v>
      </c>
      <c r="N50" s="49">
        <v>4</v>
      </c>
      <c r="P50" s="1"/>
      <c r="Q50" s="1"/>
      <c r="R50" s="1"/>
      <c r="S50" s="1"/>
      <c r="T50" s="1"/>
      <c r="U50" s="1"/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 t="s">
        <v>44</v>
      </c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 t="s">
        <v>409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27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28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28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28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28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28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28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3995-9880-48E7-A03A-2AA1DDA66640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6" width="5.88671875" customWidth="1"/>
    <col min="7" max="7" width="7.33203125" bestFit="1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34" t="s">
        <v>410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34" t="s">
        <v>411</v>
      </c>
    </row>
    <row r="3" spans="1:28" x14ac:dyDescent="0.3">
      <c r="B3" s="1"/>
      <c r="C3" s="6">
        <v>28851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112</v>
      </c>
      <c r="D4" s="7" t="s">
        <v>5</v>
      </c>
      <c r="E4" s="8"/>
      <c r="F4" s="5"/>
      <c r="G4" s="1"/>
      <c r="J4" s="15" t="s">
        <v>114</v>
      </c>
      <c r="K4" s="16" t="s">
        <v>45</v>
      </c>
      <c r="L4" s="17"/>
      <c r="M4" s="18"/>
      <c r="N4" s="19">
        <v>17</v>
      </c>
      <c r="O4" s="19">
        <v>26</v>
      </c>
      <c r="P4" s="19">
        <v>28</v>
      </c>
      <c r="Q4" s="19">
        <v>26</v>
      </c>
      <c r="R4" s="20"/>
      <c r="S4" s="21">
        <f>SUM(N4:R4)</f>
        <v>97</v>
      </c>
      <c r="T4" s="22">
        <v>15</v>
      </c>
    </row>
    <row r="5" spans="1:28" x14ac:dyDescent="0.3">
      <c r="B5" s="1"/>
      <c r="C5" s="6" t="s">
        <v>113</v>
      </c>
      <c r="D5" s="7" t="s">
        <v>6</v>
      </c>
      <c r="E5" s="1"/>
      <c r="F5" s="1"/>
      <c r="G5" s="1"/>
      <c r="J5" s="15" t="s">
        <v>115</v>
      </c>
      <c r="K5" s="16" t="s">
        <v>66</v>
      </c>
      <c r="L5" s="17"/>
      <c r="M5" s="18"/>
      <c r="N5" s="19">
        <v>29</v>
      </c>
      <c r="O5" s="19">
        <v>27</v>
      </c>
      <c r="P5" s="19">
        <v>29</v>
      </c>
      <c r="Q5" s="19">
        <v>29</v>
      </c>
      <c r="R5" s="20"/>
      <c r="S5" s="21">
        <f>SUM(N5:R5)</f>
        <v>114</v>
      </c>
      <c r="T5" s="22">
        <v>15</v>
      </c>
      <c r="U5" s="1"/>
      <c r="V5" s="1"/>
      <c r="W5" s="1"/>
    </row>
    <row r="6" spans="1:28" x14ac:dyDescent="0.3">
      <c r="C6" s="23">
        <v>2247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24" t="s">
        <v>470</v>
      </c>
      <c r="D7" s="7" t="s">
        <v>8</v>
      </c>
      <c r="G7" s="1"/>
      <c r="S7" s="1"/>
      <c r="T7" s="25" t="s">
        <v>9</v>
      </c>
      <c r="U7" s="1"/>
      <c r="V7" s="55">
        <v>15</v>
      </c>
      <c r="W7" s="1"/>
    </row>
    <row r="8" spans="1:28" x14ac:dyDescent="0.3">
      <c r="B8" s="1"/>
      <c r="C8" s="24" t="s">
        <v>238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5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57</v>
      </c>
      <c r="B13" s="1" t="s">
        <v>46</v>
      </c>
      <c r="C13" s="26" t="s">
        <v>47</v>
      </c>
      <c r="D13" s="36">
        <v>24</v>
      </c>
      <c r="E13" s="26">
        <v>28</v>
      </c>
      <c r="F13" s="26">
        <v>7</v>
      </c>
      <c r="G13" s="26">
        <v>21</v>
      </c>
      <c r="H13" s="26"/>
      <c r="I13" s="26"/>
      <c r="J13" s="26">
        <v>4</v>
      </c>
      <c r="K13" s="26">
        <v>8</v>
      </c>
      <c r="L13" s="89"/>
      <c r="M13" s="26">
        <v>9</v>
      </c>
      <c r="N13" s="26">
        <f>SUM(L13:M13)</f>
        <v>9</v>
      </c>
      <c r="O13" s="26">
        <v>1</v>
      </c>
      <c r="P13" s="37">
        <v>5</v>
      </c>
      <c r="Q13" s="89"/>
      <c r="R13" s="89"/>
      <c r="S13" s="26">
        <v>3</v>
      </c>
      <c r="T13" s="26">
        <f>+(F13*2)+J13</f>
        <v>18</v>
      </c>
      <c r="U13" s="38">
        <f>IFERROR(((T13+Q13+N13-R13)+(O13*2))/E13,"")</f>
        <v>1.0357142857142858</v>
      </c>
      <c r="V13" s="22">
        <v>15</v>
      </c>
      <c r="W13" s="22" t="s">
        <v>68</v>
      </c>
      <c r="X13" s="22" t="s">
        <v>59</v>
      </c>
      <c r="Y13" s="62">
        <v>2247</v>
      </c>
      <c r="Z13" s="39"/>
      <c r="AA13" s="1" t="s">
        <v>93</v>
      </c>
      <c r="AB13" s="27" t="s">
        <v>109</v>
      </c>
    </row>
    <row r="14" spans="1:28" x14ac:dyDescent="0.3">
      <c r="A14" s="1" t="s">
        <v>57</v>
      </c>
      <c r="B14" s="1" t="s">
        <v>46</v>
      </c>
      <c r="C14" s="1" t="s">
        <v>283</v>
      </c>
      <c r="D14" s="36">
        <v>44</v>
      </c>
      <c r="E14" s="26">
        <v>3</v>
      </c>
      <c r="F14" s="26">
        <v>1</v>
      </c>
      <c r="G14" s="26">
        <v>1</v>
      </c>
      <c r="H14" s="26"/>
      <c r="I14" s="26"/>
      <c r="J14" s="26">
        <v>0</v>
      </c>
      <c r="K14" s="26">
        <v>0</v>
      </c>
      <c r="L14" s="89"/>
      <c r="M14" s="26">
        <v>0</v>
      </c>
      <c r="N14" s="26">
        <f t="shared" ref="N14:N24" si="0">SUM(L14:M14)</f>
        <v>0</v>
      </c>
      <c r="O14" s="26">
        <v>0</v>
      </c>
      <c r="P14" s="37">
        <v>0</v>
      </c>
      <c r="Q14" s="89"/>
      <c r="R14" s="89"/>
      <c r="S14" s="26"/>
      <c r="T14" s="26">
        <f t="shared" ref="T14:T24" si="1">+(F14*2)+J14</f>
        <v>2</v>
      </c>
      <c r="U14" s="38">
        <f t="shared" ref="U14:U24" si="2">IFERROR(((T14+Q14+N14-R14)+(O14*2))/E14,"")</f>
        <v>0.66666666666666663</v>
      </c>
      <c r="V14" s="22">
        <v>15</v>
      </c>
      <c r="W14" s="22" t="s">
        <v>68</v>
      </c>
      <c r="X14" s="22" t="s">
        <v>59</v>
      </c>
      <c r="Y14" s="62">
        <v>2247</v>
      </c>
      <c r="Z14" s="39"/>
      <c r="AA14" s="1" t="s">
        <v>93</v>
      </c>
      <c r="AB14" s="27" t="s">
        <v>109</v>
      </c>
    </row>
    <row r="15" spans="1:28" x14ac:dyDescent="0.3">
      <c r="A15" s="1" t="s">
        <v>57</v>
      </c>
      <c r="B15" s="1" t="s">
        <v>46</v>
      </c>
      <c r="C15" s="1" t="s">
        <v>48</v>
      </c>
      <c r="D15" s="36">
        <v>13</v>
      </c>
      <c r="E15" s="26">
        <v>21</v>
      </c>
      <c r="F15" s="26">
        <v>3</v>
      </c>
      <c r="G15" s="26">
        <v>13</v>
      </c>
      <c r="H15" s="26"/>
      <c r="I15" s="26"/>
      <c r="J15" s="26">
        <v>4</v>
      </c>
      <c r="K15" s="26">
        <v>4</v>
      </c>
      <c r="L15" s="89"/>
      <c r="M15" s="26">
        <v>10</v>
      </c>
      <c r="N15" s="26">
        <f t="shared" si="0"/>
        <v>10</v>
      </c>
      <c r="O15" s="26">
        <v>3</v>
      </c>
      <c r="P15" s="37">
        <v>3</v>
      </c>
      <c r="Q15" s="89"/>
      <c r="R15" s="89"/>
      <c r="S15" s="26">
        <v>1</v>
      </c>
      <c r="T15" s="26">
        <f t="shared" si="1"/>
        <v>10</v>
      </c>
      <c r="U15" s="38">
        <f t="shared" si="2"/>
        <v>1.2380952380952381</v>
      </c>
      <c r="V15" s="22">
        <v>15</v>
      </c>
      <c r="W15" s="22" t="s">
        <v>68</v>
      </c>
      <c r="X15" s="22" t="s">
        <v>59</v>
      </c>
      <c r="Y15" s="62">
        <v>2247</v>
      </c>
      <c r="Z15" s="39"/>
      <c r="AA15" s="1" t="s">
        <v>93</v>
      </c>
      <c r="AB15" s="27" t="s">
        <v>109</v>
      </c>
    </row>
    <row r="16" spans="1:28" x14ac:dyDescent="0.3">
      <c r="A16" s="1" t="s">
        <v>57</v>
      </c>
      <c r="B16" s="1" t="s">
        <v>46</v>
      </c>
      <c r="C16" s="26" t="s">
        <v>49</v>
      </c>
      <c r="D16" s="36">
        <v>10</v>
      </c>
      <c r="E16" s="26">
        <v>20</v>
      </c>
      <c r="F16" s="26">
        <v>5</v>
      </c>
      <c r="G16" s="26">
        <v>12</v>
      </c>
      <c r="H16" s="26"/>
      <c r="I16" s="26"/>
      <c r="J16" s="26">
        <v>1</v>
      </c>
      <c r="K16" s="26">
        <v>2</v>
      </c>
      <c r="L16" s="89"/>
      <c r="M16" s="26">
        <v>0</v>
      </c>
      <c r="N16" s="26">
        <f t="shared" si="0"/>
        <v>0</v>
      </c>
      <c r="O16" s="26">
        <v>2</v>
      </c>
      <c r="P16" s="52">
        <v>6</v>
      </c>
      <c r="Q16" s="89"/>
      <c r="R16" s="89"/>
      <c r="S16" s="26"/>
      <c r="T16" s="26">
        <f t="shared" si="1"/>
        <v>11</v>
      </c>
      <c r="U16" s="38">
        <f t="shared" si="2"/>
        <v>0.75</v>
      </c>
      <c r="V16" s="22">
        <v>15</v>
      </c>
      <c r="W16" s="22" t="s">
        <v>68</v>
      </c>
      <c r="X16" s="22" t="s">
        <v>59</v>
      </c>
      <c r="Y16" s="62">
        <v>2247</v>
      </c>
      <c r="Z16" s="39"/>
      <c r="AA16" s="1" t="s">
        <v>93</v>
      </c>
      <c r="AB16" s="27" t="s">
        <v>109</v>
      </c>
    </row>
    <row r="17" spans="1:28" x14ac:dyDescent="0.3">
      <c r="A17" s="1" t="s">
        <v>57</v>
      </c>
      <c r="B17" s="1" t="s">
        <v>46</v>
      </c>
      <c r="C17" s="26" t="s">
        <v>50</v>
      </c>
      <c r="D17" s="36">
        <v>25</v>
      </c>
      <c r="E17" s="26">
        <v>9</v>
      </c>
      <c r="F17" s="26">
        <v>1</v>
      </c>
      <c r="G17" s="26">
        <v>3</v>
      </c>
      <c r="H17" s="26"/>
      <c r="I17" s="26"/>
      <c r="J17" s="26">
        <v>0</v>
      </c>
      <c r="K17" s="26">
        <v>0</v>
      </c>
      <c r="L17" s="89"/>
      <c r="M17" s="26">
        <v>2</v>
      </c>
      <c r="N17" s="26">
        <f t="shared" si="0"/>
        <v>2</v>
      </c>
      <c r="O17" s="26">
        <v>1</v>
      </c>
      <c r="P17" s="37">
        <v>1</v>
      </c>
      <c r="Q17" s="89"/>
      <c r="R17" s="89"/>
      <c r="S17" s="26"/>
      <c r="T17" s="26">
        <f t="shared" si="1"/>
        <v>2</v>
      </c>
      <c r="U17" s="38">
        <f t="shared" si="2"/>
        <v>0.66666666666666663</v>
      </c>
      <c r="V17" s="22">
        <v>15</v>
      </c>
      <c r="W17" s="22" t="s">
        <v>68</v>
      </c>
      <c r="X17" s="22" t="s">
        <v>59</v>
      </c>
      <c r="Y17" s="62">
        <v>2247</v>
      </c>
      <c r="Z17" s="39"/>
      <c r="AA17" s="1" t="s">
        <v>93</v>
      </c>
      <c r="AB17" s="27" t="s">
        <v>109</v>
      </c>
    </row>
    <row r="18" spans="1:28" x14ac:dyDescent="0.3">
      <c r="A18" s="1" t="s">
        <v>57</v>
      </c>
      <c r="B18" s="1" t="s">
        <v>46</v>
      </c>
      <c r="C18" s="26" t="s">
        <v>235</v>
      </c>
      <c r="D18" s="36">
        <v>28</v>
      </c>
      <c r="E18" s="26">
        <v>28</v>
      </c>
      <c r="F18" s="26">
        <v>2</v>
      </c>
      <c r="G18" s="26">
        <v>10</v>
      </c>
      <c r="H18" s="26"/>
      <c r="I18" s="26"/>
      <c r="J18" s="26">
        <v>0</v>
      </c>
      <c r="K18" s="26">
        <v>0</v>
      </c>
      <c r="L18" s="89"/>
      <c r="M18" s="26">
        <v>9</v>
      </c>
      <c r="N18" s="26">
        <f t="shared" si="0"/>
        <v>9</v>
      </c>
      <c r="O18" s="26">
        <v>1</v>
      </c>
      <c r="P18" s="37">
        <v>2</v>
      </c>
      <c r="Q18" s="89"/>
      <c r="R18" s="89"/>
      <c r="S18" s="26"/>
      <c r="T18" s="26">
        <f t="shared" si="1"/>
        <v>4</v>
      </c>
      <c r="U18" s="38">
        <f t="shared" si="2"/>
        <v>0.5357142857142857</v>
      </c>
      <c r="V18" s="22">
        <v>15</v>
      </c>
      <c r="W18" s="22" t="s">
        <v>68</v>
      </c>
      <c r="X18" s="22" t="s">
        <v>59</v>
      </c>
      <c r="Y18" s="62">
        <v>2247</v>
      </c>
      <c r="Z18" s="39"/>
      <c r="AA18" s="1" t="s">
        <v>93</v>
      </c>
      <c r="AB18" s="27" t="s">
        <v>109</v>
      </c>
    </row>
    <row r="19" spans="1:28" x14ac:dyDescent="0.3">
      <c r="A19" s="1" t="s">
        <v>57</v>
      </c>
      <c r="B19" s="1" t="s">
        <v>46</v>
      </c>
      <c r="C19" s="26" t="s">
        <v>51</v>
      </c>
      <c r="D19" s="36">
        <v>33</v>
      </c>
      <c r="E19" s="26">
        <v>28</v>
      </c>
      <c r="F19" s="26">
        <v>3</v>
      </c>
      <c r="G19" s="26">
        <v>12</v>
      </c>
      <c r="H19" s="26"/>
      <c r="I19" s="26"/>
      <c r="J19" s="26">
        <v>0</v>
      </c>
      <c r="K19" s="26">
        <v>0</v>
      </c>
      <c r="L19" s="89"/>
      <c r="M19" s="26">
        <v>10</v>
      </c>
      <c r="N19" s="26">
        <f t="shared" si="0"/>
        <v>10</v>
      </c>
      <c r="O19" s="26">
        <v>0</v>
      </c>
      <c r="P19" s="37">
        <v>4</v>
      </c>
      <c r="Q19" s="89"/>
      <c r="R19" s="89"/>
      <c r="S19" s="26">
        <v>2</v>
      </c>
      <c r="T19" s="26">
        <f t="shared" si="1"/>
        <v>6</v>
      </c>
      <c r="U19" s="38">
        <f t="shared" si="2"/>
        <v>0.5714285714285714</v>
      </c>
      <c r="V19" s="22">
        <v>15</v>
      </c>
      <c r="W19" s="22" t="s">
        <v>68</v>
      </c>
      <c r="X19" s="22" t="s">
        <v>59</v>
      </c>
      <c r="Y19" s="62">
        <v>2247</v>
      </c>
      <c r="Z19" s="39"/>
      <c r="AA19" s="1" t="s">
        <v>93</v>
      </c>
      <c r="AB19" s="27" t="s">
        <v>109</v>
      </c>
    </row>
    <row r="20" spans="1:28" x14ac:dyDescent="0.3">
      <c r="A20" s="1" t="s">
        <v>57</v>
      </c>
      <c r="B20" s="1" t="s">
        <v>46</v>
      </c>
      <c r="C20" s="26" t="s">
        <v>52</v>
      </c>
      <c r="D20" s="36">
        <v>6</v>
      </c>
      <c r="E20" s="26">
        <v>10</v>
      </c>
      <c r="F20" s="26">
        <v>1</v>
      </c>
      <c r="G20" s="26">
        <v>4</v>
      </c>
      <c r="H20" s="26"/>
      <c r="I20" s="26"/>
      <c r="J20" s="26">
        <v>2</v>
      </c>
      <c r="K20" s="26">
        <v>2</v>
      </c>
      <c r="L20" s="89"/>
      <c r="M20" s="26">
        <v>0</v>
      </c>
      <c r="N20" s="26">
        <f t="shared" si="0"/>
        <v>0</v>
      </c>
      <c r="O20" s="26">
        <v>0</v>
      </c>
      <c r="P20" s="37">
        <v>1</v>
      </c>
      <c r="Q20" s="89"/>
      <c r="R20" s="89"/>
      <c r="S20" s="26"/>
      <c r="T20" s="26">
        <f t="shared" si="1"/>
        <v>4</v>
      </c>
      <c r="U20" s="38">
        <f t="shared" si="2"/>
        <v>0.4</v>
      </c>
      <c r="V20" s="22">
        <v>15</v>
      </c>
      <c r="W20" s="22" t="s">
        <v>68</v>
      </c>
      <c r="X20" s="22" t="s">
        <v>59</v>
      </c>
      <c r="Y20" s="62">
        <v>2247</v>
      </c>
      <c r="Z20" s="39"/>
      <c r="AA20" s="1" t="s">
        <v>93</v>
      </c>
      <c r="AB20" s="27" t="s">
        <v>109</v>
      </c>
    </row>
    <row r="21" spans="1:28" x14ac:dyDescent="0.3">
      <c r="A21" s="1" t="s">
        <v>57</v>
      </c>
      <c r="B21" s="1" t="s">
        <v>46</v>
      </c>
      <c r="C21" s="26" t="s">
        <v>53</v>
      </c>
      <c r="D21" s="36">
        <v>31</v>
      </c>
      <c r="E21" s="26">
        <v>30</v>
      </c>
      <c r="F21" s="26">
        <v>5</v>
      </c>
      <c r="G21" s="26">
        <v>8</v>
      </c>
      <c r="H21" s="26"/>
      <c r="I21" s="26"/>
      <c r="J21" s="26">
        <v>3</v>
      </c>
      <c r="K21" s="26">
        <v>8</v>
      </c>
      <c r="L21" s="89"/>
      <c r="M21" s="26">
        <v>7</v>
      </c>
      <c r="N21" s="26">
        <f t="shared" si="0"/>
        <v>7</v>
      </c>
      <c r="O21" s="26">
        <v>1</v>
      </c>
      <c r="P21" s="37">
        <v>1</v>
      </c>
      <c r="Q21" s="89"/>
      <c r="R21" s="89"/>
      <c r="S21" s="26"/>
      <c r="T21" s="26">
        <f t="shared" si="1"/>
        <v>13</v>
      </c>
      <c r="U21" s="38">
        <f t="shared" si="2"/>
        <v>0.73333333333333328</v>
      </c>
      <c r="V21" s="22">
        <v>15</v>
      </c>
      <c r="W21" s="22" t="s">
        <v>68</v>
      </c>
      <c r="X21" s="22" t="s">
        <v>59</v>
      </c>
      <c r="Y21" s="62">
        <v>2247</v>
      </c>
      <c r="Z21" s="39"/>
      <c r="AA21" s="1" t="s">
        <v>93</v>
      </c>
      <c r="AB21" s="27" t="s">
        <v>109</v>
      </c>
    </row>
    <row r="22" spans="1:28" x14ac:dyDescent="0.3">
      <c r="A22" s="1" t="s">
        <v>57</v>
      </c>
      <c r="B22" s="1" t="s">
        <v>46</v>
      </c>
      <c r="C22" s="26" t="s">
        <v>54</v>
      </c>
      <c r="D22" s="36">
        <v>32</v>
      </c>
      <c r="E22" s="26">
        <v>8</v>
      </c>
      <c r="F22" s="26">
        <v>1</v>
      </c>
      <c r="G22" s="26">
        <v>2</v>
      </c>
      <c r="H22" s="26"/>
      <c r="I22" s="26"/>
      <c r="J22" s="26">
        <v>0</v>
      </c>
      <c r="K22" s="26">
        <v>0</v>
      </c>
      <c r="L22" s="89"/>
      <c r="M22" s="26">
        <v>0</v>
      </c>
      <c r="N22" s="26">
        <f t="shared" si="0"/>
        <v>0</v>
      </c>
      <c r="O22" s="26">
        <v>0</v>
      </c>
      <c r="P22" s="37">
        <v>2</v>
      </c>
      <c r="Q22" s="89"/>
      <c r="R22" s="89"/>
      <c r="S22" s="26"/>
      <c r="T22" s="26">
        <f t="shared" si="1"/>
        <v>2</v>
      </c>
      <c r="U22" s="38">
        <f t="shared" si="2"/>
        <v>0.25</v>
      </c>
      <c r="V22" s="22">
        <v>15</v>
      </c>
      <c r="W22" s="22" t="s">
        <v>68</v>
      </c>
      <c r="X22" s="22" t="s">
        <v>59</v>
      </c>
      <c r="Y22" s="62">
        <v>2247</v>
      </c>
      <c r="Z22" s="39"/>
      <c r="AA22" s="1" t="s">
        <v>93</v>
      </c>
      <c r="AB22" s="27" t="s">
        <v>109</v>
      </c>
    </row>
    <row r="23" spans="1:28" x14ac:dyDescent="0.3">
      <c r="A23" s="1" t="s">
        <v>57</v>
      </c>
      <c r="B23" s="1" t="s">
        <v>46</v>
      </c>
      <c r="C23" s="26" t="s">
        <v>55</v>
      </c>
      <c r="D23" s="36">
        <v>1</v>
      </c>
      <c r="E23" s="26">
        <v>39</v>
      </c>
      <c r="F23" s="26">
        <v>8</v>
      </c>
      <c r="G23" s="26">
        <v>24</v>
      </c>
      <c r="H23" s="26"/>
      <c r="I23" s="26"/>
      <c r="J23" s="26">
        <v>3</v>
      </c>
      <c r="K23" s="26">
        <v>3</v>
      </c>
      <c r="L23" s="89"/>
      <c r="M23" s="26">
        <v>2</v>
      </c>
      <c r="N23" s="26">
        <f t="shared" si="0"/>
        <v>2</v>
      </c>
      <c r="O23" s="26">
        <v>2</v>
      </c>
      <c r="P23" s="52">
        <v>6</v>
      </c>
      <c r="Q23" s="89"/>
      <c r="R23" s="89"/>
      <c r="S23" s="26"/>
      <c r="T23" s="26">
        <f t="shared" si="1"/>
        <v>19</v>
      </c>
      <c r="U23" s="38">
        <f t="shared" si="2"/>
        <v>0.64102564102564108</v>
      </c>
      <c r="V23" s="22">
        <v>15</v>
      </c>
      <c r="W23" s="22" t="s">
        <v>68</v>
      </c>
      <c r="X23" s="22" t="s">
        <v>59</v>
      </c>
      <c r="Y23" s="62">
        <v>2247</v>
      </c>
      <c r="Z23" s="39"/>
      <c r="AA23" s="1" t="s">
        <v>93</v>
      </c>
      <c r="AB23" s="27" t="s">
        <v>109</v>
      </c>
    </row>
    <row r="24" spans="1:28" x14ac:dyDescent="0.3">
      <c r="A24" s="1" t="s">
        <v>57</v>
      </c>
      <c r="B24" s="1" t="s">
        <v>46</v>
      </c>
      <c r="C24" s="26" t="s">
        <v>56</v>
      </c>
      <c r="D24" s="36">
        <v>15</v>
      </c>
      <c r="E24" s="26">
        <v>16</v>
      </c>
      <c r="F24" s="26">
        <v>2</v>
      </c>
      <c r="G24" s="26">
        <v>4</v>
      </c>
      <c r="H24" s="26"/>
      <c r="I24" s="26"/>
      <c r="J24" s="26">
        <v>2</v>
      </c>
      <c r="K24" s="26">
        <v>4</v>
      </c>
      <c r="L24" s="89"/>
      <c r="M24" s="26">
        <v>3</v>
      </c>
      <c r="N24" s="26">
        <f t="shared" si="0"/>
        <v>3</v>
      </c>
      <c r="O24" s="26">
        <v>2</v>
      </c>
      <c r="P24" s="37">
        <v>1</v>
      </c>
      <c r="Q24" s="89"/>
      <c r="R24" s="89"/>
      <c r="S24" s="26"/>
      <c r="T24" s="26">
        <f t="shared" si="1"/>
        <v>6</v>
      </c>
      <c r="U24" s="38">
        <f t="shared" si="2"/>
        <v>0.8125</v>
      </c>
      <c r="V24" s="22">
        <v>15</v>
      </c>
      <c r="W24" s="22" t="s">
        <v>68</v>
      </c>
      <c r="X24" s="22" t="s">
        <v>59</v>
      </c>
      <c r="Y24" s="62">
        <v>2247</v>
      </c>
      <c r="Z24" s="39"/>
      <c r="AA24" s="1" t="s">
        <v>93</v>
      </c>
      <c r="AB24" s="27" t="s">
        <v>109</v>
      </c>
    </row>
    <row r="25" spans="1:28" x14ac:dyDescent="0.3">
      <c r="A25" s="1" t="s">
        <v>57</v>
      </c>
      <c r="B25" s="1" t="s">
        <v>46</v>
      </c>
      <c r="C25" s="52" t="s">
        <v>39</v>
      </c>
      <c r="D25" s="1"/>
      <c r="E25" s="52"/>
      <c r="F25" s="41"/>
      <c r="G25" s="41"/>
      <c r="H25" s="41"/>
      <c r="I25" s="41"/>
      <c r="J25" s="41"/>
      <c r="K25" s="41"/>
      <c r="L25" s="52">
        <v>23</v>
      </c>
      <c r="M25" s="52">
        <v>-23</v>
      </c>
      <c r="N25" s="52"/>
      <c r="O25" s="41"/>
      <c r="P25" s="52"/>
      <c r="Q25" s="52">
        <v>11</v>
      </c>
      <c r="R25" s="52">
        <v>26</v>
      </c>
      <c r="S25" s="41"/>
      <c r="T25" s="26"/>
      <c r="U25" s="38" t="str">
        <f t="shared" ref="U25" si="3">_xlfn.IFNA("",((T25+Q25+N25-R25)+(O25*2))/E25)</f>
        <v/>
      </c>
      <c r="V25" s="22">
        <v>15</v>
      </c>
      <c r="W25" s="22" t="s">
        <v>68</v>
      </c>
      <c r="X25" s="22" t="s">
        <v>59</v>
      </c>
      <c r="Y25" s="62">
        <v>2247</v>
      </c>
      <c r="Z25" s="39"/>
      <c r="AA25" s="1" t="s">
        <v>93</v>
      </c>
      <c r="AB25" s="27" t="s">
        <v>109</v>
      </c>
    </row>
    <row r="26" spans="1:28" x14ac:dyDescent="0.3">
      <c r="A26" s="46" t="s">
        <v>57</v>
      </c>
      <c r="B26" s="46" t="s">
        <v>46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39</v>
      </c>
      <c r="G26" s="42">
        <f t="shared" si="4"/>
        <v>114</v>
      </c>
      <c r="H26" s="42">
        <f t="shared" si="4"/>
        <v>0</v>
      </c>
      <c r="I26" s="42">
        <f t="shared" si="4"/>
        <v>0</v>
      </c>
      <c r="J26" s="42">
        <f t="shared" si="4"/>
        <v>19</v>
      </c>
      <c r="K26" s="42">
        <f t="shared" si="4"/>
        <v>31</v>
      </c>
      <c r="L26" s="42">
        <f t="shared" si="4"/>
        <v>23</v>
      </c>
      <c r="M26" s="42">
        <f t="shared" si="4"/>
        <v>29</v>
      </c>
      <c r="N26" s="42">
        <f t="shared" si="4"/>
        <v>52</v>
      </c>
      <c r="O26" s="42">
        <f t="shared" si="4"/>
        <v>13</v>
      </c>
      <c r="P26" s="42">
        <f t="shared" si="4"/>
        <v>32</v>
      </c>
      <c r="Q26" s="42">
        <f t="shared" si="4"/>
        <v>11</v>
      </c>
      <c r="R26" s="42">
        <f t="shared" si="4"/>
        <v>26</v>
      </c>
      <c r="S26" s="42">
        <f t="shared" si="4"/>
        <v>6</v>
      </c>
      <c r="T26" s="42">
        <f t="shared" si="4"/>
        <v>97</v>
      </c>
      <c r="U26" s="43">
        <f>((T26+Q26+N26-R26)+(O26*2))/E26</f>
        <v>0.66666666666666663</v>
      </c>
      <c r="V26" s="44">
        <v>15</v>
      </c>
      <c r="W26" s="44" t="s">
        <v>68</v>
      </c>
      <c r="X26" s="44" t="s">
        <v>59</v>
      </c>
      <c r="Y26" s="81">
        <v>2247</v>
      </c>
      <c r="Z26" s="45"/>
      <c r="AA26" s="46" t="s">
        <v>93</v>
      </c>
      <c r="AB26" s="74" t="s">
        <v>109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0.34210526315789475</v>
      </c>
      <c r="H27" s="47"/>
      <c r="I27" s="27"/>
      <c r="J27" s="47" t="s">
        <v>42</v>
      </c>
      <c r="K27" s="61">
        <f>J26/K26</f>
        <v>0.61290322580645162</v>
      </c>
      <c r="L27" s="1"/>
      <c r="M27" s="37" t="s">
        <v>43</v>
      </c>
      <c r="N27" s="49">
        <v>9</v>
      </c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66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6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57</v>
      </c>
      <c r="C35" s="26" t="s">
        <v>67</v>
      </c>
      <c r="D35" s="36">
        <v>21</v>
      </c>
      <c r="E35" s="26">
        <v>36</v>
      </c>
      <c r="F35" s="26">
        <v>5</v>
      </c>
      <c r="G35" s="26">
        <v>10</v>
      </c>
      <c r="H35" s="26"/>
      <c r="I35" s="26"/>
      <c r="J35" s="26">
        <v>5</v>
      </c>
      <c r="K35" s="26">
        <v>5</v>
      </c>
      <c r="L35" s="26">
        <v>0</v>
      </c>
      <c r="M35" s="26">
        <v>11</v>
      </c>
      <c r="N35" s="26">
        <f>SUM(L35:M35)</f>
        <v>11</v>
      </c>
      <c r="O35" s="26">
        <v>0</v>
      </c>
      <c r="P35" s="37">
        <v>3</v>
      </c>
      <c r="Q35" s="26">
        <v>2</v>
      </c>
      <c r="R35" s="26">
        <v>6</v>
      </c>
      <c r="S35" s="26">
        <v>1</v>
      </c>
      <c r="T35" s="26">
        <f>(H35*3)+((F35-H35)*2)+J35</f>
        <v>15</v>
      </c>
      <c r="U35" s="38">
        <f>IFERROR(((T35+Q35+N35-R35)+(O35*2))/E35,"")</f>
        <v>0.61111111111111116</v>
      </c>
      <c r="V35" s="22">
        <v>15</v>
      </c>
      <c r="W35" s="22" t="s">
        <v>58</v>
      </c>
      <c r="X35" s="22" t="s">
        <v>69</v>
      </c>
      <c r="Y35" s="62">
        <v>2247</v>
      </c>
      <c r="Z35" s="39"/>
      <c r="AA35" s="1" t="s">
        <v>70</v>
      </c>
      <c r="AB35" s="27" t="s">
        <v>116</v>
      </c>
    </row>
    <row r="36" spans="1:28" x14ac:dyDescent="0.3">
      <c r="A36" s="1" t="s">
        <v>46</v>
      </c>
      <c r="B36" s="1" t="s">
        <v>57</v>
      </c>
      <c r="C36" s="26" t="s">
        <v>72</v>
      </c>
      <c r="D36" s="36">
        <v>44</v>
      </c>
      <c r="E36" s="26">
        <v>14</v>
      </c>
      <c r="F36" s="26">
        <v>3</v>
      </c>
      <c r="G36" s="26">
        <v>7</v>
      </c>
      <c r="H36" s="26"/>
      <c r="I36" s="26"/>
      <c r="J36" s="26">
        <v>1</v>
      </c>
      <c r="K36" s="26">
        <v>2</v>
      </c>
      <c r="L36" s="26">
        <v>1</v>
      </c>
      <c r="M36" s="26">
        <v>1</v>
      </c>
      <c r="N36" s="26">
        <f t="shared" ref="N36:N41" si="5">SUM(L36:M36)</f>
        <v>2</v>
      </c>
      <c r="O36" s="37">
        <v>0</v>
      </c>
      <c r="P36" s="37">
        <v>3</v>
      </c>
      <c r="Q36" s="37">
        <v>3</v>
      </c>
      <c r="R36" s="37">
        <v>2</v>
      </c>
      <c r="S36" s="37">
        <v>0</v>
      </c>
      <c r="T36" s="37">
        <f t="shared" ref="T36:T41" si="6">(H36*3)+((F36-H36)*2)+J36</f>
        <v>7</v>
      </c>
      <c r="U36" s="38">
        <f t="shared" ref="U36:U44" si="7">IFERROR(((T36+Q36+N36-R36)+(O36*2))/E36,"")</f>
        <v>0.7142857142857143</v>
      </c>
      <c r="V36" s="22">
        <v>15</v>
      </c>
      <c r="W36" s="22" t="s">
        <v>58</v>
      </c>
      <c r="X36" s="22" t="s">
        <v>69</v>
      </c>
      <c r="Y36" s="62">
        <v>2247</v>
      </c>
      <c r="Z36" s="39"/>
      <c r="AA36" s="1" t="s">
        <v>70</v>
      </c>
      <c r="AB36" s="27" t="s">
        <v>116</v>
      </c>
    </row>
    <row r="37" spans="1:28" x14ac:dyDescent="0.3">
      <c r="A37" s="1" t="s">
        <v>46</v>
      </c>
      <c r="B37" s="1" t="s">
        <v>57</v>
      </c>
      <c r="C37" s="26" t="s">
        <v>73</v>
      </c>
      <c r="D37" s="36">
        <v>15</v>
      </c>
      <c r="E37" s="26">
        <v>38</v>
      </c>
      <c r="F37" s="26">
        <v>3</v>
      </c>
      <c r="G37" s="26">
        <v>13</v>
      </c>
      <c r="H37" s="26"/>
      <c r="I37" s="26"/>
      <c r="J37" s="26">
        <v>10</v>
      </c>
      <c r="K37" s="26">
        <v>16</v>
      </c>
      <c r="L37" s="26">
        <v>1</v>
      </c>
      <c r="M37" s="26">
        <v>2</v>
      </c>
      <c r="N37" s="26">
        <f t="shared" si="5"/>
        <v>3</v>
      </c>
      <c r="O37" s="37">
        <v>12</v>
      </c>
      <c r="P37" s="37">
        <v>3</v>
      </c>
      <c r="Q37" s="37">
        <v>2</v>
      </c>
      <c r="R37" s="37">
        <v>3</v>
      </c>
      <c r="S37" s="37">
        <v>0</v>
      </c>
      <c r="T37" s="37">
        <f t="shared" si="6"/>
        <v>16</v>
      </c>
      <c r="U37" s="38">
        <f t="shared" si="7"/>
        <v>1.1052631578947369</v>
      </c>
      <c r="V37" s="22">
        <v>15</v>
      </c>
      <c r="W37" s="22" t="s">
        <v>58</v>
      </c>
      <c r="X37" s="22" t="s">
        <v>69</v>
      </c>
      <c r="Y37" s="62">
        <v>2247</v>
      </c>
      <c r="Z37" s="39"/>
      <c r="AA37" s="1" t="s">
        <v>70</v>
      </c>
      <c r="AB37" s="27" t="s">
        <v>116</v>
      </c>
    </row>
    <row r="38" spans="1:28" x14ac:dyDescent="0.3">
      <c r="A38" s="1" t="s">
        <v>46</v>
      </c>
      <c r="B38" s="1" t="s">
        <v>57</v>
      </c>
      <c r="C38" s="26" t="s">
        <v>74</v>
      </c>
      <c r="D38" s="36">
        <v>10</v>
      </c>
      <c r="E38" s="26">
        <v>23</v>
      </c>
      <c r="F38" s="26">
        <v>4</v>
      </c>
      <c r="G38" s="26">
        <v>11</v>
      </c>
      <c r="H38" s="26"/>
      <c r="I38" s="26"/>
      <c r="J38" s="26">
        <v>2</v>
      </c>
      <c r="K38" s="26">
        <v>2</v>
      </c>
      <c r="L38" s="26">
        <v>2</v>
      </c>
      <c r="M38" s="26">
        <v>2</v>
      </c>
      <c r="N38" s="26">
        <f t="shared" si="5"/>
        <v>4</v>
      </c>
      <c r="O38" s="37">
        <v>4</v>
      </c>
      <c r="P38" s="37">
        <v>2</v>
      </c>
      <c r="Q38" s="37">
        <v>1</v>
      </c>
      <c r="R38" s="37">
        <v>2</v>
      </c>
      <c r="S38" s="37">
        <v>0</v>
      </c>
      <c r="T38" s="37">
        <f t="shared" si="6"/>
        <v>10</v>
      </c>
      <c r="U38" s="38">
        <f t="shared" si="7"/>
        <v>0.91304347826086951</v>
      </c>
      <c r="V38" s="22">
        <v>15</v>
      </c>
      <c r="W38" s="22" t="s">
        <v>58</v>
      </c>
      <c r="X38" s="22" t="s">
        <v>69</v>
      </c>
      <c r="Y38" s="62">
        <v>2247</v>
      </c>
      <c r="Z38" s="39"/>
      <c r="AA38" s="1" t="s">
        <v>70</v>
      </c>
      <c r="AB38" s="27" t="s">
        <v>116</v>
      </c>
    </row>
    <row r="39" spans="1:28" x14ac:dyDescent="0.3">
      <c r="A39" s="1" t="s">
        <v>46</v>
      </c>
      <c r="B39" s="1" t="s">
        <v>57</v>
      </c>
      <c r="C39" s="26" t="s">
        <v>75</v>
      </c>
      <c r="D39" s="36">
        <v>31</v>
      </c>
      <c r="E39" s="26">
        <v>29</v>
      </c>
      <c r="F39" s="26">
        <v>7</v>
      </c>
      <c r="G39" s="26">
        <v>14</v>
      </c>
      <c r="H39" s="26"/>
      <c r="I39" s="26"/>
      <c r="J39" s="26">
        <v>2</v>
      </c>
      <c r="K39" s="26">
        <v>2</v>
      </c>
      <c r="L39" s="26">
        <v>4</v>
      </c>
      <c r="M39" s="26">
        <v>3</v>
      </c>
      <c r="N39" s="26">
        <f t="shared" si="5"/>
        <v>7</v>
      </c>
      <c r="O39" s="37">
        <v>4</v>
      </c>
      <c r="P39" s="37">
        <v>1</v>
      </c>
      <c r="Q39" s="37">
        <v>4</v>
      </c>
      <c r="R39" s="37">
        <v>1</v>
      </c>
      <c r="S39" s="37">
        <v>0</v>
      </c>
      <c r="T39" s="37">
        <f t="shared" si="6"/>
        <v>16</v>
      </c>
      <c r="U39" s="38">
        <f t="shared" si="7"/>
        <v>1.1724137931034482</v>
      </c>
      <c r="V39" s="22">
        <v>15</v>
      </c>
      <c r="W39" s="22" t="s">
        <v>58</v>
      </c>
      <c r="X39" s="22" t="s">
        <v>69</v>
      </c>
      <c r="Y39" s="62">
        <v>2247</v>
      </c>
      <c r="Z39" s="39"/>
      <c r="AA39" s="1" t="s">
        <v>70</v>
      </c>
      <c r="AB39" s="27" t="s">
        <v>116</v>
      </c>
    </row>
    <row r="40" spans="1:28" x14ac:dyDescent="0.3">
      <c r="A40" s="1" t="s">
        <v>46</v>
      </c>
      <c r="B40" s="1" t="s">
        <v>57</v>
      </c>
      <c r="C40" s="26" t="s">
        <v>76</v>
      </c>
      <c r="D40" s="36">
        <v>4</v>
      </c>
      <c r="E40" s="26">
        <v>23</v>
      </c>
      <c r="F40" s="26">
        <v>2</v>
      </c>
      <c r="G40" s="26">
        <v>7</v>
      </c>
      <c r="H40" s="26"/>
      <c r="I40" s="26"/>
      <c r="J40" s="26">
        <v>2</v>
      </c>
      <c r="K40" s="26">
        <v>2</v>
      </c>
      <c r="L40" s="26">
        <v>1</v>
      </c>
      <c r="M40" s="26">
        <v>0</v>
      </c>
      <c r="N40" s="26">
        <f t="shared" si="5"/>
        <v>1</v>
      </c>
      <c r="O40" s="37">
        <v>3</v>
      </c>
      <c r="P40" s="37">
        <v>0</v>
      </c>
      <c r="Q40" s="37">
        <v>0</v>
      </c>
      <c r="R40" s="37">
        <v>6</v>
      </c>
      <c r="S40" s="37">
        <v>0</v>
      </c>
      <c r="T40" s="37">
        <f t="shared" si="6"/>
        <v>6</v>
      </c>
      <c r="U40" s="38">
        <f t="shared" si="7"/>
        <v>0.30434782608695654</v>
      </c>
      <c r="V40" s="22">
        <v>15</v>
      </c>
      <c r="W40" s="22" t="s">
        <v>58</v>
      </c>
      <c r="X40" s="22" t="s">
        <v>69</v>
      </c>
      <c r="Y40" s="62">
        <v>2247</v>
      </c>
      <c r="Z40" s="39"/>
      <c r="AA40" s="1" t="s">
        <v>70</v>
      </c>
      <c r="AB40" s="27" t="s">
        <v>116</v>
      </c>
    </row>
    <row r="41" spans="1:28" x14ac:dyDescent="0.3">
      <c r="A41" s="1" t="s">
        <v>46</v>
      </c>
      <c r="B41" s="1" t="s">
        <v>57</v>
      </c>
      <c r="C41" s="26" t="s">
        <v>284</v>
      </c>
      <c r="D41" s="36">
        <v>8</v>
      </c>
      <c r="E41" s="26">
        <v>18</v>
      </c>
      <c r="F41" s="26">
        <v>2</v>
      </c>
      <c r="G41" s="26">
        <v>5</v>
      </c>
      <c r="H41" s="26"/>
      <c r="I41" s="26"/>
      <c r="J41" s="26">
        <v>1</v>
      </c>
      <c r="K41" s="26">
        <v>1</v>
      </c>
      <c r="L41" s="26">
        <v>1</v>
      </c>
      <c r="M41" s="26">
        <v>1</v>
      </c>
      <c r="N41" s="26">
        <f t="shared" si="5"/>
        <v>2</v>
      </c>
      <c r="O41" s="37">
        <v>2</v>
      </c>
      <c r="P41" s="37">
        <v>5</v>
      </c>
      <c r="Q41" s="37">
        <v>0</v>
      </c>
      <c r="R41" s="37">
        <v>3</v>
      </c>
      <c r="S41" s="37">
        <v>0</v>
      </c>
      <c r="T41" s="37">
        <f t="shared" si="6"/>
        <v>5</v>
      </c>
      <c r="U41" s="38">
        <f t="shared" si="7"/>
        <v>0.44444444444444442</v>
      </c>
      <c r="V41" s="22">
        <v>15</v>
      </c>
      <c r="W41" s="22" t="s">
        <v>58</v>
      </c>
      <c r="X41" s="22" t="s">
        <v>69</v>
      </c>
      <c r="Y41" s="62">
        <v>2247</v>
      </c>
      <c r="Z41" s="39"/>
      <c r="AA41" s="1" t="s">
        <v>70</v>
      </c>
      <c r="AB41" s="27" t="s">
        <v>116</v>
      </c>
    </row>
    <row r="42" spans="1:28" x14ac:dyDescent="0.3">
      <c r="A42" s="1" t="s">
        <v>46</v>
      </c>
      <c r="B42" s="1" t="s">
        <v>57</v>
      </c>
      <c r="C42" s="26" t="s">
        <v>233</v>
      </c>
      <c r="D42" s="36">
        <v>23</v>
      </c>
      <c r="E42" s="26">
        <v>10</v>
      </c>
      <c r="F42" s="26">
        <v>4</v>
      </c>
      <c r="G42" s="26">
        <v>8</v>
      </c>
      <c r="H42" s="26"/>
      <c r="I42" s="26"/>
      <c r="J42" s="26">
        <v>2</v>
      </c>
      <c r="K42" s="26">
        <v>3</v>
      </c>
      <c r="L42" s="26">
        <v>2</v>
      </c>
      <c r="M42" s="26">
        <v>0</v>
      </c>
      <c r="N42" s="26">
        <f>SUM(L42:M42)</f>
        <v>2</v>
      </c>
      <c r="O42" s="37">
        <v>1</v>
      </c>
      <c r="P42" s="37">
        <v>2</v>
      </c>
      <c r="Q42" s="37">
        <v>0</v>
      </c>
      <c r="R42" s="37">
        <v>0</v>
      </c>
      <c r="S42" s="37">
        <v>0</v>
      </c>
      <c r="T42" s="37">
        <f>(H42*3)+((F42-H42)*2)+J42</f>
        <v>10</v>
      </c>
      <c r="U42" s="38">
        <f t="shared" si="7"/>
        <v>1.4</v>
      </c>
      <c r="V42" s="22">
        <v>15</v>
      </c>
      <c r="W42" s="22" t="s">
        <v>58</v>
      </c>
      <c r="X42" s="22" t="s">
        <v>69</v>
      </c>
      <c r="Y42" s="62">
        <v>2247</v>
      </c>
      <c r="Z42" s="39"/>
      <c r="AA42" s="1" t="s">
        <v>70</v>
      </c>
      <c r="AB42" s="27" t="s">
        <v>116</v>
      </c>
    </row>
    <row r="43" spans="1:28" x14ac:dyDescent="0.3">
      <c r="A43" s="1" t="s">
        <v>46</v>
      </c>
      <c r="B43" s="1" t="s">
        <v>57</v>
      </c>
      <c r="C43" s="26" t="s">
        <v>77</v>
      </c>
      <c r="D43" s="36">
        <v>14</v>
      </c>
      <c r="E43" s="26">
        <v>21</v>
      </c>
      <c r="F43" s="26">
        <v>3</v>
      </c>
      <c r="G43" s="26">
        <v>6</v>
      </c>
      <c r="H43" s="26"/>
      <c r="I43" s="26"/>
      <c r="J43" s="26">
        <v>2</v>
      </c>
      <c r="K43" s="26">
        <v>4</v>
      </c>
      <c r="L43" s="26">
        <v>1</v>
      </c>
      <c r="M43" s="26">
        <v>3</v>
      </c>
      <c r="N43" s="26">
        <f>SUM(L43:M43)</f>
        <v>4</v>
      </c>
      <c r="O43" s="37">
        <v>1</v>
      </c>
      <c r="P43" s="37">
        <v>1</v>
      </c>
      <c r="Q43" s="37">
        <v>2</v>
      </c>
      <c r="R43" s="37">
        <v>2</v>
      </c>
      <c r="S43" s="37">
        <v>0</v>
      </c>
      <c r="T43" s="37">
        <f>(H43*3)+((F43-H43)*2)+J43</f>
        <v>8</v>
      </c>
      <c r="U43" s="38">
        <f t="shared" si="7"/>
        <v>0.66666666666666663</v>
      </c>
      <c r="V43" s="22">
        <v>15</v>
      </c>
      <c r="W43" s="22" t="s">
        <v>58</v>
      </c>
      <c r="X43" s="22" t="s">
        <v>69</v>
      </c>
      <c r="Y43" s="62">
        <v>2247</v>
      </c>
      <c r="Z43" s="39"/>
      <c r="AA43" s="1" t="s">
        <v>70</v>
      </c>
      <c r="AB43" s="27" t="s">
        <v>116</v>
      </c>
    </row>
    <row r="44" spans="1:28" x14ac:dyDescent="0.3">
      <c r="A44" s="1" t="s">
        <v>46</v>
      </c>
      <c r="B44" s="1" t="s">
        <v>57</v>
      </c>
      <c r="C44" s="26" t="s">
        <v>78</v>
      </c>
      <c r="D44" s="36">
        <v>25</v>
      </c>
      <c r="E44" s="26">
        <v>28</v>
      </c>
      <c r="F44" s="26">
        <v>6</v>
      </c>
      <c r="G44" s="26">
        <v>14</v>
      </c>
      <c r="H44" s="26"/>
      <c r="I44" s="26"/>
      <c r="J44" s="26">
        <v>9</v>
      </c>
      <c r="K44" s="26">
        <v>11</v>
      </c>
      <c r="L44" s="26">
        <v>3</v>
      </c>
      <c r="M44" s="26">
        <v>7</v>
      </c>
      <c r="N44" s="26">
        <f>SUM(L44:M44)</f>
        <v>10</v>
      </c>
      <c r="O44" s="37">
        <v>0</v>
      </c>
      <c r="P44" s="37">
        <v>3</v>
      </c>
      <c r="Q44" s="37">
        <v>3</v>
      </c>
      <c r="R44" s="37">
        <v>1</v>
      </c>
      <c r="S44" s="37">
        <v>0</v>
      </c>
      <c r="T44" s="37">
        <f>(H44*3)+((F44-H44)*2)+J44</f>
        <v>21</v>
      </c>
      <c r="U44" s="38">
        <f t="shared" si="7"/>
        <v>1.1785714285714286</v>
      </c>
      <c r="V44" s="22">
        <v>15</v>
      </c>
      <c r="W44" s="22" t="s">
        <v>58</v>
      </c>
      <c r="X44" s="22" t="s">
        <v>69</v>
      </c>
      <c r="Y44" s="62">
        <v>2247</v>
      </c>
      <c r="Z44" s="39"/>
      <c r="AA44" s="1" t="s">
        <v>70</v>
      </c>
      <c r="AB44" s="27" t="s">
        <v>116</v>
      </c>
    </row>
    <row r="45" spans="1:28" x14ac:dyDescent="0.3">
      <c r="A45" s="1" t="s">
        <v>46</v>
      </c>
      <c r="B45" s="1" t="s">
        <v>57</v>
      </c>
      <c r="C45" s="52" t="s">
        <v>39</v>
      </c>
      <c r="D45" s="36"/>
      <c r="E45" s="26"/>
      <c r="F45" s="26"/>
      <c r="G45" s="26"/>
      <c r="H45" s="26"/>
      <c r="I45" s="26"/>
      <c r="J45" s="26"/>
      <c r="K45" s="26"/>
      <c r="L45" s="52">
        <v>-2</v>
      </c>
      <c r="M45" s="52">
        <v>2</v>
      </c>
      <c r="N45" s="26">
        <f>SUM(L45:M45)</f>
        <v>0</v>
      </c>
      <c r="O45" s="37"/>
      <c r="P45" s="37"/>
      <c r="Q45" s="52">
        <v>1</v>
      </c>
      <c r="R45" s="37"/>
      <c r="S45" s="37"/>
      <c r="T45" s="37"/>
      <c r="U45" s="38"/>
      <c r="V45" s="22">
        <v>15</v>
      </c>
      <c r="W45" s="22" t="s">
        <v>58</v>
      </c>
      <c r="X45" s="22" t="s">
        <v>69</v>
      </c>
      <c r="Y45" s="62">
        <v>2247</v>
      </c>
      <c r="Z45" s="39"/>
      <c r="AA45" s="1" t="s">
        <v>70</v>
      </c>
      <c r="AB45" s="27" t="s">
        <v>116</v>
      </c>
    </row>
    <row r="46" spans="1:28" x14ac:dyDescent="0.3">
      <c r="A46" s="46" t="s">
        <v>46</v>
      </c>
      <c r="B46" s="46" t="s">
        <v>57</v>
      </c>
      <c r="C46" s="42" t="s">
        <v>40</v>
      </c>
      <c r="D46" s="46"/>
      <c r="E46" s="42">
        <f t="shared" ref="E46:T46" si="8">SUM(E35:E44)</f>
        <v>240</v>
      </c>
      <c r="F46" s="42">
        <f t="shared" si="8"/>
        <v>39</v>
      </c>
      <c r="G46" s="42">
        <f t="shared" si="8"/>
        <v>95</v>
      </c>
      <c r="H46" s="42">
        <f t="shared" si="8"/>
        <v>0</v>
      </c>
      <c r="I46" s="42">
        <f t="shared" si="8"/>
        <v>0</v>
      </c>
      <c r="J46" s="42">
        <f t="shared" si="8"/>
        <v>36</v>
      </c>
      <c r="K46" s="42">
        <f t="shared" si="8"/>
        <v>48</v>
      </c>
      <c r="L46" s="42">
        <f>SUM(L35:L45)</f>
        <v>14</v>
      </c>
      <c r="M46" s="42">
        <f>SUM(M35:M45)</f>
        <v>32</v>
      </c>
      <c r="N46" s="42">
        <f>SUM(N35:N45)</f>
        <v>46</v>
      </c>
      <c r="O46" s="42">
        <f t="shared" si="8"/>
        <v>27</v>
      </c>
      <c r="P46" s="42">
        <f t="shared" si="8"/>
        <v>23</v>
      </c>
      <c r="Q46" s="42">
        <f>SUM(Q35:Q45)</f>
        <v>18</v>
      </c>
      <c r="R46" s="42">
        <f t="shared" si="8"/>
        <v>26</v>
      </c>
      <c r="S46" s="42">
        <f t="shared" si="8"/>
        <v>1</v>
      </c>
      <c r="T46" s="42">
        <f t="shared" si="8"/>
        <v>114</v>
      </c>
      <c r="U46" s="43">
        <f>((T46+Q46+N46-R46)+(O46*2))/E46</f>
        <v>0.85833333333333328</v>
      </c>
      <c r="V46" s="44">
        <v>15</v>
      </c>
      <c r="W46" s="44" t="s">
        <v>58</v>
      </c>
      <c r="X46" s="44" t="s">
        <v>69</v>
      </c>
      <c r="Y46" s="63">
        <v>2247</v>
      </c>
      <c r="Z46" s="45"/>
      <c r="AA46" s="46" t="s">
        <v>70</v>
      </c>
      <c r="AB46" s="74" t="s">
        <v>116</v>
      </c>
    </row>
    <row r="47" spans="1:28" x14ac:dyDescent="0.3">
      <c r="A47" s="1"/>
      <c r="B47" s="1"/>
      <c r="C47" s="1"/>
      <c r="D47" s="1"/>
      <c r="F47" s="47" t="s">
        <v>41</v>
      </c>
      <c r="G47" s="61">
        <f>F46/G46</f>
        <v>0.41052631578947368</v>
      </c>
      <c r="H47" s="47"/>
      <c r="I47" s="27"/>
      <c r="J47" s="47" t="s">
        <v>42</v>
      </c>
      <c r="K47" s="61">
        <f>J46/K46</f>
        <v>0.75</v>
      </c>
      <c r="L47" s="1"/>
      <c r="M47" s="37" t="s">
        <v>43</v>
      </c>
      <c r="N47" s="49">
        <v>10</v>
      </c>
      <c r="P47" s="1"/>
      <c r="Q47" s="1"/>
      <c r="R47" s="1"/>
      <c r="S47" s="1"/>
      <c r="T47" s="1"/>
      <c r="U47" s="1"/>
      <c r="V47" s="22"/>
      <c r="W47" s="22"/>
      <c r="X47" s="22"/>
      <c r="Y47" s="40"/>
      <c r="Z47" s="39"/>
      <c r="AA47" s="1"/>
      <c r="AB47" s="27"/>
    </row>
    <row r="48" spans="1:28" x14ac:dyDescent="0.3">
      <c r="A48" s="1"/>
      <c r="B48" s="1"/>
      <c r="C48" s="5" t="s">
        <v>44</v>
      </c>
      <c r="V48" s="22"/>
      <c r="W48" s="22"/>
      <c r="X48" s="22"/>
      <c r="Y48" s="40"/>
      <c r="Z48" s="39"/>
      <c r="AA48" s="1"/>
      <c r="AB48" s="27"/>
    </row>
    <row r="49" spans="1:28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0"/>
      <c r="Z49" s="39"/>
      <c r="AA49" s="1"/>
      <c r="AB49" s="1"/>
    </row>
    <row r="50" spans="1:28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sheet="1" objects="1" scenarios="1"/>
  <pageMargins left="0.25" right="0.25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DD23-FE1E-4F84-910D-1FBA4A03B231}">
  <sheetPr>
    <tabColor rgb="FFC0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372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28853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119</v>
      </c>
      <c r="K4" s="16" t="s">
        <v>45</v>
      </c>
      <c r="L4" s="17"/>
      <c r="M4" s="18"/>
      <c r="N4" s="19">
        <v>27</v>
      </c>
      <c r="O4" s="19">
        <v>19</v>
      </c>
      <c r="P4" s="94" t="s">
        <v>314</v>
      </c>
      <c r="Q4" s="94" t="s">
        <v>315</v>
      </c>
      <c r="R4" s="20"/>
      <c r="S4" s="21">
        <f>SUM(N4:R4)</f>
        <v>46</v>
      </c>
      <c r="T4" s="22">
        <v>17</v>
      </c>
    </row>
    <row r="5" spans="1:28" x14ac:dyDescent="0.3">
      <c r="B5" s="1"/>
      <c r="C5" s="6" t="s">
        <v>249</v>
      </c>
      <c r="D5" s="7" t="s">
        <v>6</v>
      </c>
      <c r="E5" s="1"/>
      <c r="F5" s="1"/>
      <c r="G5" s="1"/>
      <c r="J5" s="15" t="s">
        <v>107</v>
      </c>
      <c r="K5" s="16" t="s">
        <v>118</v>
      </c>
      <c r="L5" s="17"/>
      <c r="M5" s="18"/>
      <c r="N5" s="19">
        <v>14</v>
      </c>
      <c r="O5" s="19">
        <v>19</v>
      </c>
      <c r="P5" s="94" t="s">
        <v>312</v>
      </c>
      <c r="Q5" s="94" t="s">
        <v>313</v>
      </c>
      <c r="R5" s="20"/>
      <c r="S5" s="21">
        <f>SUM(N5:R5)</f>
        <v>33</v>
      </c>
      <c r="T5" s="22">
        <v>17</v>
      </c>
      <c r="U5" s="1"/>
      <c r="V5" s="1"/>
      <c r="W5" s="1"/>
    </row>
    <row r="6" spans="1:28" x14ac:dyDescent="0.3">
      <c r="A6" t="s">
        <v>311</v>
      </c>
      <c r="C6" s="23">
        <v>1483</v>
      </c>
      <c r="D6" s="7" t="s">
        <v>7</v>
      </c>
      <c r="F6" s="1"/>
      <c r="G6" t="s">
        <v>316</v>
      </c>
      <c r="K6" t="s">
        <v>118</v>
      </c>
      <c r="N6">
        <v>93</v>
      </c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 t="s">
        <v>316</v>
      </c>
      <c r="K7" t="s">
        <v>45</v>
      </c>
      <c r="N7">
        <v>92</v>
      </c>
      <c r="S7" s="1"/>
      <c r="T7" s="25" t="s">
        <v>9</v>
      </c>
      <c r="U7" s="1"/>
      <c r="V7" s="55">
        <v>17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 t="s">
        <v>317</v>
      </c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 t="s">
        <v>318</v>
      </c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6</v>
      </c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117</v>
      </c>
      <c r="B13" s="1" t="s">
        <v>46</v>
      </c>
      <c r="C13" s="26" t="s">
        <v>47</v>
      </c>
      <c r="D13" s="36">
        <v>24</v>
      </c>
      <c r="E13" s="26"/>
      <c r="F13" s="26" t="s">
        <v>292</v>
      </c>
      <c r="G13" s="26"/>
      <c r="H13" s="26"/>
      <c r="I13" s="26"/>
      <c r="J13" s="26" t="s">
        <v>292</v>
      </c>
      <c r="K13" s="26" t="s">
        <v>292</v>
      </c>
      <c r="L13" s="26"/>
      <c r="M13" s="26"/>
      <c r="N13" s="26">
        <f>SUM(L13:M13)</f>
        <v>0</v>
      </c>
      <c r="O13" s="26"/>
      <c r="P13" s="37"/>
      <c r="Q13" s="26"/>
      <c r="R13" s="26"/>
      <c r="S13" s="26" t="s">
        <v>293</v>
      </c>
      <c r="T13" s="26" t="e">
        <f>+(F13*2)+J13</f>
        <v>#VALUE!</v>
      </c>
      <c r="U13" s="38" t="str">
        <f>IFERROR(((T13+Q13+N13-R13)+(O13*2))/E13,"")</f>
        <v/>
      </c>
      <c r="V13" s="22">
        <v>17</v>
      </c>
      <c r="W13" s="22" t="s">
        <v>68</v>
      </c>
      <c r="X13" s="22" t="s">
        <v>69</v>
      </c>
      <c r="Y13" s="62">
        <v>1483</v>
      </c>
      <c r="Z13" s="39" t="s">
        <v>120</v>
      </c>
      <c r="AA13" s="1" t="s">
        <v>93</v>
      </c>
      <c r="AB13" s="1" t="s">
        <v>126</v>
      </c>
    </row>
    <row r="14" spans="1:28" x14ac:dyDescent="0.3">
      <c r="A14" s="1" t="s">
        <v>117</v>
      </c>
      <c r="B14" s="1" t="s">
        <v>46</v>
      </c>
      <c r="C14" s="26" t="s">
        <v>283</v>
      </c>
      <c r="D14" s="36">
        <v>44</v>
      </c>
      <c r="E14" s="26" t="s">
        <v>389</v>
      </c>
      <c r="F14" s="26"/>
      <c r="G14" s="26"/>
      <c r="H14" s="26"/>
      <c r="I14" s="26"/>
      <c r="J14" s="26"/>
      <c r="K14" s="26"/>
      <c r="L14" s="26"/>
      <c r="M14" s="26"/>
      <c r="N14" s="26">
        <f>SUM(L14:M14)</f>
        <v>0</v>
      </c>
      <c r="O14" s="26"/>
      <c r="P14" s="37"/>
      <c r="Q14" s="26"/>
      <c r="R14" s="26"/>
      <c r="S14" s="26"/>
      <c r="T14" s="26">
        <f>+(F14*2)+J14</f>
        <v>0</v>
      </c>
      <c r="U14" s="38" t="str">
        <f>IFERROR(((T14+Q14+N14-R14)+(O14*2))/E14,"")</f>
        <v/>
      </c>
      <c r="V14" s="22">
        <v>17</v>
      </c>
      <c r="W14" s="22" t="s">
        <v>68</v>
      </c>
      <c r="X14" s="22" t="s">
        <v>69</v>
      </c>
      <c r="Y14" s="62">
        <v>1483</v>
      </c>
      <c r="Z14" s="39" t="s">
        <v>120</v>
      </c>
      <c r="AA14" s="1" t="s">
        <v>93</v>
      </c>
      <c r="AB14" s="1" t="s">
        <v>126</v>
      </c>
    </row>
    <row r="15" spans="1:28" x14ac:dyDescent="0.3">
      <c r="A15" s="1" t="s">
        <v>117</v>
      </c>
      <c r="B15" s="1" t="s">
        <v>46</v>
      </c>
      <c r="C15" s="1" t="s">
        <v>48</v>
      </c>
      <c r="D15" s="36">
        <v>13</v>
      </c>
      <c r="E15" s="26"/>
      <c r="F15" s="26" t="s">
        <v>294</v>
      </c>
      <c r="G15" s="26"/>
      <c r="H15" s="26"/>
      <c r="I15" s="26"/>
      <c r="J15" s="26" t="s">
        <v>294</v>
      </c>
      <c r="K15" s="26" t="s">
        <v>295</v>
      </c>
      <c r="L15" s="26"/>
      <c r="M15" s="26"/>
      <c r="N15" s="26">
        <f t="shared" ref="N15:N24" si="0">SUM(L15:M15)</f>
        <v>0</v>
      </c>
      <c r="O15" s="26"/>
      <c r="P15" s="37"/>
      <c r="Q15" s="26"/>
      <c r="R15" s="26"/>
      <c r="S15" s="26" t="s">
        <v>471</v>
      </c>
      <c r="T15" s="26" t="e">
        <f t="shared" ref="T15:T24" si="1">+(F15*2)+J15</f>
        <v>#VALUE!</v>
      </c>
      <c r="U15" s="38" t="str">
        <f t="shared" ref="U15:U24" si="2">IFERROR(((T15+Q15+N15-R15)+(O15*2))/E15,"")</f>
        <v/>
      </c>
      <c r="V15" s="22">
        <v>17</v>
      </c>
      <c r="W15" s="22" t="s">
        <v>68</v>
      </c>
      <c r="X15" s="22" t="s">
        <v>69</v>
      </c>
      <c r="Y15" s="62">
        <v>1483</v>
      </c>
      <c r="Z15" s="39" t="s">
        <v>120</v>
      </c>
      <c r="AA15" s="1" t="s">
        <v>93</v>
      </c>
      <c r="AB15" s="1" t="s">
        <v>126</v>
      </c>
    </row>
    <row r="16" spans="1:28" x14ac:dyDescent="0.3">
      <c r="A16" s="1" t="s">
        <v>117</v>
      </c>
      <c r="B16" s="1" t="s">
        <v>46</v>
      </c>
      <c r="C16" s="26" t="s">
        <v>49</v>
      </c>
      <c r="D16" s="36">
        <v>10</v>
      </c>
      <c r="E16" s="26"/>
      <c r="F16" s="26" t="s">
        <v>297</v>
      </c>
      <c r="G16" s="26"/>
      <c r="H16" s="26"/>
      <c r="I16" s="26"/>
      <c r="J16" s="26" t="s">
        <v>295</v>
      </c>
      <c r="K16" s="26" t="s">
        <v>298</v>
      </c>
      <c r="L16" s="26"/>
      <c r="M16" s="26"/>
      <c r="N16" s="26">
        <f t="shared" si="0"/>
        <v>0</v>
      </c>
      <c r="O16" s="26"/>
      <c r="P16" s="37"/>
      <c r="Q16" s="26"/>
      <c r="R16" s="26"/>
      <c r="S16" s="26" t="s">
        <v>299</v>
      </c>
      <c r="T16" s="26" t="e">
        <f t="shared" si="1"/>
        <v>#VALUE!</v>
      </c>
      <c r="U16" s="38" t="str">
        <f t="shared" si="2"/>
        <v/>
      </c>
      <c r="V16" s="22">
        <v>17</v>
      </c>
      <c r="W16" s="22" t="s">
        <v>68</v>
      </c>
      <c r="X16" s="22" t="s">
        <v>69</v>
      </c>
      <c r="Y16" s="62">
        <v>1483</v>
      </c>
      <c r="Z16" s="39" t="s">
        <v>120</v>
      </c>
      <c r="AA16" s="1" t="s">
        <v>93</v>
      </c>
      <c r="AB16" s="1" t="s">
        <v>126</v>
      </c>
    </row>
    <row r="17" spans="1:28" x14ac:dyDescent="0.3">
      <c r="A17" s="1" t="s">
        <v>117</v>
      </c>
      <c r="B17" s="1" t="s">
        <v>46</v>
      </c>
      <c r="C17" s="26" t="s">
        <v>50</v>
      </c>
      <c r="D17" s="36">
        <v>25</v>
      </c>
      <c r="E17" s="26"/>
      <c r="F17" s="26" t="s">
        <v>292</v>
      </c>
      <c r="G17" s="26"/>
      <c r="H17" s="26"/>
      <c r="I17" s="26"/>
      <c r="J17" s="26" t="s">
        <v>292</v>
      </c>
      <c r="K17" s="26" t="s">
        <v>292</v>
      </c>
      <c r="L17" s="26"/>
      <c r="M17" s="26"/>
      <c r="N17" s="26">
        <f t="shared" si="0"/>
        <v>0</v>
      </c>
      <c r="O17" s="26"/>
      <c r="P17" s="37"/>
      <c r="Q17" s="26"/>
      <c r="R17" s="26"/>
      <c r="S17" s="26" t="s">
        <v>293</v>
      </c>
      <c r="T17" s="26" t="e">
        <f t="shared" si="1"/>
        <v>#VALUE!</v>
      </c>
      <c r="U17" s="38" t="str">
        <f t="shared" si="2"/>
        <v/>
      </c>
      <c r="V17" s="22">
        <v>17</v>
      </c>
      <c r="W17" s="22" t="s">
        <v>68</v>
      </c>
      <c r="X17" s="22" t="s">
        <v>69</v>
      </c>
      <c r="Y17" s="62">
        <v>1483</v>
      </c>
      <c r="Z17" s="39" t="s">
        <v>120</v>
      </c>
      <c r="AA17" s="1" t="s">
        <v>93</v>
      </c>
      <c r="AB17" s="1" t="s">
        <v>126</v>
      </c>
    </row>
    <row r="18" spans="1:28" x14ac:dyDescent="0.3">
      <c r="A18" s="1" t="s">
        <v>117</v>
      </c>
      <c r="B18" s="1" t="s">
        <v>46</v>
      </c>
      <c r="C18" s="26" t="s">
        <v>250</v>
      </c>
      <c r="D18" s="36">
        <v>28</v>
      </c>
      <c r="E18" s="26"/>
      <c r="F18" s="26" t="s">
        <v>295</v>
      </c>
      <c r="G18" s="26"/>
      <c r="H18" s="26"/>
      <c r="I18" s="26"/>
      <c r="J18" s="26" t="s">
        <v>292</v>
      </c>
      <c r="K18" s="26" t="s">
        <v>292</v>
      </c>
      <c r="L18" s="26"/>
      <c r="M18" s="26"/>
      <c r="N18" s="26">
        <f t="shared" si="0"/>
        <v>0</v>
      </c>
      <c r="O18" s="26"/>
      <c r="P18" s="37"/>
      <c r="Q18" s="26"/>
      <c r="R18" s="26"/>
      <c r="S18" s="26" t="s">
        <v>299</v>
      </c>
      <c r="T18" s="26" t="e">
        <f t="shared" si="1"/>
        <v>#VALUE!</v>
      </c>
      <c r="U18" s="38" t="str">
        <f t="shared" si="2"/>
        <v/>
      </c>
      <c r="V18" s="22">
        <v>17</v>
      </c>
      <c r="W18" s="22" t="s">
        <v>68</v>
      </c>
      <c r="X18" s="22" t="s">
        <v>69</v>
      </c>
      <c r="Y18" s="62">
        <v>1483</v>
      </c>
      <c r="Z18" s="39" t="s">
        <v>120</v>
      </c>
      <c r="AA18" s="1" t="s">
        <v>93</v>
      </c>
      <c r="AB18" s="1" t="s">
        <v>126</v>
      </c>
    </row>
    <row r="19" spans="1:28" x14ac:dyDescent="0.3">
      <c r="A19" s="1" t="s">
        <v>117</v>
      </c>
      <c r="B19" s="1" t="s">
        <v>46</v>
      </c>
      <c r="C19" s="26" t="s">
        <v>51</v>
      </c>
      <c r="D19" s="36">
        <v>33</v>
      </c>
      <c r="E19" s="26"/>
      <c r="F19" s="26" t="s">
        <v>294</v>
      </c>
      <c r="G19" s="26"/>
      <c r="H19" s="26"/>
      <c r="I19" s="26"/>
      <c r="J19" s="26" t="s">
        <v>292</v>
      </c>
      <c r="K19" s="26" t="s">
        <v>292</v>
      </c>
      <c r="L19" s="26"/>
      <c r="M19" s="26"/>
      <c r="N19" s="26">
        <f t="shared" si="0"/>
        <v>0</v>
      </c>
      <c r="O19" s="26"/>
      <c r="P19" s="37"/>
      <c r="Q19" s="26"/>
      <c r="R19" s="26"/>
      <c r="S19" s="26" t="s">
        <v>300</v>
      </c>
      <c r="T19" s="26" t="e">
        <f t="shared" si="1"/>
        <v>#VALUE!</v>
      </c>
      <c r="U19" s="38" t="str">
        <f t="shared" si="2"/>
        <v/>
      </c>
      <c r="V19" s="22">
        <v>17</v>
      </c>
      <c r="W19" s="22" t="s">
        <v>68</v>
      </c>
      <c r="X19" s="22" t="s">
        <v>69</v>
      </c>
      <c r="Y19" s="62">
        <v>1483</v>
      </c>
      <c r="Z19" s="39" t="s">
        <v>120</v>
      </c>
      <c r="AA19" s="1" t="s">
        <v>93</v>
      </c>
      <c r="AB19" s="1" t="s">
        <v>126</v>
      </c>
    </row>
    <row r="20" spans="1:28" x14ac:dyDescent="0.3">
      <c r="A20" s="1" t="s">
        <v>117</v>
      </c>
      <c r="B20" s="1" t="s">
        <v>46</v>
      </c>
      <c r="C20" s="26" t="s">
        <v>52</v>
      </c>
      <c r="D20" s="36">
        <v>6</v>
      </c>
      <c r="E20" s="26"/>
      <c r="F20" s="26"/>
      <c r="G20" s="26"/>
      <c r="H20" s="26"/>
      <c r="I20" s="26"/>
      <c r="J20" s="26"/>
      <c r="K20" s="26"/>
      <c r="L20" s="26"/>
      <c r="M20" s="26"/>
      <c r="N20" s="26">
        <f t="shared" si="0"/>
        <v>0</v>
      </c>
      <c r="O20" s="26"/>
      <c r="P20" s="37"/>
      <c r="Q20" s="26"/>
      <c r="R20" s="26"/>
      <c r="S20" s="26"/>
      <c r="T20" s="26">
        <f t="shared" si="1"/>
        <v>0</v>
      </c>
      <c r="U20" s="38" t="str">
        <f t="shared" si="2"/>
        <v/>
      </c>
      <c r="V20" s="22">
        <v>17</v>
      </c>
      <c r="W20" s="22" t="s">
        <v>68</v>
      </c>
      <c r="X20" s="22" t="s">
        <v>69</v>
      </c>
      <c r="Y20" s="62">
        <v>1483</v>
      </c>
      <c r="Z20" s="39" t="s">
        <v>120</v>
      </c>
      <c r="AA20" s="1" t="s">
        <v>93</v>
      </c>
      <c r="AB20" s="1" t="s">
        <v>126</v>
      </c>
    </row>
    <row r="21" spans="1:28" x14ac:dyDescent="0.3">
      <c r="A21" s="1" t="s">
        <v>117</v>
      </c>
      <c r="B21" s="1" t="s">
        <v>46</v>
      </c>
      <c r="C21" s="26" t="s">
        <v>53</v>
      </c>
      <c r="D21" s="36">
        <v>31</v>
      </c>
      <c r="E21" s="26"/>
      <c r="F21" s="26" t="s">
        <v>294</v>
      </c>
      <c r="G21" s="26"/>
      <c r="H21" s="26"/>
      <c r="I21" s="26"/>
      <c r="J21" s="26" t="s">
        <v>301</v>
      </c>
      <c r="K21" s="26" t="s">
        <v>294</v>
      </c>
      <c r="L21" s="26"/>
      <c r="M21" s="26"/>
      <c r="N21" s="26">
        <f t="shared" si="0"/>
        <v>0</v>
      </c>
      <c r="O21" s="26"/>
      <c r="P21" s="37"/>
      <c r="Q21" s="26"/>
      <c r="R21" s="26"/>
      <c r="S21" s="26" t="s">
        <v>302</v>
      </c>
      <c r="T21" s="26" t="e">
        <f t="shared" si="1"/>
        <v>#VALUE!</v>
      </c>
      <c r="U21" s="38" t="str">
        <f t="shared" si="2"/>
        <v/>
      </c>
      <c r="V21" s="22">
        <v>17</v>
      </c>
      <c r="W21" s="22" t="s">
        <v>68</v>
      </c>
      <c r="X21" s="22" t="s">
        <v>69</v>
      </c>
      <c r="Y21" s="62">
        <v>1483</v>
      </c>
      <c r="Z21" s="39" t="s">
        <v>120</v>
      </c>
      <c r="AA21" s="1" t="s">
        <v>93</v>
      </c>
      <c r="AB21" s="1" t="s">
        <v>126</v>
      </c>
    </row>
    <row r="22" spans="1:28" x14ac:dyDescent="0.3">
      <c r="A22" s="1" t="s">
        <v>117</v>
      </c>
      <c r="B22" s="1" t="s">
        <v>46</v>
      </c>
      <c r="C22" s="26" t="s">
        <v>54</v>
      </c>
      <c r="D22" s="36">
        <v>32</v>
      </c>
      <c r="E22" s="26"/>
      <c r="F22" s="26" t="s">
        <v>301</v>
      </c>
      <c r="G22" s="26"/>
      <c r="H22" s="26"/>
      <c r="I22" s="26"/>
      <c r="J22" s="26" t="s">
        <v>303</v>
      </c>
      <c r="K22" s="26" t="s">
        <v>301</v>
      </c>
      <c r="L22" s="26"/>
      <c r="M22" s="26"/>
      <c r="N22" s="26">
        <f t="shared" si="0"/>
        <v>0</v>
      </c>
      <c r="O22" s="26"/>
      <c r="P22" s="37"/>
      <c r="Q22" s="26"/>
      <c r="R22" s="26"/>
      <c r="S22" s="26" t="s">
        <v>304</v>
      </c>
      <c r="T22" s="26" t="e">
        <f t="shared" si="1"/>
        <v>#VALUE!</v>
      </c>
      <c r="U22" s="38" t="str">
        <f t="shared" si="2"/>
        <v/>
      </c>
      <c r="V22" s="22">
        <v>17</v>
      </c>
      <c r="W22" s="22" t="s">
        <v>68</v>
      </c>
      <c r="X22" s="22" t="s">
        <v>69</v>
      </c>
      <c r="Y22" s="62">
        <v>1483</v>
      </c>
      <c r="Z22" s="39" t="s">
        <v>120</v>
      </c>
      <c r="AA22" s="1" t="s">
        <v>93</v>
      </c>
      <c r="AB22" s="1" t="s">
        <v>126</v>
      </c>
    </row>
    <row r="23" spans="1:28" x14ac:dyDescent="0.3">
      <c r="A23" s="1" t="s">
        <v>117</v>
      </c>
      <c r="B23" s="1" t="s">
        <v>46</v>
      </c>
      <c r="C23" s="26" t="s">
        <v>55</v>
      </c>
      <c r="D23" s="36">
        <v>1</v>
      </c>
      <c r="E23" s="26"/>
      <c r="F23" s="26"/>
      <c r="G23" s="26"/>
      <c r="H23" s="26"/>
      <c r="I23" s="26"/>
      <c r="J23" s="26"/>
      <c r="K23" s="26"/>
      <c r="L23" s="26"/>
      <c r="M23" s="26"/>
      <c r="N23" s="26">
        <f t="shared" si="0"/>
        <v>0</v>
      </c>
      <c r="O23" s="26"/>
      <c r="P23" s="37"/>
      <c r="Q23" s="26"/>
      <c r="R23" s="26"/>
      <c r="S23" s="26"/>
      <c r="T23" s="26">
        <f t="shared" si="1"/>
        <v>0</v>
      </c>
      <c r="U23" s="38" t="str">
        <f t="shared" si="2"/>
        <v/>
      </c>
      <c r="V23" s="22">
        <v>17</v>
      </c>
      <c r="W23" s="22" t="s">
        <v>68</v>
      </c>
      <c r="X23" s="22" t="s">
        <v>69</v>
      </c>
      <c r="Y23" s="62">
        <v>1483</v>
      </c>
      <c r="Z23" s="39" t="s">
        <v>120</v>
      </c>
      <c r="AA23" s="1" t="s">
        <v>93</v>
      </c>
      <c r="AB23" s="1" t="s">
        <v>126</v>
      </c>
    </row>
    <row r="24" spans="1:28" x14ac:dyDescent="0.3">
      <c r="A24" s="1" t="s">
        <v>117</v>
      </c>
      <c r="B24" s="1" t="s">
        <v>46</v>
      </c>
      <c r="C24" s="26" t="s">
        <v>56</v>
      </c>
      <c r="D24" s="36">
        <v>15</v>
      </c>
      <c r="E24" s="26"/>
      <c r="F24" s="26"/>
      <c r="G24" s="26"/>
      <c r="H24" s="26"/>
      <c r="I24" s="26"/>
      <c r="J24" s="26"/>
      <c r="K24" s="26"/>
      <c r="L24" s="26"/>
      <c r="M24" s="26"/>
      <c r="N24" s="26">
        <f t="shared" si="0"/>
        <v>0</v>
      </c>
      <c r="O24" s="26"/>
      <c r="P24" s="37"/>
      <c r="Q24" s="26"/>
      <c r="R24" s="26"/>
      <c r="S24" s="26"/>
      <c r="T24" s="26">
        <f t="shared" si="1"/>
        <v>0</v>
      </c>
      <c r="U24" s="38" t="str">
        <f t="shared" si="2"/>
        <v/>
      </c>
      <c r="V24" s="22">
        <v>17</v>
      </c>
      <c r="W24" s="22" t="s">
        <v>68</v>
      </c>
      <c r="X24" s="22" t="s">
        <v>69</v>
      </c>
      <c r="Y24" s="62">
        <v>1483</v>
      </c>
      <c r="Z24" s="39" t="s">
        <v>120</v>
      </c>
      <c r="AA24" s="1" t="s">
        <v>93</v>
      </c>
      <c r="AB24" s="1" t="s">
        <v>126</v>
      </c>
    </row>
    <row r="25" spans="1:28" x14ac:dyDescent="0.3">
      <c r="A25" s="1" t="s">
        <v>117</v>
      </c>
      <c r="B25" s="1" t="s">
        <v>46</v>
      </c>
      <c r="C25" s="37" t="s">
        <v>39</v>
      </c>
      <c r="D25" s="1"/>
      <c r="E25" s="41">
        <v>240</v>
      </c>
      <c r="F25" s="41" t="s">
        <v>305</v>
      </c>
      <c r="G25" s="41" t="s">
        <v>306</v>
      </c>
      <c r="H25" s="41"/>
      <c r="I25" s="41"/>
      <c r="J25" s="41" t="s">
        <v>307</v>
      </c>
      <c r="K25" s="41" t="s">
        <v>308</v>
      </c>
      <c r="L25" s="41"/>
      <c r="M25" s="41"/>
      <c r="N25" s="26"/>
      <c r="O25" s="41"/>
      <c r="P25" s="41" t="s">
        <v>309</v>
      </c>
      <c r="Q25" s="41"/>
      <c r="R25" s="41"/>
      <c r="S25" s="41" t="s">
        <v>310</v>
      </c>
      <c r="T25" s="26"/>
      <c r="U25" s="38" t="str">
        <f t="shared" ref="U25" si="3">_xlfn.IFNA("",((T25+Q25+N25-R25)+(O25*2))/E25)</f>
        <v/>
      </c>
      <c r="V25" s="22">
        <v>17</v>
      </c>
      <c r="W25" s="22" t="s">
        <v>68</v>
      </c>
      <c r="X25" s="22" t="s">
        <v>69</v>
      </c>
      <c r="Y25" s="62">
        <v>1483</v>
      </c>
      <c r="Z25" s="39" t="s">
        <v>120</v>
      </c>
      <c r="AA25" s="1" t="s">
        <v>93</v>
      </c>
      <c r="AB25" s="1" t="s">
        <v>126</v>
      </c>
    </row>
    <row r="26" spans="1:28" x14ac:dyDescent="0.3">
      <c r="A26" s="46" t="s">
        <v>117</v>
      </c>
      <c r="B26" s="46" t="s">
        <v>46</v>
      </c>
      <c r="C26" s="42" t="s">
        <v>40</v>
      </c>
      <c r="D26" s="46"/>
      <c r="E26" s="42">
        <f t="shared" ref="E26:T26" si="4">SUM(E13:E25)</f>
        <v>240</v>
      </c>
      <c r="F26" s="42">
        <f t="shared" si="4"/>
        <v>0</v>
      </c>
      <c r="G26" s="42">
        <f t="shared" si="4"/>
        <v>0</v>
      </c>
      <c r="H26" s="42">
        <f t="shared" si="4"/>
        <v>0</v>
      </c>
      <c r="I26" s="42">
        <f t="shared" si="4"/>
        <v>0</v>
      </c>
      <c r="J26" s="42">
        <f t="shared" si="4"/>
        <v>0</v>
      </c>
      <c r="K26" s="42">
        <f t="shared" si="4"/>
        <v>0</v>
      </c>
      <c r="L26" s="42">
        <f t="shared" si="4"/>
        <v>0</v>
      </c>
      <c r="M26" s="42">
        <f t="shared" si="4"/>
        <v>0</v>
      </c>
      <c r="N26" s="42">
        <f t="shared" si="4"/>
        <v>0</v>
      </c>
      <c r="O26" s="42">
        <f t="shared" si="4"/>
        <v>0</v>
      </c>
      <c r="P26" s="42">
        <f t="shared" si="4"/>
        <v>0</v>
      </c>
      <c r="Q26" s="42">
        <f t="shared" si="4"/>
        <v>0</v>
      </c>
      <c r="R26" s="42">
        <f t="shared" si="4"/>
        <v>0</v>
      </c>
      <c r="S26" s="42">
        <f t="shared" si="4"/>
        <v>0</v>
      </c>
      <c r="T26" s="42" t="e">
        <f t="shared" si="4"/>
        <v>#VALUE!</v>
      </c>
      <c r="U26" s="43" t="e">
        <f>((T26+Q26+N26-R26)+(O26*2))/E26</f>
        <v>#VALUE!</v>
      </c>
      <c r="V26" s="44">
        <v>17</v>
      </c>
      <c r="W26" s="44" t="s">
        <v>68</v>
      </c>
      <c r="X26" s="44" t="s">
        <v>69</v>
      </c>
      <c r="Y26" s="63">
        <v>1483</v>
      </c>
      <c r="Z26" s="45" t="s">
        <v>120</v>
      </c>
      <c r="AA26" s="46" t="s">
        <v>93</v>
      </c>
      <c r="AB26" s="46" t="s">
        <v>121</v>
      </c>
    </row>
    <row r="27" spans="1:28" x14ac:dyDescent="0.3">
      <c r="A27" s="1"/>
      <c r="B27" s="1"/>
      <c r="C27" s="1"/>
      <c r="D27" s="1"/>
      <c r="F27" s="47" t="s">
        <v>41</v>
      </c>
      <c r="G27" s="61" t="e">
        <f>F26/G26</f>
        <v>#DIV/0!</v>
      </c>
      <c r="H27" s="47"/>
      <c r="I27" s="27"/>
      <c r="J27" s="47" t="s">
        <v>42</v>
      </c>
      <c r="K27" s="61" t="e">
        <f>J26/K26</f>
        <v>#DIV/0!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1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51" t="s">
        <v>118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4</v>
      </c>
      <c r="W33" s="1"/>
      <c r="X33" s="1"/>
      <c r="Y33" s="30"/>
      <c r="Z33" s="39"/>
      <c r="AA33" s="1"/>
      <c r="AB33" s="1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117</v>
      </c>
      <c r="C35" s="26" t="s">
        <v>319</v>
      </c>
      <c r="D35" s="36">
        <v>42</v>
      </c>
      <c r="E35" s="26"/>
      <c r="F35" s="26" t="s">
        <v>320</v>
      </c>
      <c r="G35" s="26"/>
      <c r="H35" s="26"/>
      <c r="I35" s="26"/>
      <c r="J35" s="26" t="s">
        <v>321</v>
      </c>
      <c r="K35" s="26" t="s">
        <v>320</v>
      </c>
      <c r="L35" s="26"/>
      <c r="M35" s="26"/>
      <c r="N35" s="26">
        <f>SUM(L35:M35)</f>
        <v>0</v>
      </c>
      <c r="O35" s="26"/>
      <c r="P35" s="37"/>
      <c r="Q35" s="26"/>
      <c r="R35" s="26"/>
      <c r="S35" s="26" t="s">
        <v>303</v>
      </c>
      <c r="T35" s="26" t="e">
        <f>(H35*3)+((F35-H35)*2)+J35</f>
        <v>#VALUE!</v>
      </c>
      <c r="U35" s="38" t="str">
        <f>IFERROR(((T35+Q35+N35-R35)+(O35*2))/E35,"")</f>
        <v/>
      </c>
      <c r="V35" s="22">
        <v>17</v>
      </c>
      <c r="W35" s="22" t="s">
        <v>58</v>
      </c>
      <c r="X35" s="22" t="s">
        <v>59</v>
      </c>
      <c r="Y35" s="62">
        <v>1483</v>
      </c>
      <c r="Z35" s="39" t="s">
        <v>120</v>
      </c>
      <c r="AA35" s="1" t="s">
        <v>123</v>
      </c>
      <c r="AB35" s="1" t="s">
        <v>111</v>
      </c>
    </row>
    <row r="36" spans="1:28" x14ac:dyDescent="0.3">
      <c r="A36" s="1" t="s">
        <v>46</v>
      </c>
      <c r="B36" s="1" t="s">
        <v>117</v>
      </c>
      <c r="C36" s="26" t="s">
        <v>261</v>
      </c>
      <c r="D36" s="36">
        <v>30</v>
      </c>
      <c r="E36" s="26"/>
      <c r="F36" s="26" t="s">
        <v>321</v>
      </c>
      <c r="G36" s="26"/>
      <c r="H36" s="26"/>
      <c r="I36" s="26"/>
      <c r="J36" s="26" t="s">
        <v>292</v>
      </c>
      <c r="K36" s="26" t="s">
        <v>292</v>
      </c>
      <c r="L36" s="26"/>
      <c r="M36" s="26"/>
      <c r="N36" s="26">
        <f t="shared" ref="N36:N41" si="5">SUM(L36:M36)</f>
        <v>0</v>
      </c>
      <c r="O36" s="37"/>
      <c r="P36" s="37"/>
      <c r="Q36" s="37"/>
      <c r="R36" s="37"/>
      <c r="S36" s="37" t="s">
        <v>320</v>
      </c>
      <c r="T36" s="37" t="e">
        <f t="shared" ref="T36:T47" si="6">(H36*3)+((F36-H36)*2)+J36</f>
        <v>#VALUE!</v>
      </c>
      <c r="U36" s="38" t="str">
        <f t="shared" ref="U36:U46" si="7">IFERROR(((T36+Q36+N36-R36)+(O36*2))/E36,"")</f>
        <v/>
      </c>
      <c r="V36" s="22">
        <v>17</v>
      </c>
      <c r="W36" s="22" t="s">
        <v>58</v>
      </c>
      <c r="X36" s="22" t="s">
        <v>59</v>
      </c>
      <c r="Y36" s="62">
        <v>1483</v>
      </c>
      <c r="Z36" s="39" t="s">
        <v>120</v>
      </c>
      <c r="AA36" s="1" t="s">
        <v>123</v>
      </c>
      <c r="AB36" s="1" t="s">
        <v>111</v>
      </c>
    </row>
    <row r="37" spans="1:28" x14ac:dyDescent="0.3">
      <c r="A37" s="1" t="s">
        <v>46</v>
      </c>
      <c r="B37" s="1" t="s">
        <v>117</v>
      </c>
      <c r="C37" s="26" t="s">
        <v>262</v>
      </c>
      <c r="D37" s="36">
        <v>50</v>
      </c>
      <c r="E37" s="26"/>
      <c r="F37" s="26" t="s">
        <v>322</v>
      </c>
      <c r="G37" s="26"/>
      <c r="H37" s="26"/>
      <c r="I37" s="26"/>
      <c r="J37" s="26" t="s">
        <v>294</v>
      </c>
      <c r="K37" s="26" t="s">
        <v>294</v>
      </c>
      <c r="L37" s="26"/>
      <c r="M37" s="26"/>
      <c r="N37" s="26">
        <f t="shared" si="5"/>
        <v>0</v>
      </c>
      <c r="O37" s="37"/>
      <c r="P37" s="37"/>
      <c r="Q37" s="37"/>
      <c r="R37" s="37"/>
      <c r="S37" s="37" t="s">
        <v>323</v>
      </c>
      <c r="T37" s="37" t="e">
        <f t="shared" si="6"/>
        <v>#VALUE!</v>
      </c>
      <c r="U37" s="38" t="str">
        <f t="shared" si="7"/>
        <v/>
      </c>
      <c r="V37" s="22">
        <v>17</v>
      </c>
      <c r="W37" s="22" t="s">
        <v>58</v>
      </c>
      <c r="X37" s="22" t="s">
        <v>59</v>
      </c>
      <c r="Y37" s="62">
        <v>1483</v>
      </c>
      <c r="Z37" s="39" t="s">
        <v>120</v>
      </c>
      <c r="AA37" s="1" t="s">
        <v>123</v>
      </c>
      <c r="AB37" s="1" t="s">
        <v>111</v>
      </c>
    </row>
    <row r="38" spans="1:28" x14ac:dyDescent="0.3">
      <c r="A38" s="1" t="s">
        <v>46</v>
      </c>
      <c r="B38" s="1" t="s">
        <v>117</v>
      </c>
      <c r="C38" s="26" t="s">
        <v>263</v>
      </c>
      <c r="D38" s="36">
        <v>12</v>
      </c>
      <c r="E38" s="26"/>
      <c r="F38" s="26" t="s">
        <v>292</v>
      </c>
      <c r="G38" s="26"/>
      <c r="H38" s="26"/>
      <c r="I38" s="26"/>
      <c r="J38" s="26" t="s">
        <v>292</v>
      </c>
      <c r="K38" s="26" t="s">
        <v>292</v>
      </c>
      <c r="L38" s="26"/>
      <c r="M38" s="26"/>
      <c r="N38" s="26">
        <f t="shared" si="5"/>
        <v>0</v>
      </c>
      <c r="O38" s="37"/>
      <c r="P38" s="37"/>
      <c r="Q38" s="37"/>
      <c r="R38" s="37"/>
      <c r="S38" s="37"/>
      <c r="T38" s="37" t="e">
        <f t="shared" si="6"/>
        <v>#VALUE!</v>
      </c>
      <c r="U38" s="38" t="str">
        <f t="shared" si="7"/>
        <v/>
      </c>
      <c r="V38" s="22">
        <v>17</v>
      </c>
      <c r="W38" s="22" t="s">
        <v>58</v>
      </c>
      <c r="X38" s="22" t="s">
        <v>59</v>
      </c>
      <c r="Y38" s="62">
        <v>1483</v>
      </c>
      <c r="Z38" s="39" t="s">
        <v>120</v>
      </c>
      <c r="AA38" s="1" t="s">
        <v>123</v>
      </c>
      <c r="AB38" s="1" t="s">
        <v>111</v>
      </c>
    </row>
    <row r="39" spans="1:28" x14ac:dyDescent="0.3">
      <c r="A39" s="1" t="s">
        <v>46</v>
      </c>
      <c r="B39" s="1" t="s">
        <v>117</v>
      </c>
      <c r="C39" s="26" t="s">
        <v>324</v>
      </c>
      <c r="D39" s="36">
        <v>14</v>
      </c>
      <c r="E39" s="26"/>
      <c r="F39" s="26" t="s">
        <v>292</v>
      </c>
      <c r="G39" s="26"/>
      <c r="H39" s="26"/>
      <c r="I39" s="26"/>
      <c r="J39" s="26" t="s">
        <v>292</v>
      </c>
      <c r="K39" s="26" t="s">
        <v>292</v>
      </c>
      <c r="L39" s="26"/>
      <c r="M39" s="26"/>
      <c r="N39" s="26">
        <f t="shared" si="5"/>
        <v>0</v>
      </c>
      <c r="O39" s="37"/>
      <c r="P39" s="37"/>
      <c r="Q39" s="37"/>
      <c r="R39" s="37"/>
      <c r="S39" s="37"/>
      <c r="T39" s="37" t="e">
        <f t="shared" si="6"/>
        <v>#VALUE!</v>
      </c>
      <c r="U39" s="38" t="str">
        <f t="shared" si="7"/>
        <v/>
      </c>
      <c r="V39" s="22">
        <v>17</v>
      </c>
      <c r="W39" s="22" t="s">
        <v>58</v>
      </c>
      <c r="X39" s="22" t="s">
        <v>59</v>
      </c>
      <c r="Y39" s="62">
        <v>1483</v>
      </c>
      <c r="Z39" s="39" t="s">
        <v>120</v>
      </c>
      <c r="AA39" s="1" t="s">
        <v>123</v>
      </c>
      <c r="AB39" s="1" t="s">
        <v>111</v>
      </c>
    </row>
    <row r="40" spans="1:28" x14ac:dyDescent="0.3">
      <c r="A40" s="1" t="s">
        <v>46</v>
      </c>
      <c r="B40" s="1" t="s">
        <v>117</v>
      </c>
      <c r="C40" s="26" t="s">
        <v>264</v>
      </c>
      <c r="D40" s="36">
        <v>44</v>
      </c>
      <c r="E40" s="26"/>
      <c r="F40" s="26" t="s">
        <v>321</v>
      </c>
      <c r="G40" s="26"/>
      <c r="H40" s="26"/>
      <c r="I40" s="26"/>
      <c r="J40" s="26" t="s">
        <v>292</v>
      </c>
      <c r="K40" s="26" t="s">
        <v>292</v>
      </c>
      <c r="L40" s="26"/>
      <c r="M40" s="26"/>
      <c r="N40" s="26">
        <f t="shared" si="5"/>
        <v>0</v>
      </c>
      <c r="O40" s="37"/>
      <c r="P40" s="37"/>
      <c r="Q40" s="37"/>
      <c r="R40" s="37"/>
      <c r="S40" s="37" t="s">
        <v>320</v>
      </c>
      <c r="T40" s="37" t="e">
        <f t="shared" si="6"/>
        <v>#VALUE!</v>
      </c>
      <c r="U40" s="38" t="str">
        <f t="shared" si="7"/>
        <v/>
      </c>
      <c r="V40" s="22">
        <v>17</v>
      </c>
      <c r="W40" s="22" t="s">
        <v>58</v>
      </c>
      <c r="X40" s="22" t="s">
        <v>59</v>
      </c>
      <c r="Y40" s="62">
        <v>1483</v>
      </c>
      <c r="Z40" s="39" t="s">
        <v>120</v>
      </c>
      <c r="AA40" s="1" t="s">
        <v>123</v>
      </c>
      <c r="AB40" s="1" t="s">
        <v>111</v>
      </c>
    </row>
    <row r="41" spans="1:28" x14ac:dyDescent="0.3">
      <c r="A41" s="1" t="s">
        <v>46</v>
      </c>
      <c r="B41" s="1" t="s">
        <v>117</v>
      </c>
      <c r="C41" s="26" t="s">
        <v>265</v>
      </c>
      <c r="D41" s="36">
        <v>32</v>
      </c>
      <c r="E41" s="26"/>
      <c r="F41" s="26" t="s">
        <v>303</v>
      </c>
      <c r="G41" s="26" t="s">
        <v>325</v>
      </c>
      <c r="H41" s="26"/>
      <c r="I41" s="26"/>
      <c r="J41" s="26" t="s">
        <v>292</v>
      </c>
      <c r="K41" s="26" t="s">
        <v>292</v>
      </c>
      <c r="L41" s="26"/>
      <c r="M41" s="26"/>
      <c r="N41" s="26">
        <f t="shared" si="5"/>
        <v>0</v>
      </c>
      <c r="O41" s="37"/>
      <c r="P41" s="37"/>
      <c r="Q41" s="37"/>
      <c r="R41" s="37"/>
      <c r="S41" s="37" t="s">
        <v>294</v>
      </c>
      <c r="T41" s="37" t="e">
        <f t="shared" si="6"/>
        <v>#VALUE!</v>
      </c>
      <c r="U41" s="38" t="str">
        <f t="shared" si="7"/>
        <v/>
      </c>
      <c r="V41" s="22">
        <v>17</v>
      </c>
      <c r="W41" s="22" t="s">
        <v>58</v>
      </c>
      <c r="X41" s="22" t="s">
        <v>59</v>
      </c>
      <c r="Y41" s="62">
        <v>1483</v>
      </c>
      <c r="Z41" s="39" t="s">
        <v>120</v>
      </c>
      <c r="AA41" s="1" t="s">
        <v>123</v>
      </c>
      <c r="AB41" s="1" t="s">
        <v>111</v>
      </c>
    </row>
    <row r="42" spans="1:28" x14ac:dyDescent="0.3">
      <c r="A42" s="1" t="s">
        <v>46</v>
      </c>
      <c r="B42" s="1" t="s">
        <v>117</v>
      </c>
      <c r="C42" s="26" t="s">
        <v>266</v>
      </c>
      <c r="D42" s="36">
        <v>34</v>
      </c>
      <c r="E42" s="26"/>
      <c r="F42" s="26" t="s">
        <v>292</v>
      </c>
      <c r="G42" s="26"/>
      <c r="H42" s="26"/>
      <c r="I42" s="26"/>
      <c r="J42" s="26" t="s">
        <v>292</v>
      </c>
      <c r="K42" s="26" t="s">
        <v>292</v>
      </c>
      <c r="L42" s="26"/>
      <c r="M42" s="26"/>
      <c r="N42" s="26">
        <f t="shared" ref="N42:N47" si="8">SUM(L42:M42)</f>
        <v>0</v>
      </c>
      <c r="O42" s="37"/>
      <c r="P42" s="37"/>
      <c r="Q42" s="37"/>
      <c r="R42" s="37"/>
      <c r="S42" s="37"/>
      <c r="T42" s="37" t="e">
        <f t="shared" si="6"/>
        <v>#VALUE!</v>
      </c>
      <c r="U42" s="38" t="str">
        <f t="shared" si="7"/>
        <v/>
      </c>
      <c r="V42" s="22">
        <v>17</v>
      </c>
      <c r="W42" s="22" t="s">
        <v>58</v>
      </c>
      <c r="X42" s="22" t="s">
        <v>59</v>
      </c>
      <c r="Y42" s="62">
        <v>1483</v>
      </c>
      <c r="Z42" s="39" t="s">
        <v>120</v>
      </c>
      <c r="AA42" s="1" t="s">
        <v>123</v>
      </c>
      <c r="AB42" s="1" t="s">
        <v>111</v>
      </c>
    </row>
    <row r="43" spans="1:28" x14ac:dyDescent="0.3">
      <c r="A43" s="1" t="s">
        <v>46</v>
      </c>
      <c r="B43" s="1" t="s">
        <v>117</v>
      </c>
      <c r="C43" s="26" t="s">
        <v>267</v>
      </c>
      <c r="D43" s="36">
        <v>20</v>
      </c>
      <c r="E43" s="26"/>
      <c r="F43" s="26" t="s">
        <v>294</v>
      </c>
      <c r="G43" s="26"/>
      <c r="H43" s="26"/>
      <c r="I43" s="26"/>
      <c r="J43" s="26" t="s">
        <v>303</v>
      </c>
      <c r="K43" s="26" t="s">
        <v>297</v>
      </c>
      <c r="L43" s="26"/>
      <c r="M43" s="26"/>
      <c r="N43" s="26">
        <f t="shared" si="8"/>
        <v>0</v>
      </c>
      <c r="O43" s="37"/>
      <c r="P43" s="52" t="s">
        <v>294</v>
      </c>
      <c r="Q43" s="37"/>
      <c r="R43" s="37"/>
      <c r="S43" s="37" t="s">
        <v>326</v>
      </c>
      <c r="T43" s="37" t="e">
        <f t="shared" si="6"/>
        <v>#VALUE!</v>
      </c>
      <c r="U43" s="38" t="str">
        <f t="shared" si="7"/>
        <v/>
      </c>
      <c r="V43" s="22">
        <v>17</v>
      </c>
      <c r="W43" s="22" t="s">
        <v>58</v>
      </c>
      <c r="X43" s="22" t="s">
        <v>59</v>
      </c>
      <c r="Y43" s="62">
        <v>1483</v>
      </c>
      <c r="Z43" s="39" t="s">
        <v>120</v>
      </c>
      <c r="AA43" s="1" t="s">
        <v>123</v>
      </c>
      <c r="AB43" s="1" t="s">
        <v>111</v>
      </c>
    </row>
    <row r="44" spans="1:28" x14ac:dyDescent="0.3">
      <c r="A44" s="1" t="s">
        <v>46</v>
      </c>
      <c r="B44" s="1" t="s">
        <v>117</v>
      </c>
      <c r="C44" s="26" t="s">
        <v>268</v>
      </c>
      <c r="D44" s="36">
        <v>40</v>
      </c>
      <c r="E44" s="26"/>
      <c r="F44" s="26" t="s">
        <v>322</v>
      </c>
      <c r="G44" s="26"/>
      <c r="H44" s="26"/>
      <c r="I44" s="26"/>
      <c r="J44" s="26" t="s">
        <v>292</v>
      </c>
      <c r="K44" s="26" t="s">
        <v>320</v>
      </c>
      <c r="L44" s="26"/>
      <c r="M44" s="26"/>
      <c r="N44" s="26">
        <f t="shared" si="8"/>
        <v>0</v>
      </c>
      <c r="O44" s="37" t="s">
        <v>321</v>
      </c>
      <c r="P44" s="37"/>
      <c r="Q44" s="37"/>
      <c r="R44" s="37"/>
      <c r="S44" s="37" t="s">
        <v>327</v>
      </c>
      <c r="T44" s="37" t="e">
        <f t="shared" si="6"/>
        <v>#VALUE!</v>
      </c>
      <c r="U44" s="38" t="str">
        <f t="shared" si="7"/>
        <v/>
      </c>
      <c r="V44" s="22">
        <v>17</v>
      </c>
      <c r="W44" s="22" t="s">
        <v>58</v>
      </c>
      <c r="X44" s="22" t="s">
        <v>59</v>
      </c>
      <c r="Y44" s="62">
        <v>1483</v>
      </c>
      <c r="Z44" s="39" t="s">
        <v>120</v>
      </c>
      <c r="AA44" s="1" t="s">
        <v>123</v>
      </c>
      <c r="AB44" s="1" t="s">
        <v>111</v>
      </c>
    </row>
    <row r="45" spans="1:28" x14ac:dyDescent="0.3">
      <c r="A45" s="1" t="s">
        <v>46</v>
      </c>
      <c r="B45" s="1" t="s">
        <v>117</v>
      </c>
      <c r="C45" s="26" t="s">
        <v>269</v>
      </c>
      <c r="D45" s="36">
        <v>10</v>
      </c>
      <c r="E45" s="26"/>
      <c r="F45" s="26" t="s">
        <v>303</v>
      </c>
      <c r="G45" s="26"/>
      <c r="H45" s="26"/>
      <c r="I45" s="26"/>
      <c r="J45" s="26" t="s">
        <v>292</v>
      </c>
      <c r="K45" s="26" t="s">
        <v>292</v>
      </c>
      <c r="L45" s="26"/>
      <c r="M45" s="26"/>
      <c r="N45" s="26">
        <f t="shared" si="8"/>
        <v>0</v>
      </c>
      <c r="O45" s="37" t="s">
        <v>328</v>
      </c>
      <c r="P45" s="37"/>
      <c r="Q45" s="37"/>
      <c r="R45" s="37"/>
      <c r="S45" s="37" t="s">
        <v>294</v>
      </c>
      <c r="T45" s="37" t="e">
        <f t="shared" si="6"/>
        <v>#VALUE!</v>
      </c>
      <c r="U45" s="38" t="str">
        <f t="shared" si="7"/>
        <v/>
      </c>
      <c r="V45" s="22">
        <v>17</v>
      </c>
      <c r="W45" s="22" t="s">
        <v>58</v>
      </c>
      <c r="X45" s="22" t="s">
        <v>59</v>
      </c>
      <c r="Y45" s="62">
        <v>1483</v>
      </c>
      <c r="Z45" s="39" t="s">
        <v>120</v>
      </c>
      <c r="AA45" s="1" t="s">
        <v>123</v>
      </c>
      <c r="AB45" s="1" t="s">
        <v>111</v>
      </c>
    </row>
    <row r="46" spans="1:28" x14ac:dyDescent="0.3">
      <c r="A46" s="1" t="s">
        <v>46</v>
      </c>
      <c r="B46" s="1" t="s">
        <v>117</v>
      </c>
      <c r="C46" s="26" t="s">
        <v>270</v>
      </c>
      <c r="D46" s="36">
        <v>22</v>
      </c>
      <c r="E46" s="26"/>
      <c r="F46" s="26" t="s">
        <v>325</v>
      </c>
      <c r="G46" s="26"/>
      <c r="H46" s="26"/>
      <c r="I46" s="26"/>
      <c r="J46" s="26" t="s">
        <v>303</v>
      </c>
      <c r="K46" s="26" t="s">
        <v>303</v>
      </c>
      <c r="L46" s="26"/>
      <c r="M46" s="26" t="s">
        <v>296</v>
      </c>
      <c r="N46" s="26">
        <f t="shared" si="8"/>
        <v>0</v>
      </c>
      <c r="O46" s="37"/>
      <c r="P46" s="37"/>
      <c r="Q46" s="37"/>
      <c r="R46" s="37"/>
      <c r="S46" s="37" t="s">
        <v>329</v>
      </c>
      <c r="T46" s="37" t="e">
        <f t="shared" si="6"/>
        <v>#VALUE!</v>
      </c>
      <c r="U46" s="38" t="str">
        <f t="shared" si="7"/>
        <v/>
      </c>
      <c r="V46" s="22">
        <v>17</v>
      </c>
      <c r="W46" s="22" t="s">
        <v>58</v>
      </c>
      <c r="X46" s="22" t="s">
        <v>59</v>
      </c>
      <c r="Y46" s="62">
        <v>1483</v>
      </c>
      <c r="Z46" s="39" t="s">
        <v>120</v>
      </c>
      <c r="AA46" s="1" t="s">
        <v>123</v>
      </c>
      <c r="AB46" s="1" t="s">
        <v>111</v>
      </c>
    </row>
    <row r="47" spans="1:28" x14ac:dyDescent="0.3">
      <c r="A47" s="1" t="s">
        <v>46</v>
      </c>
      <c r="B47" s="1" t="s">
        <v>117</v>
      </c>
      <c r="C47" s="37" t="s">
        <v>39</v>
      </c>
      <c r="D47" s="1"/>
      <c r="E47" s="41"/>
      <c r="F47" s="41" t="s">
        <v>330</v>
      </c>
      <c r="G47" s="41" t="s">
        <v>331</v>
      </c>
      <c r="H47" s="41"/>
      <c r="I47" s="41"/>
      <c r="J47" s="41" t="s">
        <v>332</v>
      </c>
      <c r="K47" s="41" t="s">
        <v>296</v>
      </c>
      <c r="L47" s="41"/>
      <c r="M47" s="41"/>
      <c r="N47" s="41">
        <f t="shared" si="8"/>
        <v>0</v>
      </c>
      <c r="O47" s="41"/>
      <c r="P47" s="41" t="s">
        <v>307</v>
      </c>
      <c r="Q47" s="41"/>
      <c r="R47" s="41"/>
      <c r="S47" s="41" t="s">
        <v>333</v>
      </c>
      <c r="T47" s="41" t="e">
        <f t="shared" si="6"/>
        <v>#VALUE!</v>
      </c>
      <c r="U47" s="38" t="str">
        <f t="shared" ref="U47" si="9">_xlfn.IFNA("",((T47+Q47+N47-R47)+(O47*2))/E47)</f>
        <v/>
      </c>
      <c r="V47" s="22">
        <v>17</v>
      </c>
      <c r="W47" s="22" t="s">
        <v>58</v>
      </c>
      <c r="X47" s="22" t="s">
        <v>59</v>
      </c>
      <c r="Y47" s="62">
        <v>1483</v>
      </c>
      <c r="Z47" s="39" t="s">
        <v>120</v>
      </c>
      <c r="AA47" s="1" t="s">
        <v>123</v>
      </c>
      <c r="AB47" s="1" t="s">
        <v>111</v>
      </c>
    </row>
    <row r="48" spans="1:28" x14ac:dyDescent="0.3">
      <c r="A48" s="46" t="s">
        <v>46</v>
      </c>
      <c r="B48" s="46" t="s">
        <v>117</v>
      </c>
      <c r="C48" s="42" t="s">
        <v>40</v>
      </c>
      <c r="D48" s="46"/>
      <c r="E48" s="42">
        <f t="shared" ref="E48:T48" si="10">SUM(E35:E47)</f>
        <v>0</v>
      </c>
      <c r="F48" s="42">
        <f t="shared" si="10"/>
        <v>0</v>
      </c>
      <c r="G48" s="42">
        <f t="shared" si="10"/>
        <v>0</v>
      </c>
      <c r="H48" s="42">
        <f t="shared" si="10"/>
        <v>0</v>
      </c>
      <c r="I48" s="42">
        <f t="shared" si="10"/>
        <v>0</v>
      </c>
      <c r="J48" s="42">
        <f t="shared" si="10"/>
        <v>0</v>
      </c>
      <c r="K48" s="42">
        <f t="shared" si="10"/>
        <v>0</v>
      </c>
      <c r="L48" s="42">
        <f t="shared" si="10"/>
        <v>0</v>
      </c>
      <c r="M48" s="42">
        <f t="shared" si="10"/>
        <v>0</v>
      </c>
      <c r="N48" s="42">
        <f t="shared" si="10"/>
        <v>0</v>
      </c>
      <c r="O48" s="42">
        <f t="shared" si="10"/>
        <v>0</v>
      </c>
      <c r="P48" s="42">
        <f t="shared" si="10"/>
        <v>0</v>
      </c>
      <c r="Q48" s="42">
        <f t="shared" si="10"/>
        <v>0</v>
      </c>
      <c r="R48" s="42">
        <f t="shared" si="10"/>
        <v>0</v>
      </c>
      <c r="S48" s="42">
        <f t="shared" si="10"/>
        <v>0</v>
      </c>
      <c r="T48" s="42" t="e">
        <f t="shared" si="10"/>
        <v>#VALUE!</v>
      </c>
      <c r="U48" s="43" t="e">
        <f>((T48+Q48+N48-R48)+(O48*2))/E48</f>
        <v>#VALUE!</v>
      </c>
      <c r="V48" s="44">
        <v>17</v>
      </c>
      <c r="W48" s="44" t="s">
        <v>58</v>
      </c>
      <c r="X48" s="44" t="s">
        <v>122</v>
      </c>
      <c r="Y48" s="63">
        <v>1483</v>
      </c>
      <c r="Z48" s="45" t="s">
        <v>120</v>
      </c>
      <c r="AA48" s="46" t="s">
        <v>123</v>
      </c>
      <c r="AB48" s="46" t="s">
        <v>111</v>
      </c>
    </row>
    <row r="49" spans="1:28" x14ac:dyDescent="0.3">
      <c r="A49" s="1"/>
      <c r="B49" s="1"/>
      <c r="C49" s="1"/>
      <c r="D49" s="1"/>
      <c r="F49" s="47" t="s">
        <v>41</v>
      </c>
      <c r="G49" s="61" t="e">
        <f>F48/G48</f>
        <v>#DIV/0!</v>
      </c>
      <c r="H49" s="47"/>
      <c r="I49" s="27"/>
      <c r="J49" s="47" t="s">
        <v>42</v>
      </c>
      <c r="K49" s="61" t="e">
        <f>J48/K48</f>
        <v>#DIV/0!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1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1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1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</sheetData>
  <sheetProtection sheet="1" objects="1" scenarios="1"/>
  <printOptions gridLines="1"/>
  <pageMargins left="0.2" right="0.2" top="0.75" bottom="0.25" header="0.3" footer="0.3"/>
  <pageSetup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4BE6-62B5-4D1D-84A3-FE75B927F13B}">
  <sheetPr>
    <tabColor rgb="FFFF0000"/>
    <pageSetUpPr fitToPage="1"/>
  </sheetPr>
  <dimension ref="A1:AB53"/>
  <sheetViews>
    <sheetView workbookViewId="0">
      <selection activeCell="A27" sqref="A27"/>
    </sheetView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414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5" t="s">
        <v>464</v>
      </c>
    </row>
    <row r="3" spans="1:28" x14ac:dyDescent="0.3">
      <c r="B3" s="1"/>
      <c r="C3" s="6">
        <v>28859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96</v>
      </c>
      <c r="D4" s="7" t="s">
        <v>5</v>
      </c>
      <c r="E4" s="8"/>
      <c r="F4" s="5"/>
      <c r="G4" s="1"/>
      <c r="J4" s="15" t="s">
        <v>124</v>
      </c>
      <c r="K4" s="16" t="s">
        <v>45</v>
      </c>
      <c r="L4" s="17"/>
      <c r="M4" s="18"/>
      <c r="N4" s="19">
        <v>21</v>
      </c>
      <c r="O4" s="19">
        <v>16</v>
      </c>
      <c r="P4" s="19">
        <v>16</v>
      </c>
      <c r="Q4" s="19">
        <v>26</v>
      </c>
      <c r="R4" s="19">
        <v>10</v>
      </c>
      <c r="S4" s="21">
        <f>SUM(N4:R4)</f>
        <v>89</v>
      </c>
      <c r="T4" s="22">
        <v>20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125</v>
      </c>
      <c r="K5" s="16" t="s">
        <v>118</v>
      </c>
      <c r="L5" s="17"/>
      <c r="M5" s="18"/>
      <c r="N5" s="19">
        <v>19</v>
      </c>
      <c r="O5" s="19">
        <v>20</v>
      </c>
      <c r="P5" s="19">
        <v>21</v>
      </c>
      <c r="Q5" s="19">
        <v>19</v>
      </c>
      <c r="R5" s="19">
        <v>12</v>
      </c>
      <c r="S5" s="21">
        <f>SUM(N5:R5)</f>
        <v>91</v>
      </c>
      <c r="T5" s="22">
        <v>20</v>
      </c>
      <c r="U5" s="1"/>
      <c r="V5" s="1"/>
      <c r="W5" s="1"/>
    </row>
    <row r="6" spans="1:28" x14ac:dyDescent="0.3">
      <c r="C6" s="23">
        <v>1549</v>
      </c>
      <c r="D6" s="7" t="s">
        <v>7</v>
      </c>
      <c r="F6" s="1"/>
      <c r="G6" s="1" t="s">
        <v>412</v>
      </c>
      <c r="T6" s="1"/>
      <c r="U6" s="1"/>
      <c r="V6" s="1"/>
      <c r="W6" s="1"/>
    </row>
    <row r="7" spans="1:28" x14ac:dyDescent="0.3">
      <c r="B7" s="1"/>
      <c r="C7" s="24" t="s">
        <v>468</v>
      </c>
      <c r="D7" s="7" t="s">
        <v>8</v>
      </c>
      <c r="G7" s="1" t="s">
        <v>413</v>
      </c>
      <c r="S7" s="1"/>
      <c r="T7" s="25" t="s">
        <v>9</v>
      </c>
      <c r="U7" s="1"/>
      <c r="V7" s="55">
        <v>20</v>
      </c>
      <c r="W7" s="1"/>
    </row>
    <row r="8" spans="1:28" x14ac:dyDescent="0.3">
      <c r="B8" s="1"/>
      <c r="C8" s="24" t="s">
        <v>472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5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0">
        <v>7</v>
      </c>
      <c r="W11" s="1"/>
      <c r="X11" s="1"/>
      <c r="Y11" s="30"/>
      <c r="Z11" s="39"/>
      <c r="AA11" s="1"/>
      <c r="AB11" s="27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117</v>
      </c>
      <c r="B13" s="1" t="s">
        <v>46</v>
      </c>
      <c r="C13" s="26" t="s">
        <v>47</v>
      </c>
      <c r="D13" s="36">
        <v>24</v>
      </c>
      <c r="E13" s="26">
        <v>28</v>
      </c>
      <c r="F13" s="26">
        <v>4</v>
      </c>
      <c r="G13" s="26">
        <v>14</v>
      </c>
      <c r="H13" s="26"/>
      <c r="I13" s="26"/>
      <c r="J13" s="26">
        <v>1</v>
      </c>
      <c r="K13" s="26">
        <v>2</v>
      </c>
      <c r="L13" s="89"/>
      <c r="M13" s="26">
        <v>9</v>
      </c>
      <c r="N13" s="26">
        <f>SUM(L13:M13)</f>
        <v>9</v>
      </c>
      <c r="O13" s="26">
        <v>0</v>
      </c>
      <c r="P13" s="37">
        <v>4</v>
      </c>
      <c r="Q13" s="26">
        <v>0</v>
      </c>
      <c r="R13" s="89"/>
      <c r="S13" s="26">
        <v>1</v>
      </c>
      <c r="T13" s="26">
        <f>+(F13*2)+J13</f>
        <v>9</v>
      </c>
      <c r="U13" s="38">
        <f>IFERROR(((T13+Q13+N13-R13)+(O13*2))/E13,"")</f>
        <v>0.6428571428571429</v>
      </c>
      <c r="V13" s="22">
        <v>20</v>
      </c>
      <c r="W13" s="22" t="s">
        <v>58</v>
      </c>
      <c r="X13" s="22" t="s">
        <v>122</v>
      </c>
      <c r="Y13" s="62">
        <v>1549</v>
      </c>
      <c r="Z13" s="34" t="s">
        <v>2</v>
      </c>
      <c r="AA13" s="1" t="s">
        <v>93</v>
      </c>
      <c r="AB13" s="27" t="s">
        <v>126</v>
      </c>
    </row>
    <row r="14" spans="1:28" x14ac:dyDescent="0.3">
      <c r="A14" s="1" t="s">
        <v>117</v>
      </c>
      <c r="B14" s="1" t="s">
        <v>46</v>
      </c>
      <c r="C14" s="1" t="s">
        <v>283</v>
      </c>
      <c r="D14" s="36">
        <v>44</v>
      </c>
      <c r="E14" s="26" t="s">
        <v>395</v>
      </c>
      <c r="F14" s="26"/>
      <c r="G14" s="26"/>
      <c r="H14" s="26"/>
      <c r="I14" s="26"/>
      <c r="J14" s="26"/>
      <c r="K14" s="26"/>
      <c r="L14" s="89"/>
      <c r="M14" s="26"/>
      <c r="N14" s="26"/>
      <c r="O14" s="26"/>
      <c r="P14" s="37"/>
      <c r="Q14" s="26"/>
      <c r="R14" s="89"/>
      <c r="S14" s="26"/>
      <c r="T14" s="26"/>
      <c r="U14" s="38"/>
      <c r="V14" s="22">
        <v>20</v>
      </c>
      <c r="W14" s="22" t="s">
        <v>58</v>
      </c>
      <c r="X14" s="22" t="s">
        <v>122</v>
      </c>
      <c r="Y14" s="62">
        <v>1549</v>
      </c>
      <c r="Z14" s="34" t="s">
        <v>2</v>
      </c>
      <c r="AA14" s="1" t="s">
        <v>93</v>
      </c>
      <c r="AB14" s="27" t="s">
        <v>126</v>
      </c>
    </row>
    <row r="15" spans="1:28" x14ac:dyDescent="0.3">
      <c r="A15" s="1" t="s">
        <v>117</v>
      </c>
      <c r="B15" s="1" t="s">
        <v>46</v>
      </c>
      <c r="C15" s="1" t="s">
        <v>48</v>
      </c>
      <c r="D15" s="36">
        <v>13</v>
      </c>
      <c r="E15" s="26">
        <v>44</v>
      </c>
      <c r="F15" s="26">
        <v>6</v>
      </c>
      <c r="G15" s="26">
        <v>20</v>
      </c>
      <c r="H15" s="26"/>
      <c r="I15" s="26"/>
      <c r="J15" s="26">
        <v>1</v>
      </c>
      <c r="K15" s="26">
        <v>4</v>
      </c>
      <c r="L15" s="89"/>
      <c r="M15" s="26">
        <v>10</v>
      </c>
      <c r="N15" s="26">
        <f t="shared" ref="N15:N23" si="0">SUM(L15:M15)</f>
        <v>10</v>
      </c>
      <c r="O15" s="26">
        <v>2</v>
      </c>
      <c r="P15" s="37">
        <v>3</v>
      </c>
      <c r="Q15" s="26">
        <v>1</v>
      </c>
      <c r="R15" s="89"/>
      <c r="S15" s="26">
        <v>0</v>
      </c>
      <c r="T15" s="26">
        <f t="shared" ref="T15:T23" si="1">+(F15*2)+J15</f>
        <v>13</v>
      </c>
      <c r="U15" s="38">
        <f t="shared" ref="U15:U24" si="2">IFERROR(((T15+Q15+N15-R15)+(O15*2))/E15,"")</f>
        <v>0.63636363636363635</v>
      </c>
      <c r="V15" s="22">
        <v>20</v>
      </c>
      <c r="W15" s="22" t="s">
        <v>58</v>
      </c>
      <c r="X15" s="22" t="s">
        <v>122</v>
      </c>
      <c r="Y15" s="62">
        <v>1549</v>
      </c>
      <c r="Z15" s="34" t="s">
        <v>2</v>
      </c>
      <c r="AA15" s="1" t="s">
        <v>93</v>
      </c>
      <c r="AB15" s="27" t="s">
        <v>126</v>
      </c>
    </row>
    <row r="16" spans="1:28" x14ac:dyDescent="0.3">
      <c r="A16" s="1" t="s">
        <v>117</v>
      </c>
      <c r="B16" s="1" t="s">
        <v>46</v>
      </c>
      <c r="C16" s="26" t="s">
        <v>49</v>
      </c>
      <c r="D16" s="36">
        <v>10</v>
      </c>
      <c r="E16" s="26">
        <v>49</v>
      </c>
      <c r="F16" s="26">
        <v>8</v>
      </c>
      <c r="G16" s="26">
        <v>18</v>
      </c>
      <c r="H16" s="26"/>
      <c r="I16" s="26"/>
      <c r="J16" s="26">
        <v>1</v>
      </c>
      <c r="K16" s="26">
        <v>2</v>
      </c>
      <c r="L16" s="89"/>
      <c r="M16" s="26">
        <v>4</v>
      </c>
      <c r="N16" s="26">
        <f t="shared" si="0"/>
        <v>4</v>
      </c>
      <c r="O16" s="26">
        <v>8</v>
      </c>
      <c r="P16" s="37">
        <v>4</v>
      </c>
      <c r="Q16" s="26">
        <v>3</v>
      </c>
      <c r="R16" s="89"/>
      <c r="S16" s="26">
        <v>0</v>
      </c>
      <c r="T16" s="26">
        <f t="shared" si="1"/>
        <v>17</v>
      </c>
      <c r="U16" s="38">
        <f t="shared" si="2"/>
        <v>0.81632653061224492</v>
      </c>
      <c r="V16" s="22">
        <v>20</v>
      </c>
      <c r="W16" s="22" t="s">
        <v>58</v>
      </c>
      <c r="X16" s="22" t="s">
        <v>122</v>
      </c>
      <c r="Y16" s="62">
        <v>1549</v>
      </c>
      <c r="Z16" s="34" t="s">
        <v>2</v>
      </c>
      <c r="AA16" s="1" t="s">
        <v>93</v>
      </c>
      <c r="AB16" s="27" t="s">
        <v>126</v>
      </c>
    </row>
    <row r="17" spans="1:28" x14ac:dyDescent="0.3">
      <c r="A17" s="1" t="s">
        <v>117</v>
      </c>
      <c r="B17" s="1" t="s">
        <v>46</v>
      </c>
      <c r="C17" s="26" t="s">
        <v>50</v>
      </c>
      <c r="D17" s="36">
        <v>25</v>
      </c>
      <c r="E17" s="26">
        <v>3</v>
      </c>
      <c r="F17" s="26">
        <v>0</v>
      </c>
      <c r="G17" s="26">
        <v>0</v>
      </c>
      <c r="H17" s="26"/>
      <c r="I17" s="26"/>
      <c r="J17" s="26">
        <v>0</v>
      </c>
      <c r="K17" s="26">
        <v>2</v>
      </c>
      <c r="L17" s="89"/>
      <c r="M17" s="26">
        <v>1</v>
      </c>
      <c r="N17" s="26">
        <f t="shared" si="0"/>
        <v>1</v>
      </c>
      <c r="O17" s="26">
        <v>1</v>
      </c>
      <c r="P17" s="37">
        <v>0</v>
      </c>
      <c r="Q17" s="26">
        <v>0</v>
      </c>
      <c r="R17" s="89"/>
      <c r="S17" s="26">
        <v>0</v>
      </c>
      <c r="T17" s="26">
        <f t="shared" si="1"/>
        <v>0</v>
      </c>
      <c r="U17" s="38">
        <f t="shared" si="2"/>
        <v>1</v>
      </c>
      <c r="V17" s="22">
        <v>20</v>
      </c>
      <c r="W17" s="22" t="s">
        <v>58</v>
      </c>
      <c r="X17" s="22" t="s">
        <v>122</v>
      </c>
      <c r="Y17" s="62">
        <v>1549</v>
      </c>
      <c r="Z17" s="34" t="s">
        <v>2</v>
      </c>
      <c r="AA17" s="1" t="s">
        <v>93</v>
      </c>
      <c r="AB17" s="27" t="s">
        <v>126</v>
      </c>
    </row>
    <row r="18" spans="1:28" x14ac:dyDescent="0.3">
      <c r="A18" s="1" t="s">
        <v>117</v>
      </c>
      <c r="B18" s="1" t="s">
        <v>46</v>
      </c>
      <c r="C18" s="26" t="s">
        <v>250</v>
      </c>
      <c r="D18" s="36">
        <v>28</v>
      </c>
      <c r="E18" s="26">
        <v>34</v>
      </c>
      <c r="F18" s="26">
        <v>5</v>
      </c>
      <c r="G18" s="26">
        <v>25</v>
      </c>
      <c r="H18" s="26"/>
      <c r="I18" s="26"/>
      <c r="J18" s="26">
        <v>0</v>
      </c>
      <c r="K18" s="26">
        <v>0</v>
      </c>
      <c r="L18" s="89"/>
      <c r="M18" s="26">
        <v>11</v>
      </c>
      <c r="N18" s="26">
        <f t="shared" si="0"/>
        <v>11</v>
      </c>
      <c r="O18" s="26">
        <v>3</v>
      </c>
      <c r="P18" s="37">
        <v>4</v>
      </c>
      <c r="Q18" s="26">
        <v>4</v>
      </c>
      <c r="R18" s="89"/>
      <c r="S18" s="26">
        <v>0</v>
      </c>
      <c r="T18" s="26">
        <f t="shared" si="1"/>
        <v>10</v>
      </c>
      <c r="U18" s="38">
        <f t="shared" si="2"/>
        <v>0.91176470588235292</v>
      </c>
      <c r="V18" s="22">
        <v>20</v>
      </c>
      <c r="W18" s="22" t="s">
        <v>58</v>
      </c>
      <c r="X18" s="22" t="s">
        <v>122</v>
      </c>
      <c r="Y18" s="62">
        <v>1549</v>
      </c>
      <c r="Z18" s="34" t="s">
        <v>2</v>
      </c>
      <c r="AA18" s="1" t="s">
        <v>93</v>
      </c>
      <c r="AB18" s="27" t="s">
        <v>126</v>
      </c>
    </row>
    <row r="19" spans="1:28" x14ac:dyDescent="0.3">
      <c r="A19" s="1" t="s">
        <v>117</v>
      </c>
      <c r="B19" s="1" t="s">
        <v>46</v>
      </c>
      <c r="C19" s="26" t="s">
        <v>51</v>
      </c>
      <c r="D19" s="36">
        <v>33</v>
      </c>
      <c r="E19" s="26">
        <v>21</v>
      </c>
      <c r="F19" s="26">
        <v>3</v>
      </c>
      <c r="G19" s="26">
        <v>19</v>
      </c>
      <c r="H19" s="26"/>
      <c r="I19" s="26"/>
      <c r="J19" s="26">
        <v>0</v>
      </c>
      <c r="K19" s="26">
        <v>5</v>
      </c>
      <c r="L19" s="89"/>
      <c r="M19" s="26">
        <v>13</v>
      </c>
      <c r="N19" s="26">
        <f t="shared" si="0"/>
        <v>13</v>
      </c>
      <c r="O19" s="26">
        <v>1</v>
      </c>
      <c r="P19" s="37">
        <v>2</v>
      </c>
      <c r="Q19" s="26">
        <v>0</v>
      </c>
      <c r="R19" s="89"/>
      <c r="S19" s="26">
        <v>3</v>
      </c>
      <c r="T19" s="26">
        <f t="shared" si="1"/>
        <v>6</v>
      </c>
      <c r="U19" s="38">
        <f t="shared" si="2"/>
        <v>1</v>
      </c>
      <c r="V19" s="22">
        <v>20</v>
      </c>
      <c r="W19" s="22" t="s">
        <v>58</v>
      </c>
      <c r="X19" s="22" t="s">
        <v>122</v>
      </c>
      <c r="Y19" s="62">
        <v>1549</v>
      </c>
      <c r="Z19" s="34" t="s">
        <v>2</v>
      </c>
      <c r="AA19" s="1" t="s">
        <v>93</v>
      </c>
      <c r="AB19" s="27" t="s">
        <v>126</v>
      </c>
    </row>
    <row r="20" spans="1:28" x14ac:dyDescent="0.3">
      <c r="A20" s="1" t="s">
        <v>117</v>
      </c>
      <c r="B20" s="1" t="s">
        <v>46</v>
      </c>
      <c r="C20" s="26" t="s">
        <v>52</v>
      </c>
      <c r="D20" s="36">
        <v>6</v>
      </c>
      <c r="E20" s="26" t="s">
        <v>395</v>
      </c>
      <c r="F20" s="26"/>
      <c r="G20" s="26"/>
      <c r="H20" s="26"/>
      <c r="I20" s="26"/>
      <c r="J20" s="26"/>
      <c r="K20" s="26"/>
      <c r="L20" s="89"/>
      <c r="M20" s="26"/>
      <c r="N20" s="26"/>
      <c r="O20" s="26"/>
      <c r="P20" s="37"/>
      <c r="Q20" s="26"/>
      <c r="R20" s="89"/>
      <c r="S20" s="26"/>
      <c r="T20" s="26"/>
      <c r="U20" s="38" t="str">
        <f t="shared" si="2"/>
        <v/>
      </c>
      <c r="V20" s="22">
        <v>20</v>
      </c>
      <c r="W20" s="22" t="s">
        <v>58</v>
      </c>
      <c r="X20" s="22" t="s">
        <v>122</v>
      </c>
      <c r="Y20" s="62">
        <v>1549</v>
      </c>
      <c r="Z20" s="34" t="s">
        <v>2</v>
      </c>
      <c r="AA20" s="1" t="s">
        <v>93</v>
      </c>
      <c r="AB20" s="27" t="s">
        <v>126</v>
      </c>
    </row>
    <row r="21" spans="1:28" x14ac:dyDescent="0.3">
      <c r="A21" s="1" t="s">
        <v>117</v>
      </c>
      <c r="B21" s="1" t="s">
        <v>46</v>
      </c>
      <c r="C21" s="26" t="s">
        <v>53</v>
      </c>
      <c r="D21" s="36">
        <v>31</v>
      </c>
      <c r="E21" s="26">
        <v>33</v>
      </c>
      <c r="F21" s="26">
        <v>2</v>
      </c>
      <c r="G21" s="26">
        <v>9</v>
      </c>
      <c r="H21" s="26"/>
      <c r="I21" s="26"/>
      <c r="J21" s="26">
        <v>7</v>
      </c>
      <c r="K21" s="26">
        <v>9</v>
      </c>
      <c r="L21" s="89"/>
      <c r="M21" s="26">
        <v>13</v>
      </c>
      <c r="N21" s="26">
        <f t="shared" si="0"/>
        <v>13</v>
      </c>
      <c r="O21" s="26">
        <v>2</v>
      </c>
      <c r="P21" s="37">
        <v>5</v>
      </c>
      <c r="Q21" s="26">
        <v>1</v>
      </c>
      <c r="R21" s="89"/>
      <c r="S21" s="26">
        <v>0</v>
      </c>
      <c r="T21" s="26">
        <f t="shared" si="1"/>
        <v>11</v>
      </c>
      <c r="U21" s="38">
        <f t="shared" si="2"/>
        <v>0.87878787878787878</v>
      </c>
      <c r="V21" s="22">
        <v>20</v>
      </c>
      <c r="W21" s="22" t="s">
        <v>58</v>
      </c>
      <c r="X21" s="22" t="s">
        <v>122</v>
      </c>
      <c r="Y21" s="62">
        <v>1549</v>
      </c>
      <c r="Z21" s="34" t="s">
        <v>2</v>
      </c>
      <c r="AA21" s="1" t="s">
        <v>93</v>
      </c>
      <c r="AB21" s="27" t="s">
        <v>126</v>
      </c>
    </row>
    <row r="22" spans="1:28" x14ac:dyDescent="0.3">
      <c r="A22" s="1" t="s">
        <v>117</v>
      </c>
      <c r="B22" s="1" t="s">
        <v>46</v>
      </c>
      <c r="C22" s="26" t="s">
        <v>54</v>
      </c>
      <c r="D22" s="36">
        <v>32</v>
      </c>
      <c r="E22" s="26">
        <v>8</v>
      </c>
      <c r="F22" s="26">
        <v>0</v>
      </c>
      <c r="G22" s="26">
        <v>1</v>
      </c>
      <c r="H22" s="26"/>
      <c r="I22" s="26"/>
      <c r="J22" s="26">
        <v>0</v>
      </c>
      <c r="K22" s="26">
        <v>0</v>
      </c>
      <c r="L22" s="89"/>
      <c r="M22" s="26">
        <v>1</v>
      </c>
      <c r="N22" s="26">
        <f t="shared" si="0"/>
        <v>1</v>
      </c>
      <c r="O22" s="26">
        <v>0</v>
      </c>
      <c r="P22" s="37">
        <v>0</v>
      </c>
      <c r="Q22" s="26">
        <v>1</v>
      </c>
      <c r="R22" s="89"/>
      <c r="S22" s="26">
        <v>0</v>
      </c>
      <c r="T22" s="26">
        <f t="shared" si="1"/>
        <v>0</v>
      </c>
      <c r="U22" s="38">
        <f t="shared" si="2"/>
        <v>0.25</v>
      </c>
      <c r="V22" s="22">
        <v>20</v>
      </c>
      <c r="W22" s="22" t="s">
        <v>58</v>
      </c>
      <c r="X22" s="22" t="s">
        <v>122</v>
      </c>
      <c r="Y22" s="62">
        <v>1549</v>
      </c>
      <c r="Z22" s="34" t="s">
        <v>2</v>
      </c>
      <c r="AA22" s="1" t="s">
        <v>93</v>
      </c>
      <c r="AB22" s="27" t="s">
        <v>126</v>
      </c>
    </row>
    <row r="23" spans="1:28" x14ac:dyDescent="0.3">
      <c r="A23" s="1" t="s">
        <v>117</v>
      </c>
      <c r="B23" s="1" t="s">
        <v>46</v>
      </c>
      <c r="C23" s="26" t="s">
        <v>55</v>
      </c>
      <c r="D23" s="36">
        <v>1</v>
      </c>
      <c r="E23" s="26">
        <v>45</v>
      </c>
      <c r="F23" s="26">
        <v>7</v>
      </c>
      <c r="G23" s="26">
        <v>17</v>
      </c>
      <c r="H23" s="26"/>
      <c r="I23" s="26"/>
      <c r="J23" s="26">
        <v>9</v>
      </c>
      <c r="K23" s="26">
        <v>19</v>
      </c>
      <c r="L23" s="89"/>
      <c r="M23" s="26">
        <v>9</v>
      </c>
      <c r="N23" s="26">
        <f t="shared" si="0"/>
        <v>9</v>
      </c>
      <c r="O23" s="26">
        <v>7</v>
      </c>
      <c r="P23" s="37">
        <v>2</v>
      </c>
      <c r="Q23" s="26">
        <v>5</v>
      </c>
      <c r="R23" s="89"/>
      <c r="S23" s="26">
        <v>0</v>
      </c>
      <c r="T23" s="26">
        <f t="shared" si="1"/>
        <v>23</v>
      </c>
      <c r="U23" s="38">
        <f t="shared" si="2"/>
        <v>1.1333333333333333</v>
      </c>
      <c r="V23" s="22">
        <v>20</v>
      </c>
      <c r="W23" s="22" t="s">
        <v>58</v>
      </c>
      <c r="X23" s="22" t="s">
        <v>122</v>
      </c>
      <c r="Y23" s="62">
        <v>1549</v>
      </c>
      <c r="Z23" s="34" t="s">
        <v>2</v>
      </c>
      <c r="AA23" s="1" t="s">
        <v>93</v>
      </c>
      <c r="AB23" s="27" t="s">
        <v>126</v>
      </c>
    </row>
    <row r="24" spans="1:28" x14ac:dyDescent="0.3">
      <c r="A24" s="1" t="s">
        <v>117</v>
      </c>
      <c r="B24" s="1" t="s">
        <v>46</v>
      </c>
      <c r="C24" s="26" t="s">
        <v>56</v>
      </c>
      <c r="D24" s="36">
        <v>15</v>
      </c>
      <c r="E24" s="26" t="s">
        <v>395</v>
      </c>
      <c r="F24" s="26"/>
      <c r="G24" s="26"/>
      <c r="H24" s="26"/>
      <c r="I24" s="26"/>
      <c r="J24" s="26"/>
      <c r="K24" s="26"/>
      <c r="L24" s="89"/>
      <c r="M24" s="26"/>
      <c r="N24" s="26"/>
      <c r="O24" s="26"/>
      <c r="P24" s="37"/>
      <c r="Q24" s="26"/>
      <c r="R24" s="89"/>
      <c r="S24" s="26"/>
      <c r="T24" s="26"/>
      <c r="U24" s="38" t="str">
        <f t="shared" si="2"/>
        <v/>
      </c>
      <c r="V24" s="22">
        <v>20</v>
      </c>
      <c r="W24" s="22" t="s">
        <v>58</v>
      </c>
      <c r="X24" s="22" t="s">
        <v>122</v>
      </c>
      <c r="Y24" s="62">
        <v>1549</v>
      </c>
      <c r="Z24" s="34" t="s">
        <v>2</v>
      </c>
      <c r="AA24" s="1" t="s">
        <v>93</v>
      </c>
      <c r="AB24" s="27" t="s">
        <v>126</v>
      </c>
    </row>
    <row r="25" spans="1:28" x14ac:dyDescent="0.3">
      <c r="A25" s="1" t="s">
        <v>117</v>
      </c>
      <c r="B25" s="1" t="s">
        <v>46</v>
      </c>
      <c r="C25" s="52" t="s">
        <v>39</v>
      </c>
      <c r="D25" s="1"/>
      <c r="E25" s="52"/>
      <c r="F25" s="41"/>
      <c r="G25" s="41"/>
      <c r="H25" s="41"/>
      <c r="I25" s="41"/>
      <c r="J25" s="41"/>
      <c r="K25" s="41"/>
      <c r="L25" s="52">
        <v>32</v>
      </c>
      <c r="M25" s="52">
        <v>-32</v>
      </c>
      <c r="N25" s="26"/>
      <c r="O25" s="41"/>
      <c r="P25" s="52"/>
      <c r="Q25" s="41"/>
      <c r="R25" s="52">
        <v>28</v>
      </c>
      <c r="S25" s="41"/>
      <c r="T25" s="26"/>
      <c r="U25" s="38" t="str">
        <f t="shared" ref="U25" si="3">_xlfn.IFNA("",((T25+Q25+N25-R25)+(O25*2))/E25)</f>
        <v/>
      </c>
      <c r="V25" s="22">
        <v>20</v>
      </c>
      <c r="W25" s="22" t="s">
        <v>58</v>
      </c>
      <c r="X25" s="22" t="s">
        <v>122</v>
      </c>
      <c r="Y25" s="62">
        <v>1549</v>
      </c>
      <c r="Z25" s="34" t="s">
        <v>2</v>
      </c>
      <c r="AA25" s="1" t="s">
        <v>93</v>
      </c>
      <c r="AB25" s="27" t="s">
        <v>126</v>
      </c>
    </row>
    <row r="26" spans="1:28" x14ac:dyDescent="0.3">
      <c r="A26" s="46" t="s">
        <v>117</v>
      </c>
      <c r="B26" s="46" t="s">
        <v>46</v>
      </c>
      <c r="C26" s="42" t="s">
        <v>40</v>
      </c>
      <c r="D26" s="46"/>
      <c r="E26" s="42">
        <f t="shared" ref="E26:T26" si="4">SUM(E13:E25)</f>
        <v>265</v>
      </c>
      <c r="F26" s="42">
        <f t="shared" si="4"/>
        <v>35</v>
      </c>
      <c r="G26" s="42">
        <f t="shared" si="4"/>
        <v>123</v>
      </c>
      <c r="H26" s="42">
        <f t="shared" si="4"/>
        <v>0</v>
      </c>
      <c r="I26" s="42">
        <f t="shared" si="4"/>
        <v>0</v>
      </c>
      <c r="J26" s="42">
        <f t="shared" si="4"/>
        <v>19</v>
      </c>
      <c r="K26" s="42">
        <f t="shared" si="4"/>
        <v>43</v>
      </c>
      <c r="L26" s="42">
        <f t="shared" si="4"/>
        <v>32</v>
      </c>
      <c r="M26" s="42">
        <f t="shared" si="4"/>
        <v>39</v>
      </c>
      <c r="N26" s="42">
        <f t="shared" si="4"/>
        <v>71</v>
      </c>
      <c r="O26" s="42">
        <f t="shared" si="4"/>
        <v>24</v>
      </c>
      <c r="P26" s="42">
        <f t="shared" si="4"/>
        <v>24</v>
      </c>
      <c r="Q26" s="42">
        <f t="shared" si="4"/>
        <v>15</v>
      </c>
      <c r="R26" s="42">
        <f t="shared" si="4"/>
        <v>28</v>
      </c>
      <c r="S26" s="42">
        <f t="shared" si="4"/>
        <v>4</v>
      </c>
      <c r="T26" s="42">
        <f t="shared" si="4"/>
        <v>89</v>
      </c>
      <c r="U26" s="43">
        <f>((T26+Q26+N26-R26)+(O26*2))/E26</f>
        <v>0.73584905660377353</v>
      </c>
      <c r="V26" s="44">
        <v>20</v>
      </c>
      <c r="W26" s="44" t="s">
        <v>58</v>
      </c>
      <c r="X26" s="44" t="s">
        <v>122</v>
      </c>
      <c r="Y26" s="63">
        <v>1549</v>
      </c>
      <c r="Z26" s="56" t="s">
        <v>2</v>
      </c>
      <c r="AA26" s="46" t="s">
        <v>93</v>
      </c>
      <c r="AB26" s="74" t="s">
        <v>126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0.28455284552845528</v>
      </c>
      <c r="H27" s="47"/>
      <c r="I27" s="27"/>
      <c r="J27" s="47" t="s">
        <v>42</v>
      </c>
      <c r="K27" s="61">
        <f>J26/K26</f>
        <v>0.44186046511627908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B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0"/>
      <c r="Z29" s="39"/>
      <c r="AA29" s="1"/>
      <c r="AB29" s="1"/>
    </row>
    <row r="30" spans="1:28" x14ac:dyDescent="0.3">
      <c r="B30" s="1"/>
      <c r="D30" s="1"/>
      <c r="E30" s="1"/>
      <c r="F30" s="1"/>
      <c r="G30" s="1"/>
      <c r="H30" s="1"/>
      <c r="I30" s="1"/>
      <c r="J30" s="1"/>
      <c r="K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1"/>
    </row>
    <row r="33" spans="1:28" x14ac:dyDescent="0.3">
      <c r="B33" s="1"/>
      <c r="C33" s="31" t="s">
        <v>118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3">
        <v>5</v>
      </c>
      <c r="AB33" s="64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117</v>
      </c>
      <c r="C35" s="26" t="s">
        <v>319</v>
      </c>
      <c r="D35" s="36">
        <v>42</v>
      </c>
      <c r="E35" s="26">
        <v>14</v>
      </c>
      <c r="F35" s="26">
        <v>1</v>
      </c>
      <c r="G35" s="26">
        <v>5</v>
      </c>
      <c r="H35" s="26"/>
      <c r="I35" s="26"/>
      <c r="J35" s="26">
        <v>2</v>
      </c>
      <c r="K35" s="26">
        <v>4</v>
      </c>
      <c r="L35" s="89"/>
      <c r="M35" s="26">
        <v>5</v>
      </c>
      <c r="N35" s="26">
        <f>SUM(L35:M35)</f>
        <v>5</v>
      </c>
      <c r="O35" s="26">
        <v>1</v>
      </c>
      <c r="P35" s="37">
        <v>5</v>
      </c>
      <c r="Q35" s="26">
        <v>0</v>
      </c>
      <c r="R35" s="89"/>
      <c r="S35" s="26">
        <v>0</v>
      </c>
      <c r="T35" s="26">
        <f>(H35*3)+((F35-H35)*2)+J35</f>
        <v>4</v>
      </c>
      <c r="U35" s="38">
        <f>IFERROR(((T35+Q35+N35-R35)+(O35*2))/E35,"")</f>
        <v>0.7857142857142857</v>
      </c>
      <c r="V35" s="22">
        <v>20</v>
      </c>
      <c r="W35" s="22" t="s">
        <v>68</v>
      </c>
      <c r="X35" s="22" t="s">
        <v>69</v>
      </c>
      <c r="Y35" s="62">
        <v>1549</v>
      </c>
      <c r="Z35" s="34" t="s">
        <v>2</v>
      </c>
      <c r="AA35" s="1" t="s">
        <v>123</v>
      </c>
      <c r="AB35" s="27" t="s">
        <v>127</v>
      </c>
    </row>
    <row r="36" spans="1:28" x14ac:dyDescent="0.3">
      <c r="A36" s="1" t="s">
        <v>46</v>
      </c>
      <c r="B36" s="1" t="s">
        <v>117</v>
      </c>
      <c r="C36" s="26" t="s">
        <v>261</v>
      </c>
      <c r="D36" s="36">
        <v>30</v>
      </c>
      <c r="E36" s="26">
        <v>4</v>
      </c>
      <c r="F36" s="26">
        <v>0</v>
      </c>
      <c r="G36" s="26">
        <v>0</v>
      </c>
      <c r="H36" s="26"/>
      <c r="I36" s="26"/>
      <c r="J36" s="26">
        <v>0</v>
      </c>
      <c r="K36" s="26">
        <v>0</v>
      </c>
      <c r="L36" s="89"/>
      <c r="M36" s="26">
        <v>0</v>
      </c>
      <c r="N36" s="26">
        <f t="shared" ref="N36:N41" si="5">SUM(L36:M36)</f>
        <v>0</v>
      </c>
      <c r="O36" s="37">
        <v>0</v>
      </c>
      <c r="P36" s="37">
        <v>0</v>
      </c>
      <c r="Q36" s="37">
        <v>0</v>
      </c>
      <c r="R36" s="90"/>
      <c r="S36" s="37">
        <v>0</v>
      </c>
      <c r="T36" s="37">
        <f t="shared" ref="T36:T41" si="6">(H36*3)+((F36-H36)*2)+J36</f>
        <v>0</v>
      </c>
      <c r="U36" s="38">
        <f t="shared" ref="U36:U46" si="7">IFERROR(((T36+Q36+N36-R36)+(O36*2))/E36,"")</f>
        <v>0</v>
      </c>
      <c r="V36" s="22">
        <v>20</v>
      </c>
      <c r="W36" s="22" t="s">
        <v>68</v>
      </c>
      <c r="X36" s="22" t="s">
        <v>69</v>
      </c>
      <c r="Y36" s="62">
        <v>1549</v>
      </c>
      <c r="Z36" s="34" t="s">
        <v>2</v>
      </c>
      <c r="AA36" s="1" t="s">
        <v>123</v>
      </c>
      <c r="AB36" s="27" t="s">
        <v>127</v>
      </c>
    </row>
    <row r="37" spans="1:28" x14ac:dyDescent="0.3">
      <c r="A37" s="1" t="s">
        <v>46</v>
      </c>
      <c r="B37" s="1" t="s">
        <v>117</v>
      </c>
      <c r="C37" s="26" t="s">
        <v>262</v>
      </c>
      <c r="D37" s="36">
        <v>50</v>
      </c>
      <c r="E37" s="26">
        <v>25</v>
      </c>
      <c r="F37" s="26">
        <v>6</v>
      </c>
      <c r="G37" s="26">
        <v>15</v>
      </c>
      <c r="H37" s="26"/>
      <c r="I37" s="26"/>
      <c r="J37" s="26">
        <v>4</v>
      </c>
      <c r="K37" s="26">
        <v>7</v>
      </c>
      <c r="L37" s="89"/>
      <c r="M37" s="26">
        <v>14</v>
      </c>
      <c r="N37" s="26">
        <f t="shared" si="5"/>
        <v>14</v>
      </c>
      <c r="O37" s="37">
        <v>1</v>
      </c>
      <c r="P37" s="37">
        <v>5</v>
      </c>
      <c r="Q37" s="37">
        <v>0</v>
      </c>
      <c r="R37" s="90"/>
      <c r="S37" s="37">
        <v>0</v>
      </c>
      <c r="T37" s="37">
        <f t="shared" si="6"/>
        <v>16</v>
      </c>
      <c r="U37" s="38">
        <f t="shared" si="7"/>
        <v>1.28</v>
      </c>
      <c r="V37" s="22">
        <v>20</v>
      </c>
      <c r="W37" s="22" t="s">
        <v>68</v>
      </c>
      <c r="X37" s="22" t="s">
        <v>69</v>
      </c>
      <c r="Y37" s="62">
        <v>1549</v>
      </c>
      <c r="Z37" s="34" t="s">
        <v>2</v>
      </c>
      <c r="AA37" s="1" t="s">
        <v>123</v>
      </c>
      <c r="AB37" s="27" t="s">
        <v>127</v>
      </c>
    </row>
    <row r="38" spans="1:28" x14ac:dyDescent="0.3">
      <c r="A38" s="1" t="s">
        <v>46</v>
      </c>
      <c r="B38" s="1" t="s">
        <v>117</v>
      </c>
      <c r="C38" s="26" t="s">
        <v>263</v>
      </c>
      <c r="D38" s="36">
        <v>12</v>
      </c>
      <c r="E38" s="26">
        <v>15</v>
      </c>
      <c r="F38" s="26">
        <v>2</v>
      </c>
      <c r="G38" s="26">
        <v>4</v>
      </c>
      <c r="H38" s="26"/>
      <c r="I38" s="26"/>
      <c r="J38" s="26">
        <v>0</v>
      </c>
      <c r="K38" s="26">
        <v>0</v>
      </c>
      <c r="L38" s="89"/>
      <c r="M38" s="26">
        <v>1</v>
      </c>
      <c r="N38" s="26">
        <f t="shared" si="5"/>
        <v>1</v>
      </c>
      <c r="O38" s="37">
        <v>0</v>
      </c>
      <c r="P38" s="37">
        <v>2</v>
      </c>
      <c r="Q38" s="37">
        <v>1</v>
      </c>
      <c r="R38" s="90"/>
      <c r="S38" s="37">
        <v>0</v>
      </c>
      <c r="T38" s="37">
        <f t="shared" si="6"/>
        <v>4</v>
      </c>
      <c r="U38" s="38">
        <f t="shared" si="7"/>
        <v>0.4</v>
      </c>
      <c r="V38" s="22">
        <v>20</v>
      </c>
      <c r="W38" s="22" t="s">
        <v>68</v>
      </c>
      <c r="X38" s="22" t="s">
        <v>69</v>
      </c>
      <c r="Y38" s="62">
        <v>1549</v>
      </c>
      <c r="Z38" s="34" t="s">
        <v>2</v>
      </c>
      <c r="AA38" s="1" t="s">
        <v>123</v>
      </c>
      <c r="AB38" s="27" t="s">
        <v>127</v>
      </c>
    </row>
    <row r="39" spans="1:28" x14ac:dyDescent="0.3">
      <c r="A39" s="1" t="s">
        <v>46</v>
      </c>
      <c r="B39" s="1" t="s">
        <v>117</v>
      </c>
      <c r="C39" s="26" t="s">
        <v>324</v>
      </c>
      <c r="D39" s="36">
        <v>14</v>
      </c>
      <c r="E39" s="26">
        <v>3</v>
      </c>
      <c r="F39" s="26">
        <v>0</v>
      </c>
      <c r="G39" s="26">
        <v>0</v>
      </c>
      <c r="H39" s="26"/>
      <c r="I39" s="26"/>
      <c r="J39" s="26">
        <v>0</v>
      </c>
      <c r="K39" s="26">
        <v>0</v>
      </c>
      <c r="L39" s="89"/>
      <c r="M39" s="26">
        <v>0</v>
      </c>
      <c r="N39" s="26">
        <f t="shared" si="5"/>
        <v>0</v>
      </c>
      <c r="O39" s="37">
        <v>1</v>
      </c>
      <c r="P39" s="37">
        <v>0</v>
      </c>
      <c r="Q39" s="37">
        <v>0</v>
      </c>
      <c r="R39" s="90"/>
      <c r="S39" s="37">
        <v>0</v>
      </c>
      <c r="T39" s="37">
        <f t="shared" si="6"/>
        <v>0</v>
      </c>
      <c r="U39" s="38">
        <f t="shared" si="7"/>
        <v>0.66666666666666663</v>
      </c>
      <c r="V39" s="22">
        <v>20</v>
      </c>
      <c r="W39" s="22" t="s">
        <v>68</v>
      </c>
      <c r="X39" s="22" t="s">
        <v>69</v>
      </c>
      <c r="Y39" s="62">
        <v>1549</v>
      </c>
      <c r="Z39" s="34" t="s">
        <v>2</v>
      </c>
      <c r="AA39" s="1" t="s">
        <v>123</v>
      </c>
      <c r="AB39" s="27" t="s">
        <v>127</v>
      </c>
    </row>
    <row r="40" spans="1:28" x14ac:dyDescent="0.3">
      <c r="A40" s="1" t="s">
        <v>46</v>
      </c>
      <c r="B40" s="1" t="s">
        <v>117</v>
      </c>
      <c r="C40" s="26" t="s">
        <v>264</v>
      </c>
      <c r="D40" s="36">
        <v>44</v>
      </c>
      <c r="E40" s="26">
        <v>26</v>
      </c>
      <c r="F40" s="26">
        <v>2</v>
      </c>
      <c r="G40" s="26">
        <v>2</v>
      </c>
      <c r="H40" s="26"/>
      <c r="I40" s="26"/>
      <c r="J40" s="26">
        <v>3</v>
      </c>
      <c r="K40" s="26">
        <v>3</v>
      </c>
      <c r="L40" s="89"/>
      <c r="M40" s="26">
        <v>12</v>
      </c>
      <c r="N40" s="26">
        <f t="shared" si="5"/>
        <v>12</v>
      </c>
      <c r="O40" s="37">
        <v>1</v>
      </c>
      <c r="P40" s="37">
        <v>1</v>
      </c>
      <c r="Q40" s="37">
        <v>0</v>
      </c>
      <c r="R40" s="90"/>
      <c r="S40" s="37">
        <v>0</v>
      </c>
      <c r="T40" s="37">
        <f t="shared" si="6"/>
        <v>7</v>
      </c>
      <c r="U40" s="38">
        <f t="shared" si="7"/>
        <v>0.80769230769230771</v>
      </c>
      <c r="V40" s="22">
        <v>20</v>
      </c>
      <c r="W40" s="22" t="s">
        <v>68</v>
      </c>
      <c r="X40" s="22" t="s">
        <v>69</v>
      </c>
      <c r="Y40" s="62">
        <v>1549</v>
      </c>
      <c r="Z40" s="34" t="s">
        <v>2</v>
      </c>
      <c r="AA40" s="1" t="s">
        <v>123</v>
      </c>
      <c r="AB40" s="27" t="s">
        <v>127</v>
      </c>
    </row>
    <row r="41" spans="1:28" x14ac:dyDescent="0.3">
      <c r="A41" s="1" t="s">
        <v>46</v>
      </c>
      <c r="B41" s="1" t="s">
        <v>117</v>
      </c>
      <c r="C41" s="26" t="s">
        <v>265</v>
      </c>
      <c r="D41" s="36">
        <v>32</v>
      </c>
      <c r="E41" s="26">
        <v>28</v>
      </c>
      <c r="F41" s="26">
        <v>3</v>
      </c>
      <c r="G41" s="26">
        <v>7</v>
      </c>
      <c r="H41" s="26"/>
      <c r="I41" s="26"/>
      <c r="J41" s="26">
        <v>2</v>
      </c>
      <c r="K41" s="26">
        <v>2</v>
      </c>
      <c r="L41" s="89"/>
      <c r="M41" s="26">
        <v>2</v>
      </c>
      <c r="N41" s="26">
        <f t="shared" si="5"/>
        <v>2</v>
      </c>
      <c r="O41" s="37">
        <v>9</v>
      </c>
      <c r="P41" s="37">
        <v>1</v>
      </c>
      <c r="Q41" s="37">
        <v>2</v>
      </c>
      <c r="R41" s="90"/>
      <c r="S41" s="37">
        <v>0</v>
      </c>
      <c r="T41" s="37">
        <f t="shared" si="6"/>
        <v>8</v>
      </c>
      <c r="U41" s="38">
        <f t="shared" si="7"/>
        <v>1.0714285714285714</v>
      </c>
      <c r="V41" s="22">
        <v>20</v>
      </c>
      <c r="W41" s="22" t="s">
        <v>68</v>
      </c>
      <c r="X41" s="22" t="s">
        <v>69</v>
      </c>
      <c r="Y41" s="62">
        <v>1549</v>
      </c>
      <c r="Z41" s="34" t="s">
        <v>2</v>
      </c>
      <c r="AA41" s="1" t="s">
        <v>123</v>
      </c>
      <c r="AB41" s="27" t="s">
        <v>127</v>
      </c>
    </row>
    <row r="42" spans="1:28" x14ac:dyDescent="0.3">
      <c r="A42" s="1" t="s">
        <v>46</v>
      </c>
      <c r="B42" s="1" t="s">
        <v>117</v>
      </c>
      <c r="C42" s="26" t="s">
        <v>266</v>
      </c>
      <c r="D42" s="36">
        <v>34</v>
      </c>
      <c r="E42" s="26">
        <v>9</v>
      </c>
      <c r="F42" s="26">
        <v>0</v>
      </c>
      <c r="G42" s="26">
        <v>2</v>
      </c>
      <c r="H42" s="26"/>
      <c r="I42" s="26"/>
      <c r="J42" s="26">
        <v>2</v>
      </c>
      <c r="K42" s="26">
        <v>3</v>
      </c>
      <c r="L42" s="89"/>
      <c r="M42" s="26">
        <v>4</v>
      </c>
      <c r="N42" s="26">
        <f>SUM(L42:M42)</f>
        <v>4</v>
      </c>
      <c r="O42" s="37">
        <v>0</v>
      </c>
      <c r="P42" s="37">
        <v>1</v>
      </c>
      <c r="Q42" s="37">
        <v>0</v>
      </c>
      <c r="R42" s="90"/>
      <c r="S42" s="37">
        <v>0</v>
      </c>
      <c r="T42" s="37">
        <f>(H42*3)+((F42-H42)*2)+J42</f>
        <v>2</v>
      </c>
      <c r="U42" s="38">
        <f t="shared" si="7"/>
        <v>0.66666666666666663</v>
      </c>
      <c r="V42" s="22">
        <v>20</v>
      </c>
      <c r="W42" s="22" t="s">
        <v>68</v>
      </c>
      <c r="X42" s="22" t="s">
        <v>69</v>
      </c>
      <c r="Y42" s="62">
        <v>1549</v>
      </c>
      <c r="Z42" s="34" t="s">
        <v>2</v>
      </c>
      <c r="AA42" s="1" t="s">
        <v>123</v>
      </c>
      <c r="AB42" s="27" t="s">
        <v>127</v>
      </c>
    </row>
    <row r="43" spans="1:28" x14ac:dyDescent="0.3">
      <c r="A43" s="1" t="s">
        <v>46</v>
      </c>
      <c r="B43" s="1" t="s">
        <v>117</v>
      </c>
      <c r="C43" s="26" t="s">
        <v>267</v>
      </c>
      <c r="D43" s="36">
        <v>20</v>
      </c>
      <c r="E43" s="26">
        <v>41</v>
      </c>
      <c r="F43" s="26">
        <v>13</v>
      </c>
      <c r="G43" s="26">
        <v>34</v>
      </c>
      <c r="H43" s="26"/>
      <c r="I43" s="26"/>
      <c r="J43" s="26">
        <v>0</v>
      </c>
      <c r="K43" s="26">
        <v>0</v>
      </c>
      <c r="L43" s="89"/>
      <c r="M43" s="26">
        <v>6</v>
      </c>
      <c r="N43" s="26">
        <f>SUM(L43:M43)</f>
        <v>6</v>
      </c>
      <c r="O43" s="37">
        <v>3</v>
      </c>
      <c r="P43" s="37">
        <v>3</v>
      </c>
      <c r="Q43" s="37">
        <v>5</v>
      </c>
      <c r="R43" s="90"/>
      <c r="S43" s="37">
        <v>1</v>
      </c>
      <c r="T43" s="37">
        <f>(H43*3)+((F43-H43)*2)+J43</f>
        <v>26</v>
      </c>
      <c r="U43" s="38">
        <f t="shared" si="7"/>
        <v>1.0487804878048781</v>
      </c>
      <c r="V43" s="22">
        <v>20</v>
      </c>
      <c r="W43" s="22" t="s">
        <v>68</v>
      </c>
      <c r="X43" s="22" t="s">
        <v>69</v>
      </c>
      <c r="Y43" s="62">
        <v>1549</v>
      </c>
      <c r="Z43" s="34" t="s">
        <v>2</v>
      </c>
      <c r="AA43" s="1" t="s">
        <v>123</v>
      </c>
      <c r="AB43" s="27" t="s">
        <v>127</v>
      </c>
    </row>
    <row r="44" spans="1:28" x14ac:dyDescent="0.3">
      <c r="A44" s="1" t="s">
        <v>46</v>
      </c>
      <c r="B44" s="1" t="s">
        <v>117</v>
      </c>
      <c r="C44" s="26" t="s">
        <v>268</v>
      </c>
      <c r="D44" s="36">
        <v>40</v>
      </c>
      <c r="E44" s="26">
        <v>27</v>
      </c>
      <c r="F44" s="26">
        <v>1</v>
      </c>
      <c r="G44" s="26">
        <v>8</v>
      </c>
      <c r="H44" s="26"/>
      <c r="I44" s="26"/>
      <c r="J44" s="26">
        <v>0</v>
      </c>
      <c r="K44" s="26">
        <v>0</v>
      </c>
      <c r="L44" s="89"/>
      <c r="M44" s="26">
        <v>2</v>
      </c>
      <c r="N44" s="26">
        <f>SUM(L44:M44)</f>
        <v>2</v>
      </c>
      <c r="O44" s="37">
        <v>3</v>
      </c>
      <c r="P44" s="37">
        <v>4</v>
      </c>
      <c r="Q44" s="37">
        <v>2</v>
      </c>
      <c r="R44" s="90"/>
      <c r="S44" s="37">
        <v>0</v>
      </c>
      <c r="T44" s="37">
        <f>(H44*3)+((F44-H44)*2)+J44</f>
        <v>2</v>
      </c>
      <c r="U44" s="38">
        <f t="shared" si="7"/>
        <v>0.44444444444444442</v>
      </c>
      <c r="V44" s="22">
        <v>20</v>
      </c>
      <c r="W44" s="22" t="s">
        <v>68</v>
      </c>
      <c r="X44" s="22" t="s">
        <v>69</v>
      </c>
      <c r="Y44" s="62">
        <v>1549</v>
      </c>
      <c r="Z44" s="34" t="s">
        <v>2</v>
      </c>
      <c r="AA44" s="1" t="s">
        <v>123</v>
      </c>
      <c r="AB44" s="27" t="s">
        <v>127</v>
      </c>
    </row>
    <row r="45" spans="1:28" x14ac:dyDescent="0.3">
      <c r="A45" s="1" t="s">
        <v>46</v>
      </c>
      <c r="B45" s="1" t="s">
        <v>117</v>
      </c>
      <c r="C45" s="26" t="s">
        <v>269</v>
      </c>
      <c r="D45" s="36">
        <v>10</v>
      </c>
      <c r="E45" s="26">
        <v>41</v>
      </c>
      <c r="F45" s="26">
        <v>2</v>
      </c>
      <c r="G45" s="26">
        <v>9</v>
      </c>
      <c r="H45" s="26"/>
      <c r="I45" s="26"/>
      <c r="J45" s="26">
        <v>0</v>
      </c>
      <c r="K45" s="26">
        <v>0</v>
      </c>
      <c r="L45" s="89"/>
      <c r="M45" s="26">
        <v>3</v>
      </c>
      <c r="N45" s="26">
        <f>SUM(L45:M45)</f>
        <v>3</v>
      </c>
      <c r="O45" s="37">
        <v>2</v>
      </c>
      <c r="P45" s="37">
        <v>0</v>
      </c>
      <c r="Q45" s="37">
        <v>1</v>
      </c>
      <c r="R45" s="90"/>
      <c r="S45" s="37">
        <v>0</v>
      </c>
      <c r="T45" s="37">
        <f>(H45*3)+((F45-H45)*2)+J45</f>
        <v>4</v>
      </c>
      <c r="U45" s="38">
        <f t="shared" si="7"/>
        <v>0.29268292682926828</v>
      </c>
      <c r="V45" s="22">
        <v>20</v>
      </c>
      <c r="W45" s="22" t="s">
        <v>68</v>
      </c>
      <c r="X45" s="22" t="s">
        <v>69</v>
      </c>
      <c r="Y45" s="62">
        <v>1549</v>
      </c>
      <c r="Z45" s="34" t="s">
        <v>2</v>
      </c>
      <c r="AA45" s="1" t="s">
        <v>123</v>
      </c>
      <c r="AB45" s="27" t="s">
        <v>127</v>
      </c>
    </row>
    <row r="46" spans="1:28" x14ac:dyDescent="0.3">
      <c r="A46" s="1" t="s">
        <v>46</v>
      </c>
      <c r="B46" s="1" t="s">
        <v>117</v>
      </c>
      <c r="C46" s="26" t="s">
        <v>270</v>
      </c>
      <c r="D46" s="36">
        <v>22</v>
      </c>
      <c r="E46" s="26">
        <v>32</v>
      </c>
      <c r="F46" s="26">
        <v>7</v>
      </c>
      <c r="G46" s="26">
        <v>14</v>
      </c>
      <c r="H46" s="26"/>
      <c r="I46" s="26"/>
      <c r="J46" s="26">
        <v>4</v>
      </c>
      <c r="K46" s="26">
        <v>10</v>
      </c>
      <c r="L46" s="89"/>
      <c r="M46" s="26">
        <v>9</v>
      </c>
      <c r="N46" s="26">
        <f>SUM(L46:M46)</f>
        <v>9</v>
      </c>
      <c r="O46" s="37">
        <v>0</v>
      </c>
      <c r="P46" s="37">
        <v>5</v>
      </c>
      <c r="Q46" s="37">
        <v>1</v>
      </c>
      <c r="R46" s="90"/>
      <c r="S46" s="37">
        <v>1</v>
      </c>
      <c r="T46" s="37">
        <f>(H46*3)+((F46-H46)*2)+J46</f>
        <v>18</v>
      </c>
      <c r="U46" s="38">
        <f t="shared" si="7"/>
        <v>0.875</v>
      </c>
      <c r="V46" s="22">
        <v>20</v>
      </c>
      <c r="W46" s="22" t="s">
        <v>68</v>
      </c>
      <c r="X46" s="22" t="s">
        <v>69</v>
      </c>
      <c r="Y46" s="62">
        <v>1549</v>
      </c>
      <c r="Z46" s="34" t="s">
        <v>2</v>
      </c>
      <c r="AA46" s="1" t="s">
        <v>123</v>
      </c>
      <c r="AB46" s="27" t="s">
        <v>127</v>
      </c>
    </row>
    <row r="47" spans="1:28" x14ac:dyDescent="0.3">
      <c r="A47" s="1" t="s">
        <v>46</v>
      </c>
      <c r="B47" s="1" t="s">
        <v>117</v>
      </c>
      <c r="C47" s="52" t="s">
        <v>39</v>
      </c>
      <c r="D47" s="1"/>
      <c r="E47" s="52"/>
      <c r="F47" s="52"/>
      <c r="G47" s="52"/>
      <c r="H47" s="52"/>
      <c r="I47" s="52"/>
      <c r="J47" s="52"/>
      <c r="K47" s="52"/>
      <c r="L47" s="52">
        <v>13</v>
      </c>
      <c r="M47" s="52">
        <v>-13</v>
      </c>
      <c r="N47" s="52"/>
      <c r="O47" s="52"/>
      <c r="P47" s="52"/>
      <c r="Q47" s="41"/>
      <c r="R47" s="52">
        <v>30</v>
      </c>
      <c r="S47" s="41"/>
      <c r="T47" s="41"/>
      <c r="U47" s="38" t="str">
        <f t="shared" ref="U47" si="8">_xlfn.IFNA("",((T47+Q47+N47-R47)+(O47*2))/E47)</f>
        <v/>
      </c>
      <c r="V47" s="22">
        <v>20</v>
      </c>
      <c r="W47" s="22" t="s">
        <v>68</v>
      </c>
      <c r="X47" s="22" t="s">
        <v>69</v>
      </c>
      <c r="Y47" s="62">
        <v>1549</v>
      </c>
      <c r="Z47" s="34" t="s">
        <v>2</v>
      </c>
      <c r="AA47" s="1" t="s">
        <v>123</v>
      </c>
      <c r="AB47" s="27" t="s">
        <v>127</v>
      </c>
    </row>
    <row r="48" spans="1:28" x14ac:dyDescent="0.3">
      <c r="A48" s="46" t="s">
        <v>46</v>
      </c>
      <c r="B48" s="46" t="s">
        <v>117</v>
      </c>
      <c r="C48" s="42" t="s">
        <v>40</v>
      </c>
      <c r="D48" s="46"/>
      <c r="E48" s="42">
        <f t="shared" ref="E48:T48" si="9">SUM(E35:E47)</f>
        <v>265</v>
      </c>
      <c r="F48" s="42">
        <f t="shared" si="9"/>
        <v>37</v>
      </c>
      <c r="G48" s="42">
        <f t="shared" si="9"/>
        <v>100</v>
      </c>
      <c r="H48" s="42">
        <f t="shared" si="9"/>
        <v>0</v>
      </c>
      <c r="I48" s="42">
        <f t="shared" si="9"/>
        <v>0</v>
      </c>
      <c r="J48" s="42">
        <f t="shared" si="9"/>
        <v>17</v>
      </c>
      <c r="K48" s="42">
        <f t="shared" si="9"/>
        <v>29</v>
      </c>
      <c r="L48" s="42">
        <f t="shared" si="9"/>
        <v>13</v>
      </c>
      <c r="M48" s="42">
        <f t="shared" si="9"/>
        <v>45</v>
      </c>
      <c r="N48" s="42">
        <f t="shared" si="9"/>
        <v>58</v>
      </c>
      <c r="O48" s="42">
        <f t="shared" si="9"/>
        <v>21</v>
      </c>
      <c r="P48" s="42">
        <f t="shared" si="9"/>
        <v>27</v>
      </c>
      <c r="Q48" s="42">
        <f t="shared" si="9"/>
        <v>12</v>
      </c>
      <c r="R48" s="42">
        <f t="shared" si="9"/>
        <v>30</v>
      </c>
      <c r="S48" s="42">
        <f t="shared" si="9"/>
        <v>2</v>
      </c>
      <c r="T48" s="42">
        <f t="shared" si="9"/>
        <v>91</v>
      </c>
      <c r="U48" s="43">
        <f>((T48+Q48+N48-R48)+(O48*2))/E48</f>
        <v>0.65283018867924525</v>
      </c>
      <c r="V48" s="44">
        <v>20</v>
      </c>
      <c r="W48" s="44" t="s">
        <v>68</v>
      </c>
      <c r="X48" s="44" t="s">
        <v>69</v>
      </c>
      <c r="Y48" s="63">
        <v>1549</v>
      </c>
      <c r="Z48" s="56" t="s">
        <v>2</v>
      </c>
      <c r="AA48" s="46" t="s">
        <v>123</v>
      </c>
      <c r="AB48" s="74" t="s">
        <v>127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0.37</v>
      </c>
      <c r="H49" s="47"/>
      <c r="I49" s="27"/>
      <c r="J49" s="47" t="s">
        <v>42</v>
      </c>
      <c r="K49" s="61">
        <f>J48/K48</f>
        <v>0.58620689655172409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5"/>
      <c r="V51" s="22"/>
      <c r="W51" s="22"/>
      <c r="X51" s="22"/>
      <c r="Y51" s="4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2"/>
      <c r="W52" s="22"/>
      <c r="X52" s="22"/>
      <c r="Y52" s="40"/>
      <c r="Z52" s="39"/>
      <c r="AA52" s="1"/>
      <c r="AB52" s="27"/>
    </row>
    <row r="53" spans="1:28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2"/>
      <c r="W53" s="22"/>
      <c r="X53" s="22"/>
      <c r="Y53" s="40"/>
      <c r="Z53" s="39"/>
      <c r="AA53" s="1"/>
      <c r="AB53" s="27"/>
    </row>
  </sheetData>
  <sheetProtection sheet="1" objects="1" scenarios="1"/>
  <pageMargins left="0.25" right="0.25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EA76-19A2-438B-9A2B-3DCD2868631C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7.109375" bestFit="1" customWidth="1"/>
    <col min="26" max="26" width="20.33203125" customWidth="1"/>
    <col min="27" max="27" width="15.6640625" customWidth="1"/>
  </cols>
  <sheetData>
    <row r="1" spans="1:28" x14ac:dyDescent="0.3">
      <c r="Z1" s="65" t="s">
        <v>393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459</v>
      </c>
    </row>
    <row r="3" spans="1:28" x14ac:dyDescent="0.3">
      <c r="B3" s="1"/>
      <c r="C3" s="6">
        <v>28862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81</v>
      </c>
      <c r="D4" s="7" t="s">
        <v>5</v>
      </c>
      <c r="E4" s="8"/>
      <c r="F4" s="5"/>
      <c r="G4" s="1"/>
      <c r="J4" s="15" t="s">
        <v>130</v>
      </c>
      <c r="K4" s="16" t="s">
        <v>45</v>
      </c>
      <c r="L4" s="17"/>
      <c r="M4" s="18"/>
      <c r="N4" s="19">
        <v>26</v>
      </c>
      <c r="O4" s="19">
        <v>25</v>
      </c>
      <c r="P4" s="19">
        <v>22</v>
      </c>
      <c r="Q4" s="19">
        <v>18</v>
      </c>
      <c r="R4" s="20"/>
      <c r="S4" s="21">
        <f>SUM(N4:R4)</f>
        <v>91</v>
      </c>
      <c r="T4" s="22">
        <v>26</v>
      </c>
    </row>
    <row r="5" spans="1:28" x14ac:dyDescent="0.3">
      <c r="B5" s="1"/>
      <c r="C5" s="6" t="s">
        <v>63</v>
      </c>
      <c r="D5" s="7" t="s">
        <v>6</v>
      </c>
      <c r="E5" s="1"/>
      <c r="F5" s="1"/>
      <c r="G5" s="1"/>
      <c r="J5" s="15" t="s">
        <v>131</v>
      </c>
      <c r="K5" s="16" t="s">
        <v>129</v>
      </c>
      <c r="L5" s="17"/>
      <c r="M5" s="18"/>
      <c r="N5" s="19">
        <v>23</v>
      </c>
      <c r="O5" s="19">
        <v>24</v>
      </c>
      <c r="P5" s="19">
        <v>20</v>
      </c>
      <c r="Q5" s="19">
        <v>26</v>
      </c>
      <c r="R5" s="20"/>
      <c r="S5" s="21">
        <f>SUM(N5:R5)</f>
        <v>93</v>
      </c>
      <c r="T5" s="22">
        <v>26</v>
      </c>
      <c r="U5" s="1"/>
      <c r="V5" s="1"/>
      <c r="W5" s="1"/>
    </row>
    <row r="6" spans="1:28" x14ac:dyDescent="0.3">
      <c r="A6" s="1"/>
      <c r="C6" s="23">
        <v>1214</v>
      </c>
      <c r="D6" s="7" t="s">
        <v>7</v>
      </c>
      <c r="F6" s="1" t="s">
        <v>463</v>
      </c>
      <c r="T6" s="1"/>
      <c r="U6" s="1"/>
      <c r="V6" s="1"/>
      <c r="W6" s="1"/>
    </row>
    <row r="7" spans="1:28" x14ac:dyDescent="0.3">
      <c r="B7" s="1"/>
      <c r="C7" s="24" t="s">
        <v>245</v>
      </c>
      <c r="D7" s="7" t="s">
        <v>8</v>
      </c>
      <c r="G7" s="1"/>
      <c r="S7" s="1"/>
      <c r="T7" s="25" t="s">
        <v>9</v>
      </c>
      <c r="U7" s="1"/>
      <c r="V7" s="55">
        <v>26</v>
      </c>
      <c r="W7" s="1"/>
    </row>
    <row r="8" spans="1:28" x14ac:dyDescent="0.3">
      <c r="B8" s="1"/>
      <c r="C8" s="24" t="s">
        <v>462</v>
      </c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8</v>
      </c>
      <c r="AB11" s="64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128</v>
      </c>
      <c r="B13" s="1" t="s">
        <v>46</v>
      </c>
      <c r="C13" s="26" t="s">
        <v>47</v>
      </c>
      <c r="D13" s="36">
        <v>24</v>
      </c>
      <c r="E13" s="26">
        <v>37</v>
      </c>
      <c r="F13" s="26">
        <v>5</v>
      </c>
      <c r="G13" s="26">
        <v>22</v>
      </c>
      <c r="H13" s="26"/>
      <c r="I13" s="26"/>
      <c r="J13" s="26">
        <v>0</v>
      </c>
      <c r="K13" s="26">
        <v>2</v>
      </c>
      <c r="L13" s="89"/>
      <c r="M13" s="26">
        <v>14</v>
      </c>
      <c r="N13" s="26">
        <f>SUM(L13:M13)</f>
        <v>14</v>
      </c>
      <c r="O13" s="26">
        <v>3</v>
      </c>
      <c r="P13" s="37">
        <v>4</v>
      </c>
      <c r="Q13" s="26">
        <v>1</v>
      </c>
      <c r="R13" s="89"/>
      <c r="S13" s="26"/>
      <c r="T13" s="26">
        <f t="shared" ref="T13:T23" si="0">+(F13*2)+J13</f>
        <v>10</v>
      </c>
      <c r="U13" s="38">
        <f>IFERROR(((T13+Q13+N13-R13)+(O13*2))/E13,"")</f>
        <v>0.83783783783783783</v>
      </c>
      <c r="V13" s="22">
        <v>26</v>
      </c>
      <c r="W13" s="22" t="s">
        <v>58</v>
      </c>
      <c r="X13" s="22" t="s">
        <v>59</v>
      </c>
      <c r="Y13" s="62">
        <v>1214</v>
      </c>
      <c r="Z13" s="39"/>
      <c r="AA13" s="1" t="s">
        <v>93</v>
      </c>
      <c r="AB13" s="27" t="s">
        <v>132</v>
      </c>
    </row>
    <row r="14" spans="1:28" x14ac:dyDescent="0.3">
      <c r="A14" s="1" t="s">
        <v>128</v>
      </c>
      <c r="B14" s="1" t="s">
        <v>46</v>
      </c>
      <c r="C14" s="26" t="s">
        <v>460</v>
      </c>
      <c r="D14" s="91" t="s">
        <v>497</v>
      </c>
      <c r="E14" s="26">
        <v>3</v>
      </c>
      <c r="F14" s="26">
        <v>0</v>
      </c>
      <c r="G14" s="26">
        <v>1</v>
      </c>
      <c r="H14" s="26"/>
      <c r="I14" s="26"/>
      <c r="J14" s="26">
        <v>0</v>
      </c>
      <c r="K14" s="26">
        <v>0</v>
      </c>
      <c r="L14" s="89"/>
      <c r="M14" s="26">
        <v>1</v>
      </c>
      <c r="N14" s="26">
        <f>SUM(L14:M14)</f>
        <v>1</v>
      </c>
      <c r="O14" s="37">
        <v>0</v>
      </c>
      <c r="P14" s="37">
        <v>0</v>
      </c>
      <c r="Q14" s="37"/>
      <c r="R14" s="90"/>
      <c r="S14" s="37"/>
      <c r="T14" s="26">
        <f t="shared" ref="T14" si="1">+(F14*2)+J14</f>
        <v>0</v>
      </c>
      <c r="U14" s="38">
        <f t="shared" ref="U14" si="2">IFERROR(((T14+Q14+N14-R14)+(O14*2))/E14,"")</f>
        <v>0.33333333333333331</v>
      </c>
      <c r="V14" s="22">
        <v>26</v>
      </c>
      <c r="W14" s="22" t="s">
        <v>58</v>
      </c>
      <c r="X14" s="22" t="s">
        <v>59</v>
      </c>
      <c r="Y14" s="62">
        <v>1214</v>
      </c>
      <c r="Z14" s="39"/>
      <c r="AA14" s="1" t="s">
        <v>93</v>
      </c>
      <c r="AB14" s="27" t="s">
        <v>132</v>
      </c>
    </row>
    <row r="15" spans="1:28" x14ac:dyDescent="0.3">
      <c r="A15" s="1" t="s">
        <v>128</v>
      </c>
      <c r="B15" s="1" t="s">
        <v>46</v>
      </c>
      <c r="C15" s="1" t="s">
        <v>48</v>
      </c>
      <c r="D15" s="36">
        <v>13</v>
      </c>
      <c r="E15" s="26">
        <v>9</v>
      </c>
      <c r="F15" s="26">
        <v>3</v>
      </c>
      <c r="G15" s="26">
        <v>5</v>
      </c>
      <c r="H15" s="26"/>
      <c r="I15" s="26"/>
      <c r="J15" s="26">
        <v>0</v>
      </c>
      <c r="K15" s="26">
        <v>0</v>
      </c>
      <c r="L15" s="89"/>
      <c r="M15" s="26">
        <v>2</v>
      </c>
      <c r="N15" s="26">
        <f t="shared" ref="N15:N21" si="3">SUM(L15:M15)</f>
        <v>2</v>
      </c>
      <c r="O15" s="37">
        <v>0</v>
      </c>
      <c r="P15" s="37">
        <v>3</v>
      </c>
      <c r="Q15" s="37">
        <v>1</v>
      </c>
      <c r="R15" s="90"/>
      <c r="S15" s="37"/>
      <c r="T15" s="26">
        <f t="shared" si="0"/>
        <v>6</v>
      </c>
      <c r="U15" s="38">
        <f t="shared" ref="U15:U23" si="4">IFERROR(((T15+Q15+N15-R15)+(O15*2))/E15,"")</f>
        <v>1</v>
      </c>
      <c r="V15" s="22">
        <v>26</v>
      </c>
      <c r="W15" s="22" t="s">
        <v>58</v>
      </c>
      <c r="X15" s="22" t="s">
        <v>59</v>
      </c>
      <c r="Y15" s="62">
        <v>1214</v>
      </c>
      <c r="Z15" s="39"/>
      <c r="AA15" s="1" t="s">
        <v>93</v>
      </c>
      <c r="AB15" s="27" t="s">
        <v>132</v>
      </c>
    </row>
    <row r="16" spans="1:28" x14ac:dyDescent="0.3">
      <c r="A16" s="1" t="s">
        <v>128</v>
      </c>
      <c r="B16" s="1" t="s">
        <v>46</v>
      </c>
      <c r="C16" s="26" t="s">
        <v>49</v>
      </c>
      <c r="D16" s="36">
        <v>10</v>
      </c>
      <c r="E16" s="26">
        <v>37</v>
      </c>
      <c r="F16" s="26">
        <v>4</v>
      </c>
      <c r="G16" s="26">
        <v>11</v>
      </c>
      <c r="H16" s="26"/>
      <c r="I16" s="26"/>
      <c r="J16" s="26">
        <v>0</v>
      </c>
      <c r="K16" s="26">
        <v>0</v>
      </c>
      <c r="L16" s="89"/>
      <c r="M16" s="26">
        <v>3</v>
      </c>
      <c r="N16" s="26">
        <f t="shared" si="3"/>
        <v>3</v>
      </c>
      <c r="O16" s="37">
        <v>13</v>
      </c>
      <c r="P16" s="37">
        <v>3</v>
      </c>
      <c r="Q16" s="37">
        <v>7</v>
      </c>
      <c r="R16" s="90"/>
      <c r="S16" s="37"/>
      <c r="T16" s="26">
        <f t="shared" si="0"/>
        <v>8</v>
      </c>
      <c r="U16" s="38">
        <f t="shared" si="4"/>
        <v>1.1891891891891893</v>
      </c>
      <c r="V16" s="22">
        <v>26</v>
      </c>
      <c r="W16" s="22" t="s">
        <v>58</v>
      </c>
      <c r="X16" s="22" t="s">
        <v>59</v>
      </c>
      <c r="Y16" s="62">
        <v>1214</v>
      </c>
      <c r="Z16" s="39"/>
      <c r="AA16" s="1" t="s">
        <v>93</v>
      </c>
      <c r="AB16" s="27" t="s">
        <v>132</v>
      </c>
    </row>
    <row r="17" spans="1:28" x14ac:dyDescent="0.3">
      <c r="A17" s="1" t="s">
        <v>128</v>
      </c>
      <c r="B17" s="1" t="s">
        <v>46</v>
      </c>
      <c r="C17" s="26" t="s">
        <v>50</v>
      </c>
      <c r="D17" s="36">
        <v>25</v>
      </c>
      <c r="E17" s="26">
        <v>10</v>
      </c>
      <c r="F17" s="26">
        <v>1</v>
      </c>
      <c r="G17" s="26">
        <v>3</v>
      </c>
      <c r="H17" s="26"/>
      <c r="I17" s="26"/>
      <c r="J17" s="26">
        <v>0</v>
      </c>
      <c r="K17" s="26">
        <v>0</v>
      </c>
      <c r="L17" s="89"/>
      <c r="M17" s="26">
        <v>1</v>
      </c>
      <c r="N17" s="26">
        <f t="shared" si="3"/>
        <v>1</v>
      </c>
      <c r="O17" s="37">
        <v>1</v>
      </c>
      <c r="P17" s="37">
        <v>1</v>
      </c>
      <c r="Q17" s="37">
        <v>1</v>
      </c>
      <c r="R17" s="90"/>
      <c r="S17" s="37"/>
      <c r="T17" s="26">
        <f t="shared" si="0"/>
        <v>2</v>
      </c>
      <c r="U17" s="38">
        <f t="shared" si="4"/>
        <v>0.6</v>
      </c>
      <c r="V17" s="22">
        <v>26</v>
      </c>
      <c r="W17" s="22" t="s">
        <v>58</v>
      </c>
      <c r="X17" s="22" t="s">
        <v>59</v>
      </c>
      <c r="Y17" s="62">
        <v>1214</v>
      </c>
      <c r="Z17" s="39"/>
      <c r="AA17" s="1" t="s">
        <v>93</v>
      </c>
      <c r="AB17" s="27" t="s">
        <v>132</v>
      </c>
    </row>
    <row r="18" spans="1:28" x14ac:dyDescent="0.3">
      <c r="A18" s="1" t="s">
        <v>128</v>
      </c>
      <c r="B18" s="1" t="s">
        <v>46</v>
      </c>
      <c r="C18" s="26" t="s">
        <v>250</v>
      </c>
      <c r="D18" s="36">
        <v>28</v>
      </c>
      <c r="E18" s="26">
        <v>5</v>
      </c>
      <c r="F18" s="26">
        <v>0</v>
      </c>
      <c r="G18" s="26">
        <v>0</v>
      </c>
      <c r="H18" s="26"/>
      <c r="I18" s="26"/>
      <c r="J18" s="26">
        <v>0</v>
      </c>
      <c r="K18" s="26">
        <v>0</v>
      </c>
      <c r="L18" s="89"/>
      <c r="M18" s="26">
        <v>1</v>
      </c>
      <c r="N18" s="26">
        <f t="shared" ref="N18" si="5">SUM(L18:M18)</f>
        <v>1</v>
      </c>
      <c r="O18" s="37">
        <v>0</v>
      </c>
      <c r="P18" s="37">
        <v>0</v>
      </c>
      <c r="Q18" s="37">
        <v>1</v>
      </c>
      <c r="R18" s="90"/>
      <c r="S18" s="37"/>
      <c r="T18" s="26">
        <f t="shared" si="0"/>
        <v>0</v>
      </c>
      <c r="U18" s="38">
        <f t="shared" ref="U18" si="6">IFERROR(((T18+Q18+N18-R18)+(O18*2))/E18,"")</f>
        <v>0.4</v>
      </c>
      <c r="V18" s="22">
        <v>26</v>
      </c>
      <c r="W18" s="22" t="s">
        <v>58</v>
      </c>
      <c r="X18" s="22" t="s">
        <v>59</v>
      </c>
      <c r="Y18" s="62">
        <v>1214</v>
      </c>
      <c r="Z18" s="39"/>
      <c r="AA18" s="1" t="s">
        <v>93</v>
      </c>
      <c r="AB18" s="27" t="s">
        <v>132</v>
      </c>
    </row>
    <row r="19" spans="1:28" x14ac:dyDescent="0.3">
      <c r="A19" s="1" t="s">
        <v>128</v>
      </c>
      <c r="B19" s="1" t="s">
        <v>46</v>
      </c>
      <c r="C19" s="26" t="s">
        <v>51</v>
      </c>
      <c r="D19" s="36">
        <v>33</v>
      </c>
      <c r="E19" s="26">
        <v>42</v>
      </c>
      <c r="F19" s="26">
        <v>9</v>
      </c>
      <c r="G19" s="26">
        <v>23</v>
      </c>
      <c r="H19" s="26"/>
      <c r="I19" s="26"/>
      <c r="J19" s="26">
        <v>5</v>
      </c>
      <c r="K19" s="26">
        <v>11</v>
      </c>
      <c r="L19" s="89"/>
      <c r="M19" s="26">
        <v>9</v>
      </c>
      <c r="N19" s="26">
        <f t="shared" si="3"/>
        <v>9</v>
      </c>
      <c r="O19" s="37">
        <v>1</v>
      </c>
      <c r="P19" s="37">
        <v>3</v>
      </c>
      <c r="Q19" s="37">
        <v>5</v>
      </c>
      <c r="R19" s="90"/>
      <c r="S19" s="37">
        <v>4</v>
      </c>
      <c r="T19" s="26">
        <f t="shared" si="0"/>
        <v>23</v>
      </c>
      <c r="U19" s="38">
        <f t="shared" si="4"/>
        <v>0.9285714285714286</v>
      </c>
      <c r="V19" s="22">
        <v>26</v>
      </c>
      <c r="W19" s="22" t="s">
        <v>58</v>
      </c>
      <c r="X19" s="22" t="s">
        <v>59</v>
      </c>
      <c r="Y19" s="62">
        <v>1214</v>
      </c>
      <c r="Z19" s="39"/>
      <c r="AA19" s="1" t="s">
        <v>93</v>
      </c>
      <c r="AB19" s="27" t="s">
        <v>132</v>
      </c>
    </row>
    <row r="20" spans="1:28" x14ac:dyDescent="0.3">
      <c r="A20" s="1" t="s">
        <v>128</v>
      </c>
      <c r="B20" s="1" t="s">
        <v>46</v>
      </c>
      <c r="C20" s="26" t="s">
        <v>52</v>
      </c>
      <c r="D20" s="36">
        <v>6</v>
      </c>
      <c r="E20" s="26">
        <v>22</v>
      </c>
      <c r="F20" s="26">
        <v>3</v>
      </c>
      <c r="G20" s="26">
        <v>7</v>
      </c>
      <c r="H20" s="26"/>
      <c r="I20" s="26"/>
      <c r="J20" s="26">
        <v>0</v>
      </c>
      <c r="K20" s="26">
        <v>0</v>
      </c>
      <c r="L20" s="89"/>
      <c r="M20" s="26">
        <v>1</v>
      </c>
      <c r="N20" s="26">
        <f t="shared" si="3"/>
        <v>1</v>
      </c>
      <c r="O20" s="37">
        <v>3</v>
      </c>
      <c r="P20" s="37">
        <v>5</v>
      </c>
      <c r="Q20" s="37"/>
      <c r="R20" s="90"/>
      <c r="S20" s="37"/>
      <c r="T20" s="26">
        <f t="shared" si="0"/>
        <v>6</v>
      </c>
      <c r="U20" s="38">
        <f t="shared" si="4"/>
        <v>0.59090909090909094</v>
      </c>
      <c r="V20" s="22">
        <v>26</v>
      </c>
      <c r="W20" s="22" t="s">
        <v>58</v>
      </c>
      <c r="X20" s="22" t="s">
        <v>59</v>
      </c>
      <c r="Y20" s="62">
        <v>1214</v>
      </c>
      <c r="Z20" s="39"/>
      <c r="AA20" s="1" t="s">
        <v>93</v>
      </c>
      <c r="AB20" s="27" t="s">
        <v>132</v>
      </c>
    </row>
    <row r="21" spans="1:28" x14ac:dyDescent="0.3">
      <c r="A21" s="1" t="s">
        <v>128</v>
      </c>
      <c r="B21" s="1" t="s">
        <v>46</v>
      </c>
      <c r="C21" s="26" t="s">
        <v>53</v>
      </c>
      <c r="D21" s="36">
        <v>31</v>
      </c>
      <c r="E21" s="26">
        <v>34</v>
      </c>
      <c r="F21" s="26">
        <v>8</v>
      </c>
      <c r="G21" s="26">
        <v>15</v>
      </c>
      <c r="H21" s="26"/>
      <c r="I21" s="26"/>
      <c r="J21" s="26">
        <v>3</v>
      </c>
      <c r="K21" s="26">
        <v>5</v>
      </c>
      <c r="L21" s="89"/>
      <c r="M21" s="26">
        <v>10</v>
      </c>
      <c r="N21" s="26">
        <f t="shared" si="3"/>
        <v>10</v>
      </c>
      <c r="O21" s="37">
        <v>2</v>
      </c>
      <c r="P21" s="37">
        <v>4</v>
      </c>
      <c r="Q21" s="37">
        <v>1</v>
      </c>
      <c r="R21" s="90"/>
      <c r="S21" s="37">
        <v>1</v>
      </c>
      <c r="T21" s="26">
        <f t="shared" si="0"/>
        <v>19</v>
      </c>
      <c r="U21" s="38">
        <f t="shared" si="4"/>
        <v>1</v>
      </c>
      <c r="V21" s="22">
        <v>26</v>
      </c>
      <c r="W21" s="22" t="s">
        <v>58</v>
      </c>
      <c r="X21" s="22" t="s">
        <v>59</v>
      </c>
      <c r="Y21" s="62">
        <v>1214</v>
      </c>
      <c r="Z21" s="39"/>
      <c r="AA21" s="1" t="s">
        <v>93</v>
      </c>
      <c r="AB21" s="27" t="s">
        <v>132</v>
      </c>
    </row>
    <row r="22" spans="1:28" x14ac:dyDescent="0.3">
      <c r="A22" s="1" t="s">
        <v>128</v>
      </c>
      <c r="B22" s="1" t="s">
        <v>46</v>
      </c>
      <c r="C22" s="26" t="s">
        <v>55</v>
      </c>
      <c r="D22" s="36">
        <v>1</v>
      </c>
      <c r="E22" s="26">
        <v>41</v>
      </c>
      <c r="F22" s="26">
        <v>8</v>
      </c>
      <c r="G22" s="26">
        <v>19</v>
      </c>
      <c r="H22" s="26"/>
      <c r="I22" s="26"/>
      <c r="J22" s="26">
        <v>1</v>
      </c>
      <c r="K22" s="26">
        <v>2</v>
      </c>
      <c r="L22" s="89"/>
      <c r="M22" s="26">
        <v>4</v>
      </c>
      <c r="N22" s="26">
        <f>SUM(L22:M22)</f>
        <v>4</v>
      </c>
      <c r="O22" s="37">
        <v>8</v>
      </c>
      <c r="P22" s="37">
        <v>4</v>
      </c>
      <c r="Q22" s="37"/>
      <c r="R22" s="90"/>
      <c r="S22" s="37"/>
      <c r="T22" s="26">
        <f t="shared" si="0"/>
        <v>17</v>
      </c>
      <c r="U22" s="38">
        <f t="shared" si="4"/>
        <v>0.90243902439024393</v>
      </c>
      <c r="V22" s="22">
        <v>26</v>
      </c>
      <c r="W22" s="22" t="s">
        <v>58</v>
      </c>
      <c r="X22" s="22" t="s">
        <v>59</v>
      </c>
      <c r="Y22" s="62">
        <v>1214</v>
      </c>
      <c r="Z22" s="39"/>
      <c r="AA22" s="1" t="s">
        <v>93</v>
      </c>
      <c r="AB22" s="27" t="s">
        <v>132</v>
      </c>
    </row>
    <row r="23" spans="1:28" x14ac:dyDescent="0.3">
      <c r="A23" s="1" t="s">
        <v>128</v>
      </c>
      <c r="B23" s="1" t="s">
        <v>46</v>
      </c>
      <c r="C23" s="26" t="s">
        <v>56</v>
      </c>
      <c r="D23" s="36">
        <v>15</v>
      </c>
      <c r="E23" s="26" t="s">
        <v>489</v>
      </c>
      <c r="F23" s="26"/>
      <c r="G23" s="26"/>
      <c r="H23" s="26"/>
      <c r="I23" s="26"/>
      <c r="J23" s="26"/>
      <c r="K23" s="26"/>
      <c r="L23" s="26"/>
      <c r="M23" s="26"/>
      <c r="N23" s="26">
        <f>SUM(L23:M23)</f>
        <v>0</v>
      </c>
      <c r="O23" s="37"/>
      <c r="P23" s="37"/>
      <c r="Q23" s="37"/>
      <c r="R23" s="37"/>
      <c r="S23" s="37"/>
      <c r="T23" s="26">
        <f t="shared" si="0"/>
        <v>0</v>
      </c>
      <c r="U23" s="38" t="str">
        <f t="shared" si="4"/>
        <v/>
      </c>
      <c r="V23" s="22">
        <v>26</v>
      </c>
      <c r="W23" s="22" t="s">
        <v>58</v>
      </c>
      <c r="X23" s="22" t="s">
        <v>59</v>
      </c>
      <c r="Y23" s="62">
        <v>1214</v>
      </c>
      <c r="Z23" s="39"/>
      <c r="AA23" s="1" t="s">
        <v>93</v>
      </c>
      <c r="AB23" s="27" t="s">
        <v>132</v>
      </c>
    </row>
    <row r="24" spans="1:28" x14ac:dyDescent="0.3">
      <c r="A24" s="1" t="s">
        <v>128</v>
      </c>
      <c r="B24" s="1" t="s">
        <v>46</v>
      </c>
      <c r="C24" s="52" t="s">
        <v>39</v>
      </c>
      <c r="D24" s="1"/>
      <c r="E24" s="52"/>
      <c r="F24" s="41"/>
      <c r="G24" s="41"/>
      <c r="H24" s="41"/>
      <c r="I24" s="41"/>
      <c r="J24" s="41"/>
      <c r="K24" s="41"/>
      <c r="L24" s="52">
        <v>26</v>
      </c>
      <c r="M24" s="52">
        <v>-26</v>
      </c>
      <c r="N24" s="41"/>
      <c r="O24" s="41"/>
      <c r="P24" s="41"/>
      <c r="Q24" s="41"/>
      <c r="R24" s="52">
        <v>20</v>
      </c>
      <c r="S24" s="41"/>
      <c r="T24" s="52"/>
      <c r="U24" s="38" t="str">
        <f t="shared" ref="U24" si="7">_xlfn.IFNA("",((T24+Q24+N24-R24)+(O24*2))/E24)</f>
        <v/>
      </c>
      <c r="V24" s="22">
        <v>26</v>
      </c>
      <c r="W24" s="22" t="s">
        <v>58</v>
      </c>
      <c r="X24" s="22" t="s">
        <v>59</v>
      </c>
      <c r="Y24" s="62">
        <v>1214</v>
      </c>
      <c r="Z24" s="39"/>
      <c r="AA24" s="1" t="s">
        <v>93</v>
      </c>
      <c r="AB24" s="27" t="s">
        <v>132</v>
      </c>
    </row>
    <row r="25" spans="1:28" x14ac:dyDescent="0.3">
      <c r="A25" s="46" t="s">
        <v>128</v>
      </c>
      <c r="B25" s="46" t="s">
        <v>46</v>
      </c>
      <c r="C25" s="42" t="s">
        <v>40</v>
      </c>
      <c r="D25" s="46"/>
      <c r="E25" s="42">
        <f t="shared" ref="E25:T25" si="8">SUM(E13:E24)</f>
        <v>240</v>
      </c>
      <c r="F25" s="42">
        <f t="shared" si="8"/>
        <v>41</v>
      </c>
      <c r="G25" s="42">
        <f t="shared" si="8"/>
        <v>106</v>
      </c>
      <c r="H25" s="42">
        <f t="shared" si="8"/>
        <v>0</v>
      </c>
      <c r="I25" s="42">
        <f t="shared" si="8"/>
        <v>0</v>
      </c>
      <c r="J25" s="42">
        <f t="shared" si="8"/>
        <v>9</v>
      </c>
      <c r="K25" s="42">
        <f t="shared" si="8"/>
        <v>20</v>
      </c>
      <c r="L25" s="42">
        <f t="shared" si="8"/>
        <v>26</v>
      </c>
      <c r="M25" s="42">
        <f t="shared" si="8"/>
        <v>20</v>
      </c>
      <c r="N25" s="42">
        <f t="shared" si="8"/>
        <v>46</v>
      </c>
      <c r="O25" s="42">
        <f t="shared" si="8"/>
        <v>31</v>
      </c>
      <c r="P25" s="42">
        <f t="shared" si="8"/>
        <v>27</v>
      </c>
      <c r="Q25" s="42">
        <f t="shared" si="8"/>
        <v>17</v>
      </c>
      <c r="R25" s="42">
        <f t="shared" si="8"/>
        <v>20</v>
      </c>
      <c r="S25" s="42">
        <f t="shared" si="8"/>
        <v>5</v>
      </c>
      <c r="T25" s="42">
        <f t="shared" si="8"/>
        <v>91</v>
      </c>
      <c r="U25" s="43">
        <f>((T25+Q25+N25-R25)+(O25*2))/E25</f>
        <v>0.81666666666666665</v>
      </c>
      <c r="V25" s="44">
        <v>26</v>
      </c>
      <c r="W25" s="44" t="s">
        <v>58</v>
      </c>
      <c r="X25" s="44" t="s">
        <v>59</v>
      </c>
      <c r="Y25" s="63">
        <v>1214</v>
      </c>
      <c r="Z25" s="45"/>
      <c r="AA25" s="46" t="s">
        <v>93</v>
      </c>
      <c r="AB25" s="74" t="s">
        <v>132</v>
      </c>
    </row>
    <row r="26" spans="1:28" x14ac:dyDescent="0.3">
      <c r="A26" s="1"/>
      <c r="B26" s="1"/>
      <c r="C26" s="1"/>
      <c r="D26" s="1"/>
      <c r="F26" s="47" t="s">
        <v>41</v>
      </c>
      <c r="G26" s="61">
        <f>F25/G25</f>
        <v>0.3867924528301887</v>
      </c>
      <c r="H26" s="47"/>
      <c r="I26" s="27"/>
      <c r="J26" s="47" t="s">
        <v>42</v>
      </c>
      <c r="K26" s="61">
        <f>J25/K25</f>
        <v>0.45</v>
      </c>
      <c r="L26" s="1"/>
      <c r="M26" s="37" t="s">
        <v>43</v>
      </c>
      <c r="N26" s="49"/>
      <c r="P26" s="1"/>
      <c r="Q26" s="1"/>
      <c r="R26" s="1"/>
      <c r="S26" s="1"/>
      <c r="T26" s="1"/>
      <c r="U26" s="1"/>
      <c r="V26" s="22"/>
      <c r="W26" s="22"/>
      <c r="X26" s="22"/>
      <c r="Y26" s="40"/>
      <c r="Z26" s="39"/>
      <c r="AA26" s="1"/>
      <c r="AB26" s="27"/>
    </row>
    <row r="27" spans="1:28" x14ac:dyDescent="0.3">
      <c r="A27" s="1"/>
      <c r="B27" s="1"/>
      <c r="C27" s="5" t="s">
        <v>44</v>
      </c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1" t="s">
        <v>129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6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128</v>
      </c>
      <c r="C35" s="26" t="s">
        <v>373</v>
      </c>
      <c r="D35" s="36">
        <v>3</v>
      </c>
      <c r="E35" s="26">
        <v>5</v>
      </c>
      <c r="F35" s="26">
        <v>0</v>
      </c>
      <c r="G35" s="26">
        <v>0</v>
      </c>
      <c r="H35" s="26"/>
      <c r="I35" s="26"/>
      <c r="J35" s="26">
        <v>2</v>
      </c>
      <c r="K35" s="26">
        <v>2</v>
      </c>
      <c r="L35" s="89"/>
      <c r="M35" s="26">
        <v>1</v>
      </c>
      <c r="N35" s="26">
        <f>SUM(L35:M35)</f>
        <v>1</v>
      </c>
      <c r="O35" s="26">
        <v>0</v>
      </c>
      <c r="P35" s="37">
        <v>0</v>
      </c>
      <c r="Q35" s="26"/>
      <c r="R35" s="89"/>
      <c r="S35" s="26">
        <v>1</v>
      </c>
      <c r="T35" s="26">
        <f>+(F35*2)+J35</f>
        <v>2</v>
      </c>
      <c r="U35" s="38">
        <f>IFERROR(((T35+Q35+N35-R35)+(O35*2))/E35,"")</f>
        <v>0.6</v>
      </c>
      <c r="V35" s="22">
        <v>26</v>
      </c>
      <c r="W35" s="22" t="s">
        <v>68</v>
      </c>
      <c r="X35" s="22" t="s">
        <v>69</v>
      </c>
      <c r="Y35" s="62">
        <v>1214</v>
      </c>
      <c r="Z35" s="39"/>
      <c r="AA35" s="1" t="s">
        <v>133</v>
      </c>
      <c r="AB35" s="27" t="s">
        <v>134</v>
      </c>
    </row>
    <row r="36" spans="1:28" x14ac:dyDescent="0.3">
      <c r="A36" s="1" t="s">
        <v>46</v>
      </c>
      <c r="B36" s="1" t="s">
        <v>128</v>
      </c>
      <c r="C36" s="26" t="s">
        <v>374</v>
      </c>
      <c r="D36" s="36">
        <v>21</v>
      </c>
      <c r="E36" s="26">
        <v>21</v>
      </c>
      <c r="F36" s="26">
        <v>5</v>
      </c>
      <c r="G36" s="26">
        <v>7</v>
      </c>
      <c r="H36" s="26"/>
      <c r="I36" s="26"/>
      <c r="J36" s="26">
        <v>2</v>
      </c>
      <c r="K36" s="26">
        <v>3</v>
      </c>
      <c r="L36" s="89"/>
      <c r="M36" s="26">
        <v>2</v>
      </c>
      <c r="N36" s="26">
        <f t="shared" ref="N36:N43" si="9">SUM(L36:M36)</f>
        <v>2</v>
      </c>
      <c r="O36" s="37">
        <v>1</v>
      </c>
      <c r="P36" s="37">
        <v>0</v>
      </c>
      <c r="Q36" s="37"/>
      <c r="R36" s="90"/>
      <c r="S36" s="37"/>
      <c r="T36" s="26">
        <f t="shared" ref="T36:T46" si="10">+(F36*2)+J36</f>
        <v>12</v>
      </c>
      <c r="U36" s="38">
        <f t="shared" ref="U36:U46" si="11">IFERROR(((T36+Q36+N36-R36)+(O36*2))/E36,"")</f>
        <v>0.76190476190476186</v>
      </c>
      <c r="V36" s="22">
        <v>26</v>
      </c>
      <c r="W36" s="22" t="s">
        <v>68</v>
      </c>
      <c r="X36" s="22" t="s">
        <v>69</v>
      </c>
      <c r="Y36" s="62">
        <v>1214</v>
      </c>
      <c r="Z36" s="39"/>
      <c r="AA36" s="1" t="s">
        <v>133</v>
      </c>
      <c r="AB36" s="27" t="s">
        <v>134</v>
      </c>
    </row>
    <row r="37" spans="1:28" x14ac:dyDescent="0.3">
      <c r="A37" s="1" t="s">
        <v>46</v>
      </c>
      <c r="B37" s="1" t="s">
        <v>128</v>
      </c>
      <c r="C37" s="26" t="s">
        <v>415</v>
      </c>
      <c r="D37" s="36">
        <v>12</v>
      </c>
      <c r="E37" s="26" t="s">
        <v>461</v>
      </c>
      <c r="F37" s="26"/>
      <c r="G37" s="26"/>
      <c r="H37" s="26"/>
      <c r="I37" s="26"/>
      <c r="J37" s="26"/>
      <c r="K37" s="26"/>
      <c r="L37" s="89"/>
      <c r="M37" s="26"/>
      <c r="N37" s="26">
        <f t="shared" ref="N37:N39" si="12">SUM(L37:M37)</f>
        <v>0</v>
      </c>
      <c r="O37" s="37"/>
      <c r="P37" s="37"/>
      <c r="Q37" s="37"/>
      <c r="R37" s="90"/>
      <c r="S37" s="37"/>
      <c r="T37" s="26">
        <f t="shared" si="10"/>
        <v>0</v>
      </c>
      <c r="U37" s="38" t="str">
        <f t="shared" si="11"/>
        <v/>
      </c>
      <c r="V37" s="22">
        <v>26</v>
      </c>
      <c r="W37" s="22" t="s">
        <v>68</v>
      </c>
      <c r="X37" s="22" t="s">
        <v>69</v>
      </c>
      <c r="Y37" s="62">
        <v>1214</v>
      </c>
      <c r="Z37" s="39"/>
      <c r="AA37" s="1" t="s">
        <v>133</v>
      </c>
      <c r="AB37" s="27" t="s">
        <v>134</v>
      </c>
    </row>
    <row r="38" spans="1:28" x14ac:dyDescent="0.3">
      <c r="A38" s="1" t="s">
        <v>46</v>
      </c>
      <c r="B38" s="1" t="s">
        <v>128</v>
      </c>
      <c r="C38" s="26" t="s">
        <v>375</v>
      </c>
      <c r="D38" s="36">
        <v>4</v>
      </c>
      <c r="E38" s="26" t="s">
        <v>461</v>
      </c>
      <c r="F38" s="26"/>
      <c r="G38" s="26"/>
      <c r="H38" s="26"/>
      <c r="I38" s="26"/>
      <c r="J38" s="26"/>
      <c r="K38" s="26"/>
      <c r="L38" s="89"/>
      <c r="M38" s="26"/>
      <c r="N38" s="26">
        <f t="shared" si="12"/>
        <v>0</v>
      </c>
      <c r="O38" s="37"/>
      <c r="P38" s="37"/>
      <c r="Q38" s="37"/>
      <c r="R38" s="90"/>
      <c r="S38" s="37"/>
      <c r="T38" s="26">
        <f t="shared" si="10"/>
        <v>0</v>
      </c>
      <c r="U38" s="38" t="str">
        <f t="shared" si="11"/>
        <v/>
      </c>
      <c r="V38" s="22">
        <v>26</v>
      </c>
      <c r="W38" s="22" t="s">
        <v>68</v>
      </c>
      <c r="X38" s="22" t="s">
        <v>69</v>
      </c>
      <c r="Y38" s="62">
        <v>1214</v>
      </c>
      <c r="Z38" s="39"/>
      <c r="AA38" s="1" t="s">
        <v>133</v>
      </c>
      <c r="AB38" s="27" t="s">
        <v>134</v>
      </c>
    </row>
    <row r="39" spans="1:28" x14ac:dyDescent="0.3">
      <c r="A39" s="1" t="s">
        <v>46</v>
      </c>
      <c r="B39" s="1" t="s">
        <v>128</v>
      </c>
      <c r="C39" s="26" t="s">
        <v>416</v>
      </c>
      <c r="D39" s="36">
        <v>19</v>
      </c>
      <c r="E39" s="26">
        <v>10</v>
      </c>
      <c r="F39" s="26">
        <v>1</v>
      </c>
      <c r="G39" s="26">
        <v>4</v>
      </c>
      <c r="H39" s="26"/>
      <c r="I39" s="26"/>
      <c r="J39" s="26">
        <v>0</v>
      </c>
      <c r="K39" s="26">
        <v>2</v>
      </c>
      <c r="L39" s="89"/>
      <c r="M39" s="26">
        <v>6</v>
      </c>
      <c r="N39" s="26">
        <f t="shared" si="12"/>
        <v>6</v>
      </c>
      <c r="O39" s="37">
        <v>0</v>
      </c>
      <c r="P39" s="37">
        <v>1</v>
      </c>
      <c r="Q39" s="37"/>
      <c r="R39" s="90"/>
      <c r="S39" s="37"/>
      <c r="T39" s="26">
        <f t="shared" si="10"/>
        <v>2</v>
      </c>
      <c r="U39" s="38">
        <f t="shared" si="11"/>
        <v>0.8</v>
      </c>
      <c r="V39" s="22">
        <v>26</v>
      </c>
      <c r="W39" s="22" t="s">
        <v>68</v>
      </c>
      <c r="X39" s="22" t="s">
        <v>69</v>
      </c>
      <c r="Y39" s="62">
        <v>1214</v>
      </c>
      <c r="Z39" s="39"/>
      <c r="AA39" s="1" t="s">
        <v>133</v>
      </c>
      <c r="AB39" s="27" t="s">
        <v>134</v>
      </c>
    </row>
    <row r="40" spans="1:28" x14ac:dyDescent="0.3">
      <c r="A40" s="1" t="s">
        <v>46</v>
      </c>
      <c r="B40" s="1" t="s">
        <v>128</v>
      </c>
      <c r="C40" s="26" t="s">
        <v>241</v>
      </c>
      <c r="D40" s="36">
        <v>22</v>
      </c>
      <c r="E40" s="26">
        <v>6</v>
      </c>
      <c r="F40" s="26">
        <v>1</v>
      </c>
      <c r="G40" s="26">
        <v>1</v>
      </c>
      <c r="H40" s="26"/>
      <c r="I40" s="26"/>
      <c r="J40" s="26">
        <v>0</v>
      </c>
      <c r="K40" s="26">
        <v>0</v>
      </c>
      <c r="L40" s="89"/>
      <c r="M40" s="26">
        <v>2</v>
      </c>
      <c r="N40" s="26">
        <f t="shared" si="9"/>
        <v>2</v>
      </c>
      <c r="O40" s="37">
        <v>0</v>
      </c>
      <c r="P40" s="37">
        <v>1</v>
      </c>
      <c r="Q40" s="37"/>
      <c r="R40" s="90"/>
      <c r="S40" s="37"/>
      <c r="T40" s="26">
        <f t="shared" si="10"/>
        <v>2</v>
      </c>
      <c r="U40" s="38">
        <f t="shared" si="11"/>
        <v>0.66666666666666663</v>
      </c>
      <c r="V40" s="22">
        <v>26</v>
      </c>
      <c r="W40" s="22" t="s">
        <v>68</v>
      </c>
      <c r="X40" s="22" t="s">
        <v>69</v>
      </c>
      <c r="Y40" s="62">
        <v>1214</v>
      </c>
      <c r="Z40" s="39"/>
      <c r="AA40" s="1" t="s">
        <v>133</v>
      </c>
      <c r="AB40" s="27" t="s">
        <v>134</v>
      </c>
    </row>
    <row r="41" spans="1:28" x14ac:dyDescent="0.3">
      <c r="A41" s="1" t="s">
        <v>46</v>
      </c>
      <c r="B41" s="1" t="s">
        <v>128</v>
      </c>
      <c r="C41" s="26" t="s">
        <v>376</v>
      </c>
      <c r="D41" s="36">
        <v>13</v>
      </c>
      <c r="E41" s="26">
        <v>42</v>
      </c>
      <c r="F41" s="26">
        <v>10</v>
      </c>
      <c r="G41" s="26">
        <v>15</v>
      </c>
      <c r="H41" s="26"/>
      <c r="I41" s="26"/>
      <c r="J41" s="26">
        <v>4</v>
      </c>
      <c r="K41" s="26">
        <v>4</v>
      </c>
      <c r="L41" s="89"/>
      <c r="M41" s="26">
        <v>12</v>
      </c>
      <c r="N41" s="26">
        <f t="shared" si="9"/>
        <v>12</v>
      </c>
      <c r="O41" s="37">
        <v>2</v>
      </c>
      <c r="P41" s="37">
        <v>3</v>
      </c>
      <c r="Q41" s="37">
        <v>3</v>
      </c>
      <c r="R41" s="90"/>
      <c r="S41" s="37">
        <v>2</v>
      </c>
      <c r="T41" s="26">
        <v>24</v>
      </c>
      <c r="U41" s="38">
        <f t="shared" si="11"/>
        <v>1.0238095238095237</v>
      </c>
      <c r="V41" s="22">
        <v>26</v>
      </c>
      <c r="W41" s="22" t="s">
        <v>68</v>
      </c>
      <c r="X41" s="22" t="s">
        <v>69</v>
      </c>
      <c r="Y41" s="62">
        <v>1214</v>
      </c>
      <c r="Z41" s="39"/>
      <c r="AA41" s="1" t="s">
        <v>133</v>
      </c>
      <c r="AB41" s="27" t="s">
        <v>134</v>
      </c>
    </row>
    <row r="42" spans="1:28" x14ac:dyDescent="0.3">
      <c r="A42" s="1" t="s">
        <v>46</v>
      </c>
      <c r="B42" s="1" t="s">
        <v>128</v>
      </c>
      <c r="C42" s="26" t="s">
        <v>377</v>
      </c>
      <c r="D42" s="36">
        <v>11</v>
      </c>
      <c r="E42" s="26">
        <v>29</v>
      </c>
      <c r="F42" s="26">
        <v>4</v>
      </c>
      <c r="G42" s="26">
        <v>5</v>
      </c>
      <c r="H42" s="26"/>
      <c r="I42" s="26"/>
      <c r="J42" s="26">
        <v>5</v>
      </c>
      <c r="K42" s="26">
        <v>5</v>
      </c>
      <c r="L42" s="89"/>
      <c r="M42" s="26">
        <v>4</v>
      </c>
      <c r="N42" s="26">
        <f t="shared" si="9"/>
        <v>4</v>
      </c>
      <c r="O42" s="37">
        <v>3</v>
      </c>
      <c r="P42" s="37">
        <v>3</v>
      </c>
      <c r="Q42" s="37">
        <v>1</v>
      </c>
      <c r="R42" s="90"/>
      <c r="S42" s="37">
        <v>1</v>
      </c>
      <c r="T42" s="26">
        <f t="shared" si="10"/>
        <v>13</v>
      </c>
      <c r="U42" s="38">
        <f t="shared" si="11"/>
        <v>0.82758620689655171</v>
      </c>
      <c r="V42" s="22">
        <v>26</v>
      </c>
      <c r="W42" s="22" t="s">
        <v>68</v>
      </c>
      <c r="X42" s="22" t="s">
        <v>69</v>
      </c>
      <c r="Y42" s="62">
        <v>1214</v>
      </c>
      <c r="Z42" s="39"/>
      <c r="AA42" s="1" t="s">
        <v>133</v>
      </c>
      <c r="AB42" s="27" t="s">
        <v>134</v>
      </c>
    </row>
    <row r="43" spans="1:28" x14ac:dyDescent="0.3">
      <c r="A43" s="1" t="s">
        <v>46</v>
      </c>
      <c r="B43" s="1" t="s">
        <v>128</v>
      </c>
      <c r="C43" s="26" t="s">
        <v>378</v>
      </c>
      <c r="D43" s="36">
        <v>15</v>
      </c>
      <c r="E43" s="26">
        <v>19</v>
      </c>
      <c r="F43" s="26">
        <v>0</v>
      </c>
      <c r="G43" s="26">
        <v>2</v>
      </c>
      <c r="H43" s="26"/>
      <c r="I43" s="26"/>
      <c r="J43" s="26">
        <v>3</v>
      </c>
      <c r="K43" s="26">
        <v>6</v>
      </c>
      <c r="L43" s="89"/>
      <c r="M43" s="26">
        <v>0</v>
      </c>
      <c r="N43" s="26">
        <f t="shared" si="9"/>
        <v>0</v>
      </c>
      <c r="O43" s="37">
        <v>3</v>
      </c>
      <c r="P43" s="37">
        <v>4</v>
      </c>
      <c r="Q43" s="37">
        <v>1</v>
      </c>
      <c r="R43" s="90"/>
      <c r="S43" s="37"/>
      <c r="T43" s="26">
        <f t="shared" si="10"/>
        <v>3</v>
      </c>
      <c r="U43" s="38">
        <f t="shared" si="11"/>
        <v>0.52631578947368418</v>
      </c>
      <c r="V43" s="22">
        <v>26</v>
      </c>
      <c r="W43" s="22" t="s">
        <v>68</v>
      </c>
      <c r="X43" s="22" t="s">
        <v>69</v>
      </c>
      <c r="Y43" s="62">
        <v>1214</v>
      </c>
      <c r="Z43" s="39"/>
      <c r="AA43" s="1" t="s">
        <v>133</v>
      </c>
      <c r="AB43" s="27" t="s">
        <v>134</v>
      </c>
    </row>
    <row r="44" spans="1:28" x14ac:dyDescent="0.3">
      <c r="A44" s="1" t="s">
        <v>46</v>
      </c>
      <c r="B44" s="1" t="s">
        <v>128</v>
      </c>
      <c r="C44" s="26" t="s">
        <v>379</v>
      </c>
      <c r="D44" s="36">
        <v>20</v>
      </c>
      <c r="E44" s="26">
        <v>27</v>
      </c>
      <c r="F44" s="26">
        <v>2</v>
      </c>
      <c r="G44" s="26">
        <v>8</v>
      </c>
      <c r="H44" s="26"/>
      <c r="I44" s="26"/>
      <c r="J44" s="26">
        <v>3</v>
      </c>
      <c r="K44" s="26">
        <v>4</v>
      </c>
      <c r="L44" s="89"/>
      <c r="M44" s="26">
        <v>2</v>
      </c>
      <c r="N44" s="26">
        <f>SUM(L44:M44)</f>
        <v>2</v>
      </c>
      <c r="O44" s="37">
        <v>4</v>
      </c>
      <c r="P44" s="37">
        <v>1</v>
      </c>
      <c r="Q44" s="37">
        <v>4</v>
      </c>
      <c r="R44" s="90"/>
      <c r="S44" s="37">
        <v>1</v>
      </c>
      <c r="T44" s="26">
        <f t="shared" si="10"/>
        <v>7</v>
      </c>
      <c r="U44" s="38">
        <f t="shared" si="11"/>
        <v>0.77777777777777779</v>
      </c>
      <c r="V44" s="22">
        <v>26</v>
      </c>
      <c r="W44" s="22" t="s">
        <v>68</v>
      </c>
      <c r="X44" s="22" t="s">
        <v>69</v>
      </c>
      <c r="Y44" s="62">
        <v>1214</v>
      </c>
      <c r="Z44" s="39"/>
      <c r="AA44" s="1" t="s">
        <v>133</v>
      </c>
      <c r="AB44" s="27" t="s">
        <v>134</v>
      </c>
    </row>
    <row r="45" spans="1:28" x14ac:dyDescent="0.3">
      <c r="A45" s="1" t="s">
        <v>46</v>
      </c>
      <c r="B45" s="1" t="s">
        <v>128</v>
      </c>
      <c r="C45" s="26" t="s">
        <v>380</v>
      </c>
      <c r="D45" s="36">
        <v>23</v>
      </c>
      <c r="E45" s="26">
        <v>48</v>
      </c>
      <c r="F45" s="26">
        <v>8</v>
      </c>
      <c r="G45" s="26">
        <v>18</v>
      </c>
      <c r="H45" s="26"/>
      <c r="I45" s="26"/>
      <c r="J45" s="26">
        <v>8</v>
      </c>
      <c r="K45" s="26">
        <v>12</v>
      </c>
      <c r="L45" s="89"/>
      <c r="M45" s="26">
        <v>5</v>
      </c>
      <c r="N45" s="26">
        <f>SUM(L45:M45)</f>
        <v>5</v>
      </c>
      <c r="O45" s="37">
        <v>7</v>
      </c>
      <c r="P45" s="37">
        <v>2</v>
      </c>
      <c r="Q45" s="37"/>
      <c r="R45" s="90"/>
      <c r="S45" s="37"/>
      <c r="T45" s="26">
        <v>24</v>
      </c>
      <c r="U45" s="38">
        <f t="shared" si="11"/>
        <v>0.89583333333333337</v>
      </c>
      <c r="V45" s="22">
        <v>26</v>
      </c>
      <c r="W45" s="22" t="s">
        <v>68</v>
      </c>
      <c r="X45" s="22" t="s">
        <v>69</v>
      </c>
      <c r="Y45" s="62">
        <v>1214</v>
      </c>
      <c r="Z45" s="39"/>
      <c r="AA45" s="1" t="s">
        <v>133</v>
      </c>
      <c r="AB45" s="27" t="s">
        <v>134</v>
      </c>
    </row>
    <row r="46" spans="1:28" x14ac:dyDescent="0.3">
      <c r="A46" s="1" t="s">
        <v>46</v>
      </c>
      <c r="B46" s="1" t="s">
        <v>128</v>
      </c>
      <c r="C46" s="26" t="s">
        <v>381</v>
      </c>
      <c r="D46" s="36">
        <v>33</v>
      </c>
      <c r="E46" s="26">
        <v>33</v>
      </c>
      <c r="F46" s="26">
        <v>1</v>
      </c>
      <c r="G46" s="26">
        <v>8</v>
      </c>
      <c r="H46" s="26"/>
      <c r="I46" s="26"/>
      <c r="J46" s="26">
        <v>2</v>
      </c>
      <c r="K46" s="26">
        <v>2</v>
      </c>
      <c r="L46" s="89"/>
      <c r="M46" s="26">
        <v>10</v>
      </c>
      <c r="N46" s="26">
        <f>SUM(L46:M46)</f>
        <v>10</v>
      </c>
      <c r="O46" s="37">
        <v>0</v>
      </c>
      <c r="P46" s="37">
        <v>5</v>
      </c>
      <c r="Q46" s="37"/>
      <c r="R46" s="90"/>
      <c r="S46" s="37"/>
      <c r="T46" s="26">
        <f t="shared" si="10"/>
        <v>4</v>
      </c>
      <c r="U46" s="38">
        <f t="shared" si="11"/>
        <v>0.42424242424242425</v>
      </c>
      <c r="V46" s="22">
        <v>26</v>
      </c>
      <c r="W46" s="22" t="s">
        <v>68</v>
      </c>
      <c r="X46" s="22" t="s">
        <v>69</v>
      </c>
      <c r="Y46" s="62">
        <v>1214</v>
      </c>
      <c r="Z46" s="39"/>
      <c r="AA46" s="1" t="s">
        <v>133</v>
      </c>
      <c r="AB46" s="27" t="s">
        <v>134</v>
      </c>
    </row>
    <row r="47" spans="1:28" x14ac:dyDescent="0.3">
      <c r="A47" s="1" t="s">
        <v>46</v>
      </c>
      <c r="B47" s="1" t="s">
        <v>128</v>
      </c>
      <c r="C47" s="52" t="s">
        <v>39</v>
      </c>
      <c r="D47" s="1"/>
      <c r="E47" s="52"/>
      <c r="F47" s="41"/>
      <c r="G47" s="41"/>
      <c r="H47" s="41"/>
      <c r="I47" s="41"/>
      <c r="J47" s="41"/>
      <c r="K47" s="41"/>
      <c r="L47" s="52">
        <v>10</v>
      </c>
      <c r="M47" s="52">
        <v>-10</v>
      </c>
      <c r="N47" s="26"/>
      <c r="O47" s="41"/>
      <c r="P47" s="41"/>
      <c r="Q47" s="41"/>
      <c r="R47" s="52">
        <v>27</v>
      </c>
      <c r="S47" s="41"/>
      <c r="T47" s="52"/>
      <c r="U47" s="38" t="str">
        <f t="shared" ref="U47" si="13">_xlfn.IFNA("",((T47+Q47+N47-R47)+(O47*2))/E47)</f>
        <v/>
      </c>
      <c r="V47" s="22">
        <v>26</v>
      </c>
      <c r="W47" s="22" t="s">
        <v>68</v>
      </c>
      <c r="X47" s="22" t="s">
        <v>69</v>
      </c>
      <c r="Y47" s="62">
        <v>1214</v>
      </c>
      <c r="Z47" s="39"/>
      <c r="AA47" s="1" t="s">
        <v>133</v>
      </c>
      <c r="AB47" s="27" t="s">
        <v>134</v>
      </c>
    </row>
    <row r="48" spans="1:28" x14ac:dyDescent="0.3">
      <c r="A48" s="46" t="s">
        <v>46</v>
      </c>
      <c r="B48" s="46" t="s">
        <v>128</v>
      </c>
      <c r="C48" s="42" t="s">
        <v>40</v>
      </c>
      <c r="D48" s="46"/>
      <c r="E48" s="42">
        <f t="shared" ref="E48:T48" si="14">SUM(E35:E47)</f>
        <v>240</v>
      </c>
      <c r="F48" s="42">
        <f t="shared" si="14"/>
        <v>32</v>
      </c>
      <c r="G48" s="42">
        <f t="shared" si="14"/>
        <v>68</v>
      </c>
      <c r="H48" s="42">
        <f t="shared" si="14"/>
        <v>0</v>
      </c>
      <c r="I48" s="42">
        <f t="shared" si="14"/>
        <v>0</v>
      </c>
      <c r="J48" s="42">
        <f t="shared" si="14"/>
        <v>29</v>
      </c>
      <c r="K48" s="42">
        <f t="shared" si="14"/>
        <v>40</v>
      </c>
      <c r="L48" s="42">
        <f t="shared" si="14"/>
        <v>10</v>
      </c>
      <c r="M48" s="42">
        <f t="shared" si="14"/>
        <v>34</v>
      </c>
      <c r="N48" s="42">
        <f t="shared" si="14"/>
        <v>44</v>
      </c>
      <c r="O48" s="42">
        <f t="shared" si="14"/>
        <v>20</v>
      </c>
      <c r="P48" s="42">
        <f t="shared" si="14"/>
        <v>20</v>
      </c>
      <c r="Q48" s="42">
        <f t="shared" si="14"/>
        <v>9</v>
      </c>
      <c r="R48" s="42">
        <f t="shared" si="14"/>
        <v>27</v>
      </c>
      <c r="S48" s="42">
        <f t="shared" si="14"/>
        <v>5</v>
      </c>
      <c r="T48" s="42">
        <f t="shared" si="14"/>
        <v>93</v>
      </c>
      <c r="U48" s="43">
        <f>((T48+Q48+N48-R48)+(O48*2))/E48</f>
        <v>0.66249999999999998</v>
      </c>
      <c r="V48" s="44">
        <v>26</v>
      </c>
      <c r="W48" s="44" t="s">
        <v>68</v>
      </c>
      <c r="X48" s="44" t="s">
        <v>69</v>
      </c>
      <c r="Y48" s="63">
        <v>1214</v>
      </c>
      <c r="Z48" s="45"/>
      <c r="AA48" s="46" t="s">
        <v>133</v>
      </c>
      <c r="AB48" s="74" t="s">
        <v>134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0.47058823529411764</v>
      </c>
      <c r="H49" s="47"/>
      <c r="I49" s="27"/>
      <c r="J49" s="47" t="s">
        <v>42</v>
      </c>
      <c r="K49" s="61">
        <f>J48/K48</f>
        <v>0.72499999999999998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AB52" s="64"/>
    </row>
    <row r="53" spans="1:28" x14ac:dyDescent="0.3">
      <c r="AB53" s="64"/>
    </row>
    <row r="54" spans="1:28" x14ac:dyDescent="0.3">
      <c r="AB54" s="64"/>
    </row>
  </sheetData>
  <sheetProtection sheet="1" objects="1" scenarios="1"/>
  <printOptions gridLines="1"/>
  <pageMargins left="0.25" right="0.25" top="0.75" bottom="0.5" header="0.3" footer="0.3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1B035-C348-4614-90BD-9EE1BF58C919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6640625" customWidth="1"/>
    <col min="4" max="4" width="4.33203125" customWidth="1"/>
    <col min="5" max="7" width="5.88671875" customWidth="1"/>
    <col min="8" max="9" width="0" hidden="1" customWidth="1"/>
    <col min="10" max="10" width="5.88671875" customWidth="1"/>
    <col min="11" max="11" width="6.6640625" customWidth="1"/>
    <col min="12" max="19" width="5.88671875" customWidth="1"/>
    <col min="20" max="20" width="6.6640625" customWidth="1"/>
    <col min="21" max="21" width="7.33203125" customWidth="1"/>
    <col min="22" max="22" width="4.6640625" customWidth="1"/>
    <col min="23" max="24" width="4.33203125" customWidth="1"/>
    <col min="25" max="25" width="6.6640625" customWidth="1"/>
    <col min="26" max="26" width="20.33203125" customWidth="1"/>
    <col min="27" max="27" width="15.6640625" customWidth="1"/>
  </cols>
  <sheetData>
    <row r="1" spans="1:28" x14ac:dyDescent="0.3">
      <c r="Z1" s="65" t="s">
        <v>393</v>
      </c>
    </row>
    <row r="2" spans="1:28" x14ac:dyDescent="0.3">
      <c r="B2" s="1"/>
      <c r="C2" s="2" t="s">
        <v>45</v>
      </c>
      <c r="D2" s="3" t="s">
        <v>0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9" t="s">
        <v>464</v>
      </c>
    </row>
    <row r="3" spans="1:28" x14ac:dyDescent="0.3">
      <c r="B3" s="1"/>
      <c r="C3" s="6">
        <v>28867</v>
      </c>
      <c r="D3" s="7" t="s">
        <v>1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2</v>
      </c>
      <c r="S3" s="13" t="s">
        <v>3</v>
      </c>
      <c r="T3" s="14" t="s">
        <v>4</v>
      </c>
    </row>
    <row r="4" spans="1:28" x14ac:dyDescent="0.3">
      <c r="B4" s="1"/>
      <c r="C4" s="6" t="s">
        <v>135</v>
      </c>
      <c r="D4" s="7" t="s">
        <v>5</v>
      </c>
      <c r="E4" s="8"/>
      <c r="F4" s="5"/>
      <c r="G4" s="1"/>
      <c r="J4" s="15" t="s">
        <v>137</v>
      </c>
      <c r="K4" s="16" t="s">
        <v>45</v>
      </c>
      <c r="L4" s="17"/>
      <c r="M4" s="18"/>
      <c r="N4" s="19">
        <v>23</v>
      </c>
      <c r="O4" s="19">
        <v>26</v>
      </c>
      <c r="P4" s="19">
        <v>33</v>
      </c>
      <c r="Q4" s="19">
        <v>12</v>
      </c>
      <c r="R4" s="20"/>
      <c r="S4" s="21">
        <f>SUM(N4:R4)</f>
        <v>94</v>
      </c>
      <c r="T4" s="22">
        <v>31</v>
      </c>
    </row>
    <row r="5" spans="1:28" x14ac:dyDescent="0.3">
      <c r="B5" s="1"/>
      <c r="C5" s="6" t="s">
        <v>136</v>
      </c>
      <c r="D5" s="7" t="s">
        <v>6</v>
      </c>
      <c r="E5" s="1"/>
      <c r="F5" s="1"/>
      <c r="G5" s="1"/>
      <c r="J5" s="15" t="s">
        <v>138</v>
      </c>
      <c r="K5" s="16" t="s">
        <v>129</v>
      </c>
      <c r="L5" s="17"/>
      <c r="M5" s="18"/>
      <c r="N5" s="19">
        <v>26</v>
      </c>
      <c r="O5" s="19">
        <v>18</v>
      </c>
      <c r="P5" s="19">
        <v>26</v>
      </c>
      <c r="Q5" s="19">
        <v>29</v>
      </c>
      <c r="R5" s="20"/>
      <c r="S5" s="21">
        <f>SUM(N5:R5)</f>
        <v>99</v>
      </c>
      <c r="T5" s="22">
        <v>31</v>
      </c>
      <c r="U5" s="1"/>
      <c r="V5" s="1"/>
      <c r="W5" s="1"/>
    </row>
    <row r="6" spans="1:28" x14ac:dyDescent="0.3">
      <c r="A6" s="1"/>
      <c r="C6" s="23">
        <v>621</v>
      </c>
      <c r="D6" s="7" t="s">
        <v>7</v>
      </c>
      <c r="F6" s="1"/>
      <c r="T6" s="1"/>
      <c r="U6" s="1"/>
      <c r="V6" s="1"/>
      <c r="W6" s="1"/>
    </row>
    <row r="7" spans="1:28" x14ac:dyDescent="0.3">
      <c r="B7" s="1"/>
      <c r="C7" s="70"/>
      <c r="D7" s="7" t="s">
        <v>8</v>
      </c>
      <c r="G7" s="1"/>
      <c r="S7" s="1"/>
      <c r="T7" s="25" t="s">
        <v>9</v>
      </c>
      <c r="U7" s="1"/>
      <c r="V7" s="55">
        <v>31</v>
      </c>
      <c r="W7" s="1"/>
    </row>
    <row r="8" spans="1:28" x14ac:dyDescent="0.3">
      <c r="B8" s="1"/>
      <c r="C8" s="70"/>
      <c r="D8" s="7" t="s">
        <v>8</v>
      </c>
      <c r="F8" s="26"/>
      <c r="H8" s="1"/>
      <c r="I8" s="1"/>
      <c r="J8" s="27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71"/>
      <c r="D9" s="7" t="s">
        <v>10</v>
      </c>
      <c r="F9" s="26"/>
      <c r="H9" s="1"/>
      <c r="I9" s="1"/>
      <c r="J9" s="27"/>
      <c r="K9" s="1"/>
      <c r="L9" s="1"/>
      <c r="M9" s="1"/>
      <c r="N9" s="1"/>
      <c r="O9" s="1"/>
      <c r="P9" s="1"/>
      <c r="Q9" s="1"/>
      <c r="R9" s="1"/>
      <c r="V9" s="29"/>
    </row>
    <row r="10" spans="1:28" x14ac:dyDescent="0.3">
      <c r="B10" s="1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AB10" s="64"/>
    </row>
    <row r="11" spans="1:28" x14ac:dyDescent="0.3">
      <c r="B11" s="1"/>
      <c r="C11" s="31" t="s">
        <v>45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7" t="s">
        <v>11</v>
      </c>
      <c r="U11" s="1"/>
      <c r="V11" s="53">
        <v>9</v>
      </c>
      <c r="AB11" s="64"/>
    </row>
    <row r="12" spans="1:28" x14ac:dyDescent="0.3">
      <c r="A12" s="34" t="s">
        <v>12</v>
      </c>
      <c r="B12" s="35" t="s">
        <v>13</v>
      </c>
      <c r="C12" s="36" t="s">
        <v>14</v>
      </c>
      <c r="D12" s="36" t="s">
        <v>15</v>
      </c>
      <c r="E12" s="14" t="s">
        <v>16</v>
      </c>
      <c r="F12" s="14" t="s">
        <v>17</v>
      </c>
      <c r="G12" s="14" t="s">
        <v>18</v>
      </c>
      <c r="H12" s="14" t="s">
        <v>19</v>
      </c>
      <c r="I12" s="14" t="s">
        <v>20</v>
      </c>
      <c r="J12" s="14" t="s">
        <v>21</v>
      </c>
      <c r="K12" s="14" t="s">
        <v>22</v>
      </c>
      <c r="L12" s="14" t="s">
        <v>23</v>
      </c>
      <c r="M12" s="14" t="s">
        <v>24</v>
      </c>
      <c r="N12" s="14" t="s">
        <v>25</v>
      </c>
      <c r="O12" s="14" t="s">
        <v>26</v>
      </c>
      <c r="P12" s="14" t="s">
        <v>27</v>
      </c>
      <c r="Q12" s="14" t="s">
        <v>28</v>
      </c>
      <c r="R12" s="14" t="s">
        <v>29</v>
      </c>
      <c r="S12" s="14" t="s">
        <v>30</v>
      </c>
      <c r="T12" s="14" t="s">
        <v>31</v>
      </c>
      <c r="U12" s="14" t="s">
        <v>32</v>
      </c>
      <c r="V12" s="14" t="s">
        <v>4</v>
      </c>
      <c r="W12" s="14" t="s">
        <v>33</v>
      </c>
      <c r="X12" s="14" t="s">
        <v>34</v>
      </c>
      <c r="Y12" s="14" t="s">
        <v>35</v>
      </c>
      <c r="Z12" s="14" t="s">
        <v>36</v>
      </c>
      <c r="AA12" s="14" t="s">
        <v>37</v>
      </c>
      <c r="AB12" s="14" t="s">
        <v>38</v>
      </c>
    </row>
    <row r="13" spans="1:28" x14ac:dyDescent="0.3">
      <c r="A13" s="1" t="s">
        <v>128</v>
      </c>
      <c r="B13" s="1" t="s">
        <v>46</v>
      </c>
      <c r="C13" s="26" t="s">
        <v>47</v>
      </c>
      <c r="D13" s="36">
        <v>24</v>
      </c>
      <c r="E13" s="26">
        <v>38</v>
      </c>
      <c r="F13" s="26">
        <v>8</v>
      </c>
      <c r="G13" s="26">
        <v>19</v>
      </c>
      <c r="H13" s="26"/>
      <c r="I13" s="26"/>
      <c r="J13" s="26">
        <v>7</v>
      </c>
      <c r="K13" s="26">
        <v>22</v>
      </c>
      <c r="L13" s="89"/>
      <c r="M13" s="26">
        <v>10</v>
      </c>
      <c r="N13" s="26">
        <f>SUM(L13:M13)</f>
        <v>10</v>
      </c>
      <c r="O13" s="26">
        <v>4</v>
      </c>
      <c r="P13" s="37">
        <v>3</v>
      </c>
      <c r="Q13" s="89"/>
      <c r="R13" s="89"/>
      <c r="S13" s="89"/>
      <c r="T13" s="26">
        <f t="shared" ref="T13:T24" si="0">+(F13*2)+J13</f>
        <v>23</v>
      </c>
      <c r="U13" s="38">
        <f>IFERROR(((T13+Q13+N13-R13)+(O13*2))/E13,"")</f>
        <v>1.0789473684210527</v>
      </c>
      <c r="V13" s="22">
        <v>31</v>
      </c>
      <c r="W13" s="22" t="s">
        <v>68</v>
      </c>
      <c r="X13" s="22" t="s">
        <v>59</v>
      </c>
      <c r="Y13" s="62">
        <v>621</v>
      </c>
      <c r="Z13" s="39"/>
      <c r="AA13" s="1" t="s">
        <v>93</v>
      </c>
      <c r="AB13" s="27" t="s">
        <v>139</v>
      </c>
    </row>
    <row r="14" spans="1:28" x14ac:dyDescent="0.3">
      <c r="A14" s="1" t="s">
        <v>128</v>
      </c>
      <c r="B14" s="1" t="s">
        <v>46</v>
      </c>
      <c r="C14" s="1" t="s">
        <v>48</v>
      </c>
      <c r="D14" s="36">
        <v>13</v>
      </c>
      <c r="E14" s="26" t="s">
        <v>473</v>
      </c>
      <c r="F14" s="26"/>
      <c r="G14" s="26"/>
      <c r="H14" s="26"/>
      <c r="I14" s="26"/>
      <c r="J14" s="26"/>
      <c r="K14" s="26"/>
      <c r="L14" s="89"/>
      <c r="M14" s="26"/>
      <c r="N14" s="26">
        <f t="shared" ref="N14:N21" si="1">SUM(L14:M14)</f>
        <v>0</v>
      </c>
      <c r="O14" s="37"/>
      <c r="P14" s="37"/>
      <c r="Q14" s="90"/>
      <c r="R14" s="90"/>
      <c r="S14" s="90"/>
      <c r="T14" s="26">
        <f t="shared" si="0"/>
        <v>0</v>
      </c>
      <c r="U14" s="38" t="str">
        <f t="shared" ref="U14:U24" si="2">IFERROR(((T14+Q14+N14-R14)+(O14*2))/E14,"")</f>
        <v/>
      </c>
      <c r="V14" s="22">
        <v>31</v>
      </c>
      <c r="W14" s="22" t="s">
        <v>68</v>
      </c>
      <c r="X14" s="22" t="s">
        <v>59</v>
      </c>
      <c r="Y14" s="62">
        <v>621</v>
      </c>
      <c r="Z14" s="39"/>
      <c r="AA14" s="1" t="s">
        <v>93</v>
      </c>
      <c r="AB14" s="27" t="s">
        <v>139</v>
      </c>
    </row>
    <row r="15" spans="1:28" x14ac:dyDescent="0.3">
      <c r="A15" s="1" t="s">
        <v>128</v>
      </c>
      <c r="B15" s="1" t="s">
        <v>46</v>
      </c>
      <c r="C15" s="1" t="s">
        <v>234</v>
      </c>
      <c r="D15" s="36">
        <v>44</v>
      </c>
      <c r="E15" s="26">
        <v>5</v>
      </c>
      <c r="F15" s="26">
        <v>0</v>
      </c>
      <c r="G15" s="26">
        <v>0</v>
      </c>
      <c r="H15" s="26"/>
      <c r="I15" s="26"/>
      <c r="J15" s="26">
        <v>0</v>
      </c>
      <c r="K15" s="26">
        <v>0</v>
      </c>
      <c r="L15" s="89"/>
      <c r="M15" s="26">
        <v>0</v>
      </c>
      <c r="N15" s="26">
        <f t="shared" ref="N15" si="3">SUM(L15:M15)</f>
        <v>0</v>
      </c>
      <c r="O15" s="37">
        <v>0</v>
      </c>
      <c r="P15" s="37">
        <v>1</v>
      </c>
      <c r="Q15" s="90"/>
      <c r="R15" s="90"/>
      <c r="S15" s="90"/>
      <c r="T15" s="26">
        <f t="shared" si="0"/>
        <v>0</v>
      </c>
      <c r="U15" s="38">
        <f t="shared" ref="U15" si="4">IFERROR(((T15+Q15+N15-R15)+(O15*2))/E15,"")</f>
        <v>0</v>
      </c>
      <c r="V15" s="22">
        <v>31</v>
      </c>
      <c r="W15" s="22" t="s">
        <v>68</v>
      </c>
      <c r="X15" s="22" t="s">
        <v>59</v>
      </c>
      <c r="Y15" s="62">
        <v>621</v>
      </c>
      <c r="Z15" s="39"/>
      <c r="AA15" s="1" t="s">
        <v>93</v>
      </c>
      <c r="AB15" s="27" t="s">
        <v>139</v>
      </c>
    </row>
    <row r="16" spans="1:28" x14ac:dyDescent="0.3">
      <c r="A16" s="1" t="s">
        <v>128</v>
      </c>
      <c r="B16" s="1" t="s">
        <v>46</v>
      </c>
      <c r="C16" s="26" t="s">
        <v>49</v>
      </c>
      <c r="D16" s="36">
        <v>10</v>
      </c>
      <c r="E16" s="26">
        <v>33</v>
      </c>
      <c r="F16" s="26">
        <v>1</v>
      </c>
      <c r="G16" s="26">
        <v>6</v>
      </c>
      <c r="H16" s="26"/>
      <c r="I16" s="26"/>
      <c r="J16" s="26">
        <v>0</v>
      </c>
      <c r="K16" s="26">
        <v>1</v>
      </c>
      <c r="L16" s="89"/>
      <c r="M16" s="26">
        <v>3</v>
      </c>
      <c r="N16" s="26">
        <f t="shared" si="1"/>
        <v>3</v>
      </c>
      <c r="O16" s="37">
        <v>11</v>
      </c>
      <c r="P16" s="52">
        <v>6</v>
      </c>
      <c r="Q16" s="90"/>
      <c r="R16" s="90"/>
      <c r="S16" s="90"/>
      <c r="T16" s="26">
        <f t="shared" si="0"/>
        <v>2</v>
      </c>
      <c r="U16" s="38">
        <f t="shared" si="2"/>
        <v>0.81818181818181823</v>
      </c>
      <c r="V16" s="22">
        <v>31</v>
      </c>
      <c r="W16" s="22" t="s">
        <v>68</v>
      </c>
      <c r="X16" s="22" t="s">
        <v>59</v>
      </c>
      <c r="Y16" s="62">
        <v>621</v>
      </c>
      <c r="Z16" s="39"/>
      <c r="AA16" s="1" t="s">
        <v>93</v>
      </c>
      <c r="AB16" s="27" t="s">
        <v>139</v>
      </c>
    </row>
    <row r="17" spans="1:28" x14ac:dyDescent="0.3">
      <c r="A17" s="1" t="s">
        <v>128</v>
      </c>
      <c r="B17" s="1" t="s">
        <v>46</v>
      </c>
      <c r="C17" s="26" t="s">
        <v>50</v>
      </c>
      <c r="D17" s="36">
        <v>25</v>
      </c>
      <c r="E17" s="26">
        <v>21</v>
      </c>
      <c r="F17" s="26">
        <v>3</v>
      </c>
      <c r="G17" s="26">
        <v>8</v>
      </c>
      <c r="H17" s="26"/>
      <c r="I17" s="26"/>
      <c r="J17" s="26">
        <v>0</v>
      </c>
      <c r="K17" s="26">
        <v>0</v>
      </c>
      <c r="L17" s="89"/>
      <c r="M17" s="26">
        <v>1</v>
      </c>
      <c r="N17" s="26">
        <f t="shared" si="1"/>
        <v>1</v>
      </c>
      <c r="O17" s="37">
        <v>1</v>
      </c>
      <c r="P17" s="37">
        <v>2</v>
      </c>
      <c r="Q17" s="90"/>
      <c r="R17" s="90"/>
      <c r="S17" s="90"/>
      <c r="T17" s="26">
        <f t="shared" si="0"/>
        <v>6</v>
      </c>
      <c r="U17" s="38">
        <f t="shared" si="2"/>
        <v>0.42857142857142855</v>
      </c>
      <c r="V17" s="22">
        <v>31</v>
      </c>
      <c r="W17" s="22" t="s">
        <v>68</v>
      </c>
      <c r="X17" s="22" t="s">
        <v>59</v>
      </c>
      <c r="Y17" s="62">
        <v>621</v>
      </c>
      <c r="Z17" s="39"/>
      <c r="AA17" s="1" t="s">
        <v>93</v>
      </c>
      <c r="AB17" s="27" t="s">
        <v>139</v>
      </c>
    </row>
    <row r="18" spans="1:28" x14ac:dyDescent="0.3">
      <c r="A18" s="1" t="s">
        <v>128</v>
      </c>
      <c r="B18" s="1" t="s">
        <v>46</v>
      </c>
      <c r="C18" s="26" t="s">
        <v>250</v>
      </c>
      <c r="D18" s="36">
        <v>28</v>
      </c>
      <c r="E18" s="26">
        <v>26</v>
      </c>
      <c r="F18" s="26">
        <v>4</v>
      </c>
      <c r="G18" s="26">
        <v>12</v>
      </c>
      <c r="H18" s="26"/>
      <c r="I18" s="26"/>
      <c r="J18" s="26">
        <v>8</v>
      </c>
      <c r="K18" s="26">
        <v>8</v>
      </c>
      <c r="L18" s="89"/>
      <c r="M18" s="26">
        <v>8</v>
      </c>
      <c r="N18" s="26">
        <f t="shared" ref="N18" si="5">SUM(L18:M18)</f>
        <v>8</v>
      </c>
      <c r="O18" s="37">
        <v>0</v>
      </c>
      <c r="P18" s="52">
        <v>6</v>
      </c>
      <c r="Q18" s="90"/>
      <c r="R18" s="90"/>
      <c r="S18" s="90"/>
      <c r="T18" s="26">
        <f t="shared" si="0"/>
        <v>16</v>
      </c>
      <c r="U18" s="38">
        <f t="shared" ref="U18" si="6">IFERROR(((T18+Q18+N18-R18)+(O18*2))/E18,"")</f>
        <v>0.92307692307692313</v>
      </c>
      <c r="V18" s="22">
        <v>31</v>
      </c>
      <c r="W18" s="22" t="s">
        <v>68</v>
      </c>
      <c r="X18" s="22" t="s">
        <v>59</v>
      </c>
      <c r="Y18" s="62">
        <v>621</v>
      </c>
      <c r="Z18" s="39"/>
      <c r="AA18" s="1" t="s">
        <v>93</v>
      </c>
      <c r="AB18" s="27" t="s">
        <v>139</v>
      </c>
    </row>
    <row r="19" spans="1:28" x14ac:dyDescent="0.3">
      <c r="A19" s="1" t="s">
        <v>128</v>
      </c>
      <c r="B19" s="1" t="s">
        <v>46</v>
      </c>
      <c r="C19" s="26" t="s">
        <v>51</v>
      </c>
      <c r="D19" s="36">
        <v>33</v>
      </c>
      <c r="E19" s="26">
        <v>26</v>
      </c>
      <c r="F19" s="26">
        <v>3</v>
      </c>
      <c r="G19" s="26">
        <v>13</v>
      </c>
      <c r="H19" s="26"/>
      <c r="I19" s="26"/>
      <c r="J19" s="26">
        <v>2</v>
      </c>
      <c r="K19" s="26">
        <v>3</v>
      </c>
      <c r="L19" s="89"/>
      <c r="M19" s="26">
        <v>13</v>
      </c>
      <c r="N19" s="26">
        <f t="shared" si="1"/>
        <v>13</v>
      </c>
      <c r="O19" s="37">
        <v>0</v>
      </c>
      <c r="P19" s="52">
        <v>6</v>
      </c>
      <c r="Q19" s="90"/>
      <c r="R19" s="90"/>
      <c r="S19" s="90"/>
      <c r="T19" s="26">
        <f t="shared" si="0"/>
        <v>8</v>
      </c>
      <c r="U19" s="38">
        <f t="shared" si="2"/>
        <v>0.80769230769230771</v>
      </c>
      <c r="V19" s="22">
        <v>31</v>
      </c>
      <c r="W19" s="22" t="s">
        <v>68</v>
      </c>
      <c r="X19" s="22" t="s">
        <v>59</v>
      </c>
      <c r="Y19" s="62">
        <v>621</v>
      </c>
      <c r="Z19" s="39"/>
      <c r="AA19" s="1" t="s">
        <v>93</v>
      </c>
      <c r="AB19" s="27" t="s">
        <v>139</v>
      </c>
    </row>
    <row r="20" spans="1:28" x14ac:dyDescent="0.3">
      <c r="A20" s="1" t="s">
        <v>128</v>
      </c>
      <c r="B20" s="1" t="s">
        <v>46</v>
      </c>
      <c r="C20" s="26" t="s">
        <v>52</v>
      </c>
      <c r="D20" s="36">
        <v>6</v>
      </c>
      <c r="E20" s="26">
        <v>20</v>
      </c>
      <c r="F20" s="26">
        <v>0</v>
      </c>
      <c r="G20" s="26">
        <v>4</v>
      </c>
      <c r="H20" s="26"/>
      <c r="I20" s="26"/>
      <c r="J20" s="26">
        <v>5</v>
      </c>
      <c r="K20" s="26">
        <v>6</v>
      </c>
      <c r="L20" s="89"/>
      <c r="M20" s="26">
        <v>2</v>
      </c>
      <c r="N20" s="26">
        <f t="shared" si="1"/>
        <v>2</v>
      </c>
      <c r="O20" s="37">
        <v>2</v>
      </c>
      <c r="P20" s="37">
        <v>4</v>
      </c>
      <c r="Q20" s="90"/>
      <c r="R20" s="90"/>
      <c r="S20" s="90"/>
      <c r="T20" s="26">
        <f t="shared" si="0"/>
        <v>5</v>
      </c>
      <c r="U20" s="38">
        <f t="shared" si="2"/>
        <v>0.55000000000000004</v>
      </c>
      <c r="V20" s="22">
        <v>31</v>
      </c>
      <c r="W20" s="22" t="s">
        <v>68</v>
      </c>
      <c r="X20" s="22" t="s">
        <v>59</v>
      </c>
      <c r="Y20" s="62">
        <v>621</v>
      </c>
      <c r="Z20" s="39"/>
      <c r="AA20" s="1" t="s">
        <v>93</v>
      </c>
      <c r="AB20" s="27" t="s">
        <v>139</v>
      </c>
    </row>
    <row r="21" spans="1:28" x14ac:dyDescent="0.3">
      <c r="A21" s="1" t="s">
        <v>128</v>
      </c>
      <c r="B21" s="1" t="s">
        <v>46</v>
      </c>
      <c r="C21" s="26" t="s">
        <v>53</v>
      </c>
      <c r="D21" s="36">
        <v>31</v>
      </c>
      <c r="E21" s="26">
        <v>26</v>
      </c>
      <c r="F21" s="26">
        <v>3</v>
      </c>
      <c r="G21" s="26">
        <v>10</v>
      </c>
      <c r="H21" s="26"/>
      <c r="I21" s="26"/>
      <c r="J21" s="26">
        <v>3</v>
      </c>
      <c r="K21" s="26">
        <v>4</v>
      </c>
      <c r="L21" s="89"/>
      <c r="M21" s="26">
        <v>6</v>
      </c>
      <c r="N21" s="26">
        <f t="shared" si="1"/>
        <v>6</v>
      </c>
      <c r="O21" s="37">
        <v>1</v>
      </c>
      <c r="P21" s="52">
        <v>6</v>
      </c>
      <c r="Q21" s="90"/>
      <c r="R21" s="90"/>
      <c r="S21" s="90"/>
      <c r="T21" s="26">
        <f t="shared" si="0"/>
        <v>9</v>
      </c>
      <c r="U21" s="38">
        <f t="shared" si="2"/>
        <v>0.65384615384615385</v>
      </c>
      <c r="V21" s="22">
        <v>31</v>
      </c>
      <c r="W21" s="22" t="s">
        <v>68</v>
      </c>
      <c r="X21" s="22" t="s">
        <v>59</v>
      </c>
      <c r="Y21" s="62">
        <v>621</v>
      </c>
      <c r="Z21" s="39"/>
      <c r="AA21" s="1" t="s">
        <v>93</v>
      </c>
      <c r="AB21" s="27" t="s">
        <v>139</v>
      </c>
    </row>
    <row r="22" spans="1:28" x14ac:dyDescent="0.3">
      <c r="A22" s="1" t="s">
        <v>128</v>
      </c>
      <c r="B22" s="1" t="s">
        <v>46</v>
      </c>
      <c r="C22" s="26" t="s">
        <v>236</v>
      </c>
      <c r="D22" s="36">
        <v>32</v>
      </c>
      <c r="E22" s="26">
        <v>3</v>
      </c>
      <c r="F22" s="26">
        <v>0</v>
      </c>
      <c r="G22" s="26">
        <v>3</v>
      </c>
      <c r="H22" s="26"/>
      <c r="I22" s="26"/>
      <c r="J22" s="26">
        <v>0</v>
      </c>
      <c r="K22" s="26">
        <v>0</v>
      </c>
      <c r="L22" s="89"/>
      <c r="M22" s="26">
        <v>0</v>
      </c>
      <c r="N22" s="26">
        <f>SUM(L22:M22)</f>
        <v>0</v>
      </c>
      <c r="O22" s="37">
        <v>0</v>
      </c>
      <c r="P22" s="37">
        <v>1</v>
      </c>
      <c r="Q22" s="90"/>
      <c r="R22" s="90"/>
      <c r="S22" s="90"/>
      <c r="T22" s="26">
        <f t="shared" si="0"/>
        <v>0</v>
      </c>
      <c r="U22" s="38">
        <f t="shared" si="2"/>
        <v>0</v>
      </c>
      <c r="V22" s="22">
        <v>31</v>
      </c>
      <c r="W22" s="22" t="s">
        <v>68</v>
      </c>
      <c r="X22" s="22" t="s">
        <v>59</v>
      </c>
      <c r="Y22" s="62">
        <v>621</v>
      </c>
      <c r="Z22" s="39"/>
      <c r="AA22" s="1" t="s">
        <v>93</v>
      </c>
      <c r="AB22" s="27" t="s">
        <v>139</v>
      </c>
    </row>
    <row r="23" spans="1:28" x14ac:dyDescent="0.3">
      <c r="A23" s="1" t="s">
        <v>128</v>
      </c>
      <c r="B23" s="1" t="s">
        <v>46</v>
      </c>
      <c r="C23" s="26" t="s">
        <v>55</v>
      </c>
      <c r="D23" s="36">
        <v>1</v>
      </c>
      <c r="E23" s="26">
        <v>42</v>
      </c>
      <c r="F23" s="26">
        <v>10</v>
      </c>
      <c r="G23" s="26">
        <v>26</v>
      </c>
      <c r="H23" s="26"/>
      <c r="I23" s="26"/>
      <c r="J23" s="26">
        <v>5</v>
      </c>
      <c r="K23" s="26">
        <v>7</v>
      </c>
      <c r="L23" s="89"/>
      <c r="M23" s="26">
        <v>10</v>
      </c>
      <c r="N23" s="26">
        <f>SUM(L23:M23)</f>
        <v>10</v>
      </c>
      <c r="O23" s="37">
        <v>4</v>
      </c>
      <c r="P23" s="52">
        <v>6</v>
      </c>
      <c r="Q23" s="90"/>
      <c r="R23" s="90"/>
      <c r="S23" s="90"/>
      <c r="T23" s="26">
        <f t="shared" si="0"/>
        <v>25</v>
      </c>
      <c r="U23" s="38">
        <f t="shared" si="2"/>
        <v>1.0238095238095237</v>
      </c>
      <c r="V23" s="22">
        <v>31</v>
      </c>
      <c r="W23" s="22" t="s">
        <v>68</v>
      </c>
      <c r="X23" s="22" t="s">
        <v>59</v>
      </c>
      <c r="Y23" s="62">
        <v>621</v>
      </c>
      <c r="Z23" s="39"/>
      <c r="AA23" s="1" t="s">
        <v>93</v>
      </c>
      <c r="AB23" s="27" t="s">
        <v>139</v>
      </c>
    </row>
    <row r="24" spans="1:28" x14ac:dyDescent="0.3">
      <c r="A24" s="1" t="s">
        <v>128</v>
      </c>
      <c r="B24" s="1" t="s">
        <v>46</v>
      </c>
      <c r="C24" s="26" t="s">
        <v>56</v>
      </c>
      <c r="D24" s="36">
        <v>15</v>
      </c>
      <c r="E24" s="26" t="s">
        <v>473</v>
      </c>
      <c r="F24" s="26"/>
      <c r="G24" s="26"/>
      <c r="H24" s="26"/>
      <c r="I24" s="26"/>
      <c r="J24" s="26"/>
      <c r="K24" s="26"/>
      <c r="L24" s="89"/>
      <c r="M24" s="26"/>
      <c r="N24" s="26">
        <f>SUM(L24:M24)</f>
        <v>0</v>
      </c>
      <c r="O24" s="37"/>
      <c r="P24" s="37"/>
      <c r="Q24" s="90"/>
      <c r="R24" s="90"/>
      <c r="S24" s="90"/>
      <c r="T24" s="26">
        <f t="shared" si="0"/>
        <v>0</v>
      </c>
      <c r="U24" s="38" t="str">
        <f t="shared" si="2"/>
        <v/>
      </c>
      <c r="V24" s="22">
        <v>31</v>
      </c>
      <c r="W24" s="22" t="s">
        <v>68</v>
      </c>
      <c r="X24" s="22" t="s">
        <v>59</v>
      </c>
      <c r="Y24" s="62">
        <v>621</v>
      </c>
      <c r="Z24" s="39"/>
      <c r="AA24" s="1" t="s">
        <v>93</v>
      </c>
      <c r="AB24" s="27" t="s">
        <v>139</v>
      </c>
    </row>
    <row r="25" spans="1:28" x14ac:dyDescent="0.3">
      <c r="A25" s="1" t="s">
        <v>128</v>
      </c>
      <c r="B25" s="1" t="s">
        <v>46</v>
      </c>
      <c r="C25" s="52" t="s">
        <v>39</v>
      </c>
      <c r="D25" s="1"/>
      <c r="E25" s="52"/>
      <c r="F25" s="41"/>
      <c r="G25" s="41"/>
      <c r="H25" s="41"/>
      <c r="I25" s="41"/>
      <c r="J25" s="41"/>
      <c r="K25" s="41"/>
      <c r="L25" s="52">
        <v>31</v>
      </c>
      <c r="M25" s="52">
        <v>-31</v>
      </c>
      <c r="N25" s="41"/>
      <c r="O25" s="41"/>
      <c r="P25" s="41"/>
      <c r="Q25" s="52">
        <v>11</v>
      </c>
      <c r="R25" s="52">
        <v>16</v>
      </c>
      <c r="S25" s="52">
        <v>7</v>
      </c>
      <c r="T25" s="52"/>
      <c r="U25" s="38" t="str">
        <f t="shared" ref="U25" si="7">_xlfn.IFNA("",((T25+Q25+N25-R25)+(O25*2))/E25)</f>
        <v/>
      </c>
      <c r="V25" s="22">
        <v>31</v>
      </c>
      <c r="W25" s="22" t="s">
        <v>68</v>
      </c>
      <c r="X25" s="22" t="s">
        <v>59</v>
      </c>
      <c r="Y25" s="62">
        <v>621</v>
      </c>
      <c r="Z25" s="39"/>
      <c r="AA25" s="1" t="s">
        <v>93</v>
      </c>
      <c r="AB25" s="27" t="s">
        <v>139</v>
      </c>
    </row>
    <row r="26" spans="1:28" x14ac:dyDescent="0.3">
      <c r="A26" s="46" t="s">
        <v>128</v>
      </c>
      <c r="B26" s="46" t="s">
        <v>46</v>
      </c>
      <c r="C26" s="42" t="s">
        <v>40</v>
      </c>
      <c r="D26" s="46"/>
      <c r="E26" s="42">
        <f t="shared" ref="E26:T26" si="8">SUM(E13:E25)</f>
        <v>240</v>
      </c>
      <c r="F26" s="42">
        <f t="shared" si="8"/>
        <v>32</v>
      </c>
      <c r="G26" s="42">
        <f t="shared" si="8"/>
        <v>101</v>
      </c>
      <c r="H26" s="42">
        <f t="shared" si="8"/>
        <v>0</v>
      </c>
      <c r="I26" s="42">
        <f t="shared" si="8"/>
        <v>0</v>
      </c>
      <c r="J26" s="42">
        <f t="shared" si="8"/>
        <v>30</v>
      </c>
      <c r="K26" s="42">
        <f t="shared" si="8"/>
        <v>51</v>
      </c>
      <c r="L26" s="42">
        <f t="shared" si="8"/>
        <v>31</v>
      </c>
      <c r="M26" s="42">
        <f t="shared" si="8"/>
        <v>22</v>
      </c>
      <c r="N26" s="42">
        <f t="shared" si="8"/>
        <v>53</v>
      </c>
      <c r="O26" s="42">
        <f t="shared" si="8"/>
        <v>23</v>
      </c>
      <c r="P26" s="42">
        <f t="shared" si="8"/>
        <v>41</v>
      </c>
      <c r="Q26" s="42">
        <f t="shared" si="8"/>
        <v>11</v>
      </c>
      <c r="R26" s="42">
        <f t="shared" si="8"/>
        <v>16</v>
      </c>
      <c r="S26" s="42">
        <f t="shared" si="8"/>
        <v>7</v>
      </c>
      <c r="T26" s="42">
        <f t="shared" si="8"/>
        <v>94</v>
      </c>
      <c r="U26" s="43">
        <f>((T26+Q26+N26-R26)+(O26*2))/E26</f>
        <v>0.78333333333333333</v>
      </c>
      <c r="V26" s="44">
        <v>31</v>
      </c>
      <c r="W26" s="44" t="s">
        <v>68</v>
      </c>
      <c r="X26" s="44" t="s">
        <v>59</v>
      </c>
      <c r="Y26" s="63">
        <v>621</v>
      </c>
      <c r="Z26" s="80" t="s">
        <v>466</v>
      </c>
      <c r="AA26" s="46" t="s">
        <v>93</v>
      </c>
      <c r="AB26" s="74" t="s">
        <v>139</v>
      </c>
    </row>
    <row r="27" spans="1:28" x14ac:dyDescent="0.3">
      <c r="A27" s="1"/>
      <c r="B27" s="1"/>
      <c r="C27" s="1"/>
      <c r="D27" s="1"/>
      <c r="F27" s="47" t="s">
        <v>41</v>
      </c>
      <c r="G27" s="61">
        <f>F26/G26</f>
        <v>0.31683168316831684</v>
      </c>
      <c r="H27" s="47"/>
      <c r="I27" s="27"/>
      <c r="J27" s="47" t="s">
        <v>42</v>
      </c>
      <c r="K27" s="61">
        <f>J26/K26</f>
        <v>0.58823529411764708</v>
      </c>
      <c r="L27" s="1"/>
      <c r="M27" s="37" t="s">
        <v>43</v>
      </c>
      <c r="N27" s="49"/>
      <c r="P27" s="1"/>
      <c r="Q27" s="1"/>
      <c r="R27" s="1"/>
      <c r="S27" s="1"/>
      <c r="T27" s="1"/>
      <c r="U27" s="1"/>
      <c r="V27" s="22"/>
      <c r="W27" s="22"/>
      <c r="X27" s="22"/>
      <c r="Y27" s="40"/>
      <c r="Z27" s="39"/>
      <c r="AA27" s="1"/>
      <c r="AB27" s="27"/>
    </row>
    <row r="28" spans="1:28" x14ac:dyDescent="0.3">
      <c r="A28" s="1"/>
      <c r="B28" s="1"/>
      <c r="C28" s="5" t="s">
        <v>44</v>
      </c>
      <c r="V28" s="22"/>
      <c r="W28" s="22"/>
      <c r="X28" s="22"/>
      <c r="Y28" s="40"/>
      <c r="Z28" s="39"/>
      <c r="AA28" s="1"/>
      <c r="AB28" s="27"/>
    </row>
    <row r="29" spans="1:28" x14ac:dyDescent="0.3">
      <c r="A29" s="1"/>
      <c r="B29" s="1"/>
      <c r="C29" s="1" t="s">
        <v>465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40"/>
      <c r="Z29" s="39"/>
      <c r="AA29" s="1"/>
      <c r="AB29" s="27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40"/>
      <c r="Z30" s="39"/>
      <c r="AA30" s="1"/>
      <c r="AB30" s="27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40"/>
      <c r="Z31" s="39"/>
      <c r="AA31" s="1"/>
      <c r="AB31" s="27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40"/>
      <c r="Z32" s="39"/>
      <c r="AA32" s="1"/>
      <c r="AB32" s="27"/>
    </row>
    <row r="33" spans="1:28" x14ac:dyDescent="0.3">
      <c r="B33" s="1"/>
      <c r="C33" s="51" t="s">
        <v>129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7" t="s">
        <v>11</v>
      </c>
      <c r="U33" s="1"/>
      <c r="V33" s="50">
        <v>8</v>
      </c>
      <c r="W33" s="1"/>
      <c r="X33" s="1"/>
      <c r="Y33" s="30"/>
      <c r="Z33" s="39"/>
      <c r="AA33" s="1"/>
      <c r="AB33" s="27"/>
    </row>
    <row r="34" spans="1:28" x14ac:dyDescent="0.3">
      <c r="A34" s="34" t="s">
        <v>12</v>
      </c>
      <c r="B34" s="35" t="s">
        <v>13</v>
      </c>
      <c r="C34" s="36" t="s">
        <v>14</v>
      </c>
      <c r="D34" s="36" t="s">
        <v>15</v>
      </c>
      <c r="E34" s="14" t="s">
        <v>16</v>
      </c>
      <c r="F34" s="14" t="s">
        <v>17</v>
      </c>
      <c r="G34" s="14" t="s">
        <v>18</v>
      </c>
      <c r="H34" s="14" t="s">
        <v>19</v>
      </c>
      <c r="I34" s="14" t="s">
        <v>20</v>
      </c>
      <c r="J34" s="14" t="s">
        <v>21</v>
      </c>
      <c r="K34" s="14" t="s">
        <v>22</v>
      </c>
      <c r="L34" s="14" t="s">
        <v>23</v>
      </c>
      <c r="M34" s="14" t="s">
        <v>24</v>
      </c>
      <c r="N34" s="14" t="s">
        <v>25</v>
      </c>
      <c r="O34" s="14" t="s">
        <v>26</v>
      </c>
      <c r="P34" s="14" t="s">
        <v>27</v>
      </c>
      <c r="Q34" s="14" t="s">
        <v>28</v>
      </c>
      <c r="R34" s="14" t="s">
        <v>29</v>
      </c>
      <c r="S34" s="14" t="s">
        <v>30</v>
      </c>
      <c r="T34" s="14" t="s">
        <v>31</v>
      </c>
      <c r="U34" s="14" t="s">
        <v>32</v>
      </c>
      <c r="V34" s="14" t="s">
        <v>4</v>
      </c>
      <c r="W34" s="14" t="s">
        <v>33</v>
      </c>
      <c r="X34" s="14" t="s">
        <v>34</v>
      </c>
      <c r="Y34" s="14" t="s">
        <v>35</v>
      </c>
      <c r="Z34" s="14" t="s">
        <v>36</v>
      </c>
      <c r="AA34" s="14" t="s">
        <v>37</v>
      </c>
      <c r="AB34" s="14" t="s">
        <v>38</v>
      </c>
    </row>
    <row r="35" spans="1:28" x14ac:dyDescent="0.3">
      <c r="A35" s="1" t="s">
        <v>46</v>
      </c>
      <c r="B35" s="1" t="s">
        <v>128</v>
      </c>
      <c r="C35" s="26" t="s">
        <v>373</v>
      </c>
      <c r="D35" s="36">
        <v>3</v>
      </c>
      <c r="E35" s="26">
        <v>21</v>
      </c>
      <c r="F35" s="26">
        <v>3</v>
      </c>
      <c r="G35" s="26">
        <v>7</v>
      </c>
      <c r="H35" s="26"/>
      <c r="I35" s="26"/>
      <c r="J35" s="26">
        <v>1</v>
      </c>
      <c r="K35" s="26">
        <v>4</v>
      </c>
      <c r="L35" s="89"/>
      <c r="M35" s="26">
        <v>9</v>
      </c>
      <c r="N35" s="26">
        <f>SUM(L35:M35)</f>
        <v>9</v>
      </c>
      <c r="O35" s="26">
        <v>2</v>
      </c>
      <c r="P35" s="37">
        <v>2</v>
      </c>
      <c r="Q35" s="89"/>
      <c r="R35" s="89"/>
      <c r="S35" s="89"/>
      <c r="T35" s="26">
        <f>+(F35*2)+J35</f>
        <v>7</v>
      </c>
      <c r="U35" s="38">
        <f>IFERROR(((T35+Q35+N35-R35)+(O35*2))/E35,"")</f>
        <v>0.95238095238095233</v>
      </c>
      <c r="V35" s="22">
        <v>31</v>
      </c>
      <c r="W35" s="22" t="s">
        <v>58</v>
      </c>
      <c r="X35" s="22" t="s">
        <v>69</v>
      </c>
      <c r="Y35" s="62">
        <v>621</v>
      </c>
      <c r="Z35" s="39"/>
      <c r="AA35" s="1" t="s">
        <v>133</v>
      </c>
      <c r="AB35" s="27" t="s">
        <v>140</v>
      </c>
    </row>
    <row r="36" spans="1:28" x14ac:dyDescent="0.3">
      <c r="A36" s="1" t="s">
        <v>46</v>
      </c>
      <c r="B36" s="1" t="s">
        <v>128</v>
      </c>
      <c r="C36" s="26" t="s">
        <v>374</v>
      </c>
      <c r="D36" s="36">
        <v>21</v>
      </c>
      <c r="E36" s="26">
        <v>29</v>
      </c>
      <c r="F36" s="26">
        <v>4</v>
      </c>
      <c r="G36" s="26">
        <v>8</v>
      </c>
      <c r="H36" s="26"/>
      <c r="I36" s="26"/>
      <c r="J36" s="26">
        <v>1</v>
      </c>
      <c r="K36" s="26">
        <v>1</v>
      </c>
      <c r="L36" s="89"/>
      <c r="M36" s="26">
        <v>0</v>
      </c>
      <c r="N36" s="26">
        <f t="shared" ref="N36:N41" si="9">SUM(L36:M36)</f>
        <v>0</v>
      </c>
      <c r="O36" s="37">
        <v>11</v>
      </c>
      <c r="P36" s="37">
        <v>5</v>
      </c>
      <c r="Q36" s="90"/>
      <c r="R36" s="90"/>
      <c r="S36" s="90"/>
      <c r="T36" s="26">
        <f t="shared" ref="T36:T46" si="10">+(F36*2)+J36</f>
        <v>9</v>
      </c>
      <c r="U36" s="38">
        <f t="shared" ref="U36:U46" si="11">IFERROR(((T36+Q36+N36-R36)+(O36*2))/E36,"")</f>
        <v>1.0689655172413792</v>
      </c>
      <c r="V36" s="22">
        <v>31</v>
      </c>
      <c r="W36" s="22" t="s">
        <v>58</v>
      </c>
      <c r="X36" s="22" t="s">
        <v>69</v>
      </c>
      <c r="Y36" s="62">
        <v>621</v>
      </c>
      <c r="Z36" s="39"/>
      <c r="AA36" s="1" t="s">
        <v>133</v>
      </c>
      <c r="AB36" s="27" t="s">
        <v>140</v>
      </c>
    </row>
    <row r="37" spans="1:28" x14ac:dyDescent="0.3">
      <c r="A37" s="1" t="s">
        <v>46</v>
      </c>
      <c r="B37" s="1" t="s">
        <v>128</v>
      </c>
      <c r="C37" s="26" t="s">
        <v>415</v>
      </c>
      <c r="D37" s="36">
        <v>12</v>
      </c>
      <c r="E37" s="26">
        <v>5</v>
      </c>
      <c r="F37" s="26">
        <v>1</v>
      </c>
      <c r="G37" s="26">
        <v>2</v>
      </c>
      <c r="H37" s="26"/>
      <c r="I37" s="26"/>
      <c r="J37" s="26">
        <v>1</v>
      </c>
      <c r="K37" s="26">
        <v>3</v>
      </c>
      <c r="L37" s="89"/>
      <c r="M37" s="26">
        <v>0</v>
      </c>
      <c r="N37" s="26">
        <f t="shared" si="9"/>
        <v>0</v>
      </c>
      <c r="O37" s="37">
        <v>1</v>
      </c>
      <c r="P37" s="37">
        <v>1</v>
      </c>
      <c r="Q37" s="90"/>
      <c r="R37" s="90"/>
      <c r="S37" s="90"/>
      <c r="T37" s="26">
        <f t="shared" si="10"/>
        <v>3</v>
      </c>
      <c r="U37" s="38">
        <f t="shared" si="11"/>
        <v>1</v>
      </c>
      <c r="V37" s="22">
        <v>31</v>
      </c>
      <c r="W37" s="22" t="s">
        <v>58</v>
      </c>
      <c r="X37" s="22" t="s">
        <v>69</v>
      </c>
      <c r="Y37" s="62">
        <v>621</v>
      </c>
      <c r="Z37" s="39"/>
      <c r="AA37" s="1" t="s">
        <v>133</v>
      </c>
      <c r="AB37" s="27" t="s">
        <v>140</v>
      </c>
    </row>
    <row r="38" spans="1:28" x14ac:dyDescent="0.3">
      <c r="A38" s="1" t="s">
        <v>46</v>
      </c>
      <c r="B38" s="1" t="s">
        <v>128</v>
      </c>
      <c r="C38" s="26" t="s">
        <v>375</v>
      </c>
      <c r="D38" s="36">
        <v>4</v>
      </c>
      <c r="E38" s="26">
        <v>3</v>
      </c>
      <c r="F38" s="26">
        <v>1</v>
      </c>
      <c r="G38" s="26">
        <v>2</v>
      </c>
      <c r="H38" s="26"/>
      <c r="I38" s="26"/>
      <c r="J38" s="26">
        <v>1</v>
      </c>
      <c r="K38" s="26">
        <v>3</v>
      </c>
      <c r="L38" s="89"/>
      <c r="M38" s="26">
        <v>2</v>
      </c>
      <c r="N38" s="26">
        <f t="shared" si="9"/>
        <v>2</v>
      </c>
      <c r="O38" s="37">
        <v>0</v>
      </c>
      <c r="P38" s="37">
        <v>0</v>
      </c>
      <c r="Q38" s="90"/>
      <c r="R38" s="90"/>
      <c r="S38" s="90"/>
      <c r="T38" s="26">
        <f t="shared" si="10"/>
        <v>3</v>
      </c>
      <c r="U38" s="38">
        <f t="shared" si="11"/>
        <v>1.6666666666666667</v>
      </c>
      <c r="V38" s="22">
        <v>31</v>
      </c>
      <c r="W38" s="22" t="s">
        <v>58</v>
      </c>
      <c r="X38" s="22" t="s">
        <v>69</v>
      </c>
      <c r="Y38" s="62">
        <v>621</v>
      </c>
      <c r="Z38" s="39"/>
      <c r="AA38" s="1" t="s">
        <v>133</v>
      </c>
      <c r="AB38" s="27" t="s">
        <v>140</v>
      </c>
    </row>
    <row r="39" spans="1:28" x14ac:dyDescent="0.3">
      <c r="A39" s="1" t="s">
        <v>46</v>
      </c>
      <c r="B39" s="1" t="s">
        <v>128</v>
      </c>
      <c r="C39" s="26" t="s">
        <v>416</v>
      </c>
      <c r="D39" s="36">
        <v>19</v>
      </c>
      <c r="E39" s="26">
        <v>18</v>
      </c>
      <c r="F39" s="26">
        <v>1</v>
      </c>
      <c r="G39" s="26">
        <v>6</v>
      </c>
      <c r="H39" s="26"/>
      <c r="I39" s="26"/>
      <c r="J39" s="26">
        <v>0</v>
      </c>
      <c r="K39" s="26">
        <v>3</v>
      </c>
      <c r="L39" s="89"/>
      <c r="M39" s="26">
        <v>8</v>
      </c>
      <c r="N39" s="26">
        <f t="shared" si="9"/>
        <v>8</v>
      </c>
      <c r="O39" s="37">
        <v>2</v>
      </c>
      <c r="P39" s="37">
        <v>2</v>
      </c>
      <c r="Q39" s="90"/>
      <c r="R39" s="90"/>
      <c r="S39" s="90"/>
      <c r="T39" s="26">
        <f t="shared" si="10"/>
        <v>2</v>
      </c>
      <c r="U39" s="38">
        <f t="shared" si="11"/>
        <v>0.77777777777777779</v>
      </c>
      <c r="V39" s="22">
        <v>31</v>
      </c>
      <c r="W39" s="22" t="s">
        <v>58</v>
      </c>
      <c r="X39" s="22" t="s">
        <v>69</v>
      </c>
      <c r="Y39" s="62">
        <v>621</v>
      </c>
      <c r="Z39" s="39"/>
      <c r="AA39" s="1" t="s">
        <v>133</v>
      </c>
      <c r="AB39" s="27" t="s">
        <v>140</v>
      </c>
    </row>
    <row r="40" spans="1:28" x14ac:dyDescent="0.3">
      <c r="A40" s="1" t="s">
        <v>46</v>
      </c>
      <c r="B40" s="1" t="s">
        <v>128</v>
      </c>
      <c r="C40" s="26" t="s">
        <v>241</v>
      </c>
      <c r="D40" s="36">
        <v>22</v>
      </c>
      <c r="E40" s="26">
        <v>10</v>
      </c>
      <c r="F40" s="26">
        <v>0</v>
      </c>
      <c r="G40" s="26">
        <v>1</v>
      </c>
      <c r="H40" s="26"/>
      <c r="I40" s="26"/>
      <c r="J40" s="26">
        <v>1</v>
      </c>
      <c r="K40" s="26">
        <v>2</v>
      </c>
      <c r="L40" s="89"/>
      <c r="M40" s="26">
        <v>2</v>
      </c>
      <c r="N40" s="26">
        <f t="shared" si="9"/>
        <v>2</v>
      </c>
      <c r="O40" s="37">
        <v>0</v>
      </c>
      <c r="P40" s="37">
        <v>3</v>
      </c>
      <c r="Q40" s="90"/>
      <c r="R40" s="90"/>
      <c r="S40" s="90"/>
      <c r="T40" s="26">
        <f t="shared" si="10"/>
        <v>1</v>
      </c>
      <c r="U40" s="38">
        <f t="shared" si="11"/>
        <v>0.3</v>
      </c>
      <c r="V40" s="22">
        <v>31</v>
      </c>
      <c r="W40" s="22" t="s">
        <v>58</v>
      </c>
      <c r="X40" s="22" t="s">
        <v>69</v>
      </c>
      <c r="Y40" s="62">
        <v>621</v>
      </c>
      <c r="Z40" s="39"/>
      <c r="AA40" s="1" t="s">
        <v>133</v>
      </c>
      <c r="AB40" s="27" t="s">
        <v>140</v>
      </c>
    </row>
    <row r="41" spans="1:28" x14ac:dyDescent="0.3">
      <c r="A41" s="1" t="s">
        <v>46</v>
      </c>
      <c r="B41" s="1" t="s">
        <v>128</v>
      </c>
      <c r="C41" s="26" t="s">
        <v>376</v>
      </c>
      <c r="D41" s="36">
        <v>13</v>
      </c>
      <c r="E41" s="26">
        <v>40</v>
      </c>
      <c r="F41" s="26">
        <v>6</v>
      </c>
      <c r="G41" s="26">
        <v>14</v>
      </c>
      <c r="H41" s="26"/>
      <c r="I41" s="26"/>
      <c r="J41" s="26">
        <v>15</v>
      </c>
      <c r="K41" s="26">
        <v>17</v>
      </c>
      <c r="L41" s="89"/>
      <c r="M41" s="26">
        <v>9</v>
      </c>
      <c r="N41" s="26">
        <f t="shared" si="9"/>
        <v>9</v>
      </c>
      <c r="O41" s="37">
        <v>2</v>
      </c>
      <c r="P41" s="37">
        <v>2</v>
      </c>
      <c r="Q41" s="90"/>
      <c r="R41" s="90"/>
      <c r="S41" s="90"/>
      <c r="T41" s="26">
        <f t="shared" si="10"/>
        <v>27</v>
      </c>
      <c r="U41" s="38">
        <f t="shared" si="11"/>
        <v>1</v>
      </c>
      <c r="V41" s="22">
        <v>31</v>
      </c>
      <c r="W41" s="22" t="s">
        <v>58</v>
      </c>
      <c r="X41" s="22" t="s">
        <v>69</v>
      </c>
      <c r="Y41" s="62">
        <v>621</v>
      </c>
      <c r="Z41" s="39"/>
      <c r="AA41" s="1" t="s">
        <v>133</v>
      </c>
      <c r="AB41" s="27" t="s">
        <v>140</v>
      </c>
    </row>
    <row r="42" spans="1:28" x14ac:dyDescent="0.3">
      <c r="A42" s="1" t="s">
        <v>46</v>
      </c>
      <c r="B42" s="1" t="s">
        <v>128</v>
      </c>
      <c r="C42" s="26" t="s">
        <v>377</v>
      </c>
      <c r="D42" s="36">
        <v>11</v>
      </c>
      <c r="E42" s="26">
        <v>19</v>
      </c>
      <c r="F42" s="26">
        <v>1</v>
      </c>
      <c r="G42" s="26">
        <v>6</v>
      </c>
      <c r="H42" s="26"/>
      <c r="I42" s="26"/>
      <c r="J42" s="26">
        <v>6</v>
      </c>
      <c r="K42" s="26">
        <v>6</v>
      </c>
      <c r="L42" s="89"/>
      <c r="M42" s="26">
        <v>4</v>
      </c>
      <c r="N42" s="26">
        <f>SUM(L42:M42)</f>
        <v>4</v>
      </c>
      <c r="O42" s="37">
        <v>3</v>
      </c>
      <c r="P42" s="37">
        <v>1</v>
      </c>
      <c r="Q42" s="90"/>
      <c r="R42" s="90"/>
      <c r="S42" s="90"/>
      <c r="T42" s="26">
        <f t="shared" si="10"/>
        <v>8</v>
      </c>
      <c r="U42" s="38">
        <f t="shared" si="11"/>
        <v>0.94736842105263153</v>
      </c>
      <c r="V42" s="22">
        <v>31</v>
      </c>
      <c r="W42" s="22" t="s">
        <v>58</v>
      </c>
      <c r="X42" s="22" t="s">
        <v>69</v>
      </c>
      <c r="Y42" s="62">
        <v>621</v>
      </c>
      <c r="Z42" s="39"/>
      <c r="AA42" s="1" t="s">
        <v>133</v>
      </c>
      <c r="AB42" s="27" t="s">
        <v>140</v>
      </c>
    </row>
    <row r="43" spans="1:28" x14ac:dyDescent="0.3">
      <c r="A43" s="1" t="s">
        <v>46</v>
      </c>
      <c r="B43" s="1" t="s">
        <v>128</v>
      </c>
      <c r="C43" s="26" t="s">
        <v>417</v>
      </c>
      <c r="D43" s="36">
        <v>15</v>
      </c>
      <c r="E43" s="26">
        <v>29</v>
      </c>
      <c r="F43" s="26">
        <v>5</v>
      </c>
      <c r="G43" s="26">
        <v>13</v>
      </c>
      <c r="H43" s="26"/>
      <c r="I43" s="26"/>
      <c r="J43" s="26">
        <v>3</v>
      </c>
      <c r="K43" s="26">
        <v>4</v>
      </c>
      <c r="L43" s="89"/>
      <c r="M43" s="26">
        <v>2</v>
      </c>
      <c r="N43" s="26">
        <f>SUM(L43:M43)</f>
        <v>2</v>
      </c>
      <c r="O43" s="37">
        <v>3</v>
      </c>
      <c r="P43" s="37">
        <v>6</v>
      </c>
      <c r="Q43" s="90"/>
      <c r="R43" s="90"/>
      <c r="S43" s="90"/>
      <c r="T43" s="26">
        <f t="shared" si="10"/>
        <v>13</v>
      </c>
      <c r="U43" s="38">
        <f t="shared" si="11"/>
        <v>0.72413793103448276</v>
      </c>
      <c r="V43" s="22">
        <v>31</v>
      </c>
      <c r="W43" s="22" t="s">
        <v>58</v>
      </c>
      <c r="X43" s="22" t="s">
        <v>69</v>
      </c>
      <c r="Y43" s="62">
        <v>621</v>
      </c>
      <c r="Z43" s="39"/>
      <c r="AA43" s="1" t="s">
        <v>133</v>
      </c>
      <c r="AB43" s="27" t="s">
        <v>140</v>
      </c>
    </row>
    <row r="44" spans="1:28" x14ac:dyDescent="0.3">
      <c r="A44" s="1" t="s">
        <v>46</v>
      </c>
      <c r="B44" s="1" t="s">
        <v>128</v>
      </c>
      <c r="C44" s="26" t="s">
        <v>379</v>
      </c>
      <c r="D44" s="36">
        <v>20</v>
      </c>
      <c r="E44" s="26">
        <v>33</v>
      </c>
      <c r="F44" s="26">
        <v>2</v>
      </c>
      <c r="G44" s="26">
        <v>7</v>
      </c>
      <c r="H44" s="26"/>
      <c r="I44" s="26"/>
      <c r="J44" s="26">
        <v>3</v>
      </c>
      <c r="K44" s="26">
        <v>5</v>
      </c>
      <c r="L44" s="89"/>
      <c r="M44" s="26">
        <v>0</v>
      </c>
      <c r="N44" s="26">
        <f>SUM(L44:M44)</f>
        <v>0</v>
      </c>
      <c r="O44" s="37">
        <v>5</v>
      </c>
      <c r="P44" s="37">
        <v>5</v>
      </c>
      <c r="Q44" s="90"/>
      <c r="R44" s="90"/>
      <c r="S44" s="90"/>
      <c r="T44" s="26">
        <f t="shared" si="10"/>
        <v>7</v>
      </c>
      <c r="U44" s="38">
        <f t="shared" si="11"/>
        <v>0.51515151515151514</v>
      </c>
      <c r="V44" s="22">
        <v>31</v>
      </c>
      <c r="W44" s="22" t="s">
        <v>58</v>
      </c>
      <c r="X44" s="22" t="s">
        <v>69</v>
      </c>
      <c r="Y44" s="62">
        <v>621</v>
      </c>
      <c r="Z44" s="39"/>
      <c r="AA44" s="1" t="s">
        <v>133</v>
      </c>
      <c r="AB44" s="27" t="s">
        <v>140</v>
      </c>
    </row>
    <row r="45" spans="1:28" x14ac:dyDescent="0.3">
      <c r="A45" s="1" t="s">
        <v>46</v>
      </c>
      <c r="B45" s="1" t="s">
        <v>128</v>
      </c>
      <c r="C45" s="26" t="s">
        <v>380</v>
      </c>
      <c r="D45" s="36">
        <v>23</v>
      </c>
      <c r="E45" s="26" t="s">
        <v>489</v>
      </c>
      <c r="F45" s="26"/>
      <c r="G45" s="26"/>
      <c r="H45" s="26"/>
      <c r="I45" s="26"/>
      <c r="J45" s="26"/>
      <c r="K45" s="26"/>
      <c r="L45" s="89"/>
      <c r="M45" s="26"/>
      <c r="N45" s="26">
        <f>SUM(L45:M45)</f>
        <v>0</v>
      </c>
      <c r="O45" s="37"/>
      <c r="P45" s="37"/>
      <c r="Q45" s="90"/>
      <c r="R45" s="90"/>
      <c r="S45" s="90"/>
      <c r="T45" s="26">
        <f t="shared" si="10"/>
        <v>0</v>
      </c>
      <c r="U45" s="38" t="str">
        <f t="shared" si="11"/>
        <v/>
      </c>
      <c r="V45" s="22">
        <v>31</v>
      </c>
      <c r="W45" s="22" t="s">
        <v>58</v>
      </c>
      <c r="X45" s="22" t="s">
        <v>69</v>
      </c>
      <c r="Y45" s="62">
        <v>621</v>
      </c>
      <c r="Z45" s="39"/>
      <c r="AA45" s="1" t="s">
        <v>133</v>
      </c>
      <c r="AB45" s="27" t="s">
        <v>140</v>
      </c>
    </row>
    <row r="46" spans="1:28" x14ac:dyDescent="0.3">
      <c r="A46" s="1" t="s">
        <v>46</v>
      </c>
      <c r="B46" s="1" t="s">
        <v>128</v>
      </c>
      <c r="C46" s="26" t="s">
        <v>381</v>
      </c>
      <c r="D46" s="36">
        <v>33</v>
      </c>
      <c r="E46" s="26">
        <v>33</v>
      </c>
      <c r="F46" s="26">
        <v>7</v>
      </c>
      <c r="G46" s="26">
        <v>10</v>
      </c>
      <c r="H46" s="26"/>
      <c r="I46" s="26"/>
      <c r="J46" s="26">
        <v>5</v>
      </c>
      <c r="K46" s="26">
        <v>10</v>
      </c>
      <c r="L46" s="89"/>
      <c r="M46" s="26">
        <v>11</v>
      </c>
      <c r="N46" s="26">
        <f>SUM(L46:M46)</f>
        <v>11</v>
      </c>
      <c r="O46" s="37">
        <v>2</v>
      </c>
      <c r="P46" s="52">
        <v>6</v>
      </c>
      <c r="Q46" s="90"/>
      <c r="R46" s="90"/>
      <c r="S46" s="90"/>
      <c r="T46" s="26">
        <f t="shared" si="10"/>
        <v>19</v>
      </c>
      <c r="U46" s="38">
        <f t="shared" si="11"/>
        <v>1.0303030303030303</v>
      </c>
      <c r="V46" s="22">
        <v>31</v>
      </c>
      <c r="W46" s="22" t="s">
        <v>58</v>
      </c>
      <c r="X46" s="22" t="s">
        <v>69</v>
      </c>
      <c r="Y46" s="62">
        <v>621</v>
      </c>
      <c r="Z46" s="39"/>
      <c r="AA46" s="1" t="s">
        <v>133</v>
      </c>
      <c r="AB46" s="27" t="s">
        <v>140</v>
      </c>
    </row>
    <row r="47" spans="1:28" x14ac:dyDescent="0.3">
      <c r="A47" s="1" t="s">
        <v>46</v>
      </c>
      <c r="B47" s="1" t="s">
        <v>128</v>
      </c>
      <c r="C47" s="52" t="s">
        <v>39</v>
      </c>
      <c r="D47" s="1"/>
      <c r="E47" s="52"/>
      <c r="F47" s="41"/>
      <c r="G47" s="41"/>
      <c r="H47" s="41"/>
      <c r="I47" s="41"/>
      <c r="J47" s="41"/>
      <c r="K47" s="41"/>
      <c r="L47" s="52">
        <v>18</v>
      </c>
      <c r="M47" s="52">
        <v>-18</v>
      </c>
      <c r="N47" s="26"/>
      <c r="O47" s="41"/>
      <c r="P47" s="41"/>
      <c r="Q47" s="52">
        <v>9</v>
      </c>
      <c r="R47" s="52">
        <v>21</v>
      </c>
      <c r="S47" s="52">
        <v>6</v>
      </c>
      <c r="T47" s="52"/>
      <c r="U47" s="38" t="str">
        <f t="shared" ref="U47" si="12">_xlfn.IFNA("",((T47+Q47+N47-R47)+(O47*2))/E47)</f>
        <v/>
      </c>
      <c r="V47" s="22">
        <v>31</v>
      </c>
      <c r="W47" s="22" t="s">
        <v>58</v>
      </c>
      <c r="X47" s="22" t="s">
        <v>69</v>
      </c>
      <c r="Y47" s="62">
        <v>621</v>
      </c>
      <c r="Z47" s="39"/>
      <c r="AA47" s="1" t="s">
        <v>133</v>
      </c>
      <c r="AB47" s="27" t="s">
        <v>140</v>
      </c>
    </row>
    <row r="48" spans="1:28" x14ac:dyDescent="0.3">
      <c r="A48" s="46" t="s">
        <v>46</v>
      </c>
      <c r="B48" s="46" t="s">
        <v>128</v>
      </c>
      <c r="C48" s="42" t="s">
        <v>40</v>
      </c>
      <c r="D48" s="46"/>
      <c r="E48" s="42">
        <f t="shared" ref="E48:T48" si="13">SUM(E35:E47)</f>
        <v>240</v>
      </c>
      <c r="F48" s="42">
        <f t="shared" si="13"/>
        <v>31</v>
      </c>
      <c r="G48" s="42">
        <f t="shared" si="13"/>
        <v>76</v>
      </c>
      <c r="H48" s="42">
        <f t="shared" si="13"/>
        <v>0</v>
      </c>
      <c r="I48" s="42">
        <f t="shared" si="13"/>
        <v>0</v>
      </c>
      <c r="J48" s="42">
        <f t="shared" si="13"/>
        <v>37</v>
      </c>
      <c r="K48" s="42">
        <f t="shared" si="13"/>
        <v>58</v>
      </c>
      <c r="L48" s="42">
        <f t="shared" si="13"/>
        <v>18</v>
      </c>
      <c r="M48" s="42">
        <f t="shared" si="13"/>
        <v>29</v>
      </c>
      <c r="N48" s="42">
        <f t="shared" si="13"/>
        <v>47</v>
      </c>
      <c r="O48" s="42">
        <f t="shared" si="13"/>
        <v>31</v>
      </c>
      <c r="P48" s="42">
        <f t="shared" si="13"/>
        <v>33</v>
      </c>
      <c r="Q48" s="42">
        <f t="shared" si="13"/>
        <v>9</v>
      </c>
      <c r="R48" s="42">
        <f t="shared" si="13"/>
        <v>21</v>
      </c>
      <c r="S48" s="42">
        <f t="shared" si="13"/>
        <v>6</v>
      </c>
      <c r="T48" s="42">
        <f t="shared" si="13"/>
        <v>99</v>
      </c>
      <c r="U48" s="43">
        <f>((T48+Q48+N48-R48)+(O48*2))/E48</f>
        <v>0.81666666666666665</v>
      </c>
      <c r="V48" s="44">
        <v>31</v>
      </c>
      <c r="W48" s="44" t="s">
        <v>58</v>
      </c>
      <c r="X48" s="44" t="s">
        <v>69</v>
      </c>
      <c r="Y48" s="63">
        <v>621</v>
      </c>
      <c r="Z48" s="45"/>
      <c r="AA48" s="46" t="s">
        <v>133</v>
      </c>
      <c r="AB48" s="74" t="s">
        <v>140</v>
      </c>
    </row>
    <row r="49" spans="1:28" x14ac:dyDescent="0.3">
      <c r="A49" s="1"/>
      <c r="B49" s="1"/>
      <c r="C49" s="1"/>
      <c r="D49" s="1"/>
      <c r="F49" s="47" t="s">
        <v>41</v>
      </c>
      <c r="G49" s="61">
        <f>F48/G48</f>
        <v>0.40789473684210525</v>
      </c>
      <c r="H49" s="47"/>
      <c r="I49" s="27"/>
      <c r="J49" s="47" t="s">
        <v>42</v>
      </c>
      <c r="K49" s="61">
        <f>J48/K48</f>
        <v>0.63793103448275867</v>
      </c>
      <c r="L49" s="1"/>
      <c r="M49" s="37" t="s">
        <v>43</v>
      </c>
      <c r="N49" s="49"/>
      <c r="P49" s="1"/>
      <c r="Q49" s="1"/>
      <c r="R49" s="1"/>
      <c r="S49" s="1"/>
      <c r="T49" s="1"/>
      <c r="U49" s="1"/>
      <c r="V49" s="22"/>
      <c r="W49" s="22"/>
      <c r="X49" s="22"/>
      <c r="Y49" s="40"/>
      <c r="Z49" s="39"/>
      <c r="AA49" s="1"/>
      <c r="AB49" s="27"/>
    </row>
    <row r="50" spans="1:28" x14ac:dyDescent="0.3">
      <c r="A50" s="1"/>
      <c r="B50" s="1"/>
      <c r="C50" s="5" t="s">
        <v>44</v>
      </c>
      <c r="V50" s="22"/>
      <c r="W50" s="22"/>
      <c r="X50" s="22"/>
      <c r="Y50" s="40"/>
      <c r="Z50" s="39"/>
      <c r="AA50" s="1"/>
      <c r="AB50" s="27"/>
    </row>
    <row r="51" spans="1:28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0"/>
      <c r="Z51" s="39"/>
      <c r="AA51" s="1"/>
      <c r="AB51" s="27"/>
    </row>
    <row r="52" spans="1:28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AB52" s="64"/>
    </row>
    <row r="53" spans="1:28" x14ac:dyDescent="0.3">
      <c r="AB53" s="64"/>
    </row>
    <row r="54" spans="1:28" x14ac:dyDescent="0.3">
      <c r="AB54" s="64"/>
    </row>
  </sheetData>
  <sheetProtection sheet="1" objects="1" scenarios="1"/>
  <printOptions gridLines="1"/>
  <pageMargins left="0.25" right="0.25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8</vt:i4>
      </vt:variant>
    </vt:vector>
  </HeadingPairs>
  <TitlesOfParts>
    <vt:vector size="42" baseType="lpstr">
      <vt:lpstr>1 vs Chic</vt:lpstr>
      <vt:lpstr>2 vs Dayt</vt:lpstr>
      <vt:lpstr>3 vs Minn</vt:lpstr>
      <vt:lpstr>4 @Hous</vt:lpstr>
      <vt:lpstr>5 @Chic</vt:lpstr>
      <vt:lpstr>6 @Iowa</vt:lpstr>
      <vt:lpstr>7 vs Iowa</vt:lpstr>
      <vt:lpstr>8 vs NJ</vt:lpstr>
      <vt:lpstr>9 @NJ</vt:lpstr>
      <vt:lpstr>10 @Minn</vt:lpstr>
      <vt:lpstr>11 @Hous</vt:lpstr>
      <vt:lpstr>12 @NY</vt:lpstr>
      <vt:lpstr>13 @Iowa</vt:lpstr>
      <vt:lpstr>14 @Chic</vt:lpstr>
      <vt:lpstr>15 @Dayt</vt:lpstr>
      <vt:lpstr>16 vs Hous</vt:lpstr>
      <vt:lpstr>17 vs NY</vt:lpstr>
      <vt:lpstr>18 vs Minn</vt:lpstr>
      <vt:lpstr>19 vs Iowa</vt:lpstr>
      <vt:lpstr>20 @Minn</vt:lpstr>
      <vt:lpstr>21 @NY</vt:lpstr>
      <vt:lpstr>22 @Minn</vt:lpstr>
      <vt:lpstr>23 vs Iowa</vt:lpstr>
      <vt:lpstr>24 @Dayt</vt:lpstr>
      <vt:lpstr>25 vs Chic</vt:lpstr>
      <vt:lpstr>26 vs Dayt</vt:lpstr>
      <vt:lpstr>27 @Iowa</vt:lpstr>
      <vt:lpstr>28 vs Minn</vt:lpstr>
      <vt:lpstr>29 @Chic</vt:lpstr>
      <vt:lpstr>30 @NJ</vt:lpstr>
      <vt:lpstr>31 vs Hous</vt:lpstr>
      <vt:lpstr>32 vs Chic</vt:lpstr>
      <vt:lpstr>33 vs NJ</vt:lpstr>
      <vt:lpstr>34 vs NY</vt:lpstr>
      <vt:lpstr>'2 vs Dayt'!Print_Area</vt:lpstr>
      <vt:lpstr>'30 @NJ'!Print_Area</vt:lpstr>
      <vt:lpstr>'33 vs NJ'!Print_Area</vt:lpstr>
      <vt:lpstr>'34 vs NY'!Print_Area</vt:lpstr>
      <vt:lpstr>'5 @Chic'!Print_Area</vt:lpstr>
      <vt:lpstr>'7 vs Iowa'!Print_Area</vt:lpstr>
      <vt:lpstr>'8 vs NJ'!Print_Area</vt:lpstr>
      <vt:lpstr>'9 @NJ'!Print_Area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2023-12-29T17:25:33Z</cp:lastPrinted>
  <dcterms:created xsi:type="dcterms:W3CDTF">2019-03-30T18:50:54Z</dcterms:created>
  <dcterms:modified xsi:type="dcterms:W3CDTF">2025-06-20T10:49:15Z</dcterms:modified>
</cp:coreProperties>
</file>