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lwaukee Does\MD  2nd Year  1979-80\"/>
    </mc:Choice>
  </mc:AlternateContent>
  <xr:revisionPtr revIDLastSave="0" documentId="13_ncr:1_{0D4FA30A-CE56-4F86-9A20-3BEDB5558E35}" xr6:coauthVersionLast="47" xr6:coauthVersionMax="47" xr10:uidLastSave="{00000000-0000-0000-0000-000000000000}"/>
  <bookViews>
    <workbookView xWindow="-108" yWindow="-108" windowWidth="23256" windowHeight="12576" xr2:uid="{3D0902E3-52DE-4702-926B-A5DB14F2A29A}"/>
  </bookViews>
  <sheets>
    <sheet name="1 vs Iowa" sheetId="1" r:id="rId1"/>
    <sheet name="2 vs Hous" sheetId="2" r:id="rId2"/>
    <sheet name="3 @SF" sheetId="3" r:id="rId3"/>
    <sheet name="4 @Hous" sheetId="4" r:id="rId4"/>
    <sheet name="5 vs Cal" sheetId="5" r:id="rId5"/>
    <sheet name="6 @Dall" sheetId="6" r:id="rId6"/>
    <sheet name="7 @Wash" sheetId="7" r:id="rId7"/>
    <sheet name="8 vs Minn" sheetId="8" r:id="rId8"/>
    <sheet name="9 @Minn" sheetId="9" r:id="rId9"/>
    <sheet name="10 @NY" sheetId="10" r:id="rId10"/>
    <sheet name="11 @NJ" sheetId="11" r:id="rId11"/>
    <sheet name="12 vs NY" sheetId="12" r:id="rId12"/>
    <sheet name="13 vs Wash" sheetId="13" r:id="rId13"/>
    <sheet name="14 vs StL" sheetId="14" r:id="rId14"/>
    <sheet name="15 @Iowa" sheetId="15" r:id="rId15"/>
    <sheet name="16 vs Chic" sheetId="16" r:id="rId16"/>
    <sheet name="17 vs Hous" sheetId="17" r:id="rId17"/>
    <sheet name="18 vs NJ" sheetId="18" r:id="rId18"/>
    <sheet name="19 @Chic" sheetId="19" r:id="rId19"/>
    <sheet name="20 vs StL" sheetId="20" r:id="rId20"/>
    <sheet name="21 vs NO" sheetId="21" r:id="rId21"/>
    <sheet name="22 @Minn" sheetId="22" r:id="rId22"/>
    <sheet name="23 vs NY" sheetId="23" r:id="rId23"/>
    <sheet name="24 vs Dall" sheetId="24" r:id="rId24"/>
    <sheet name="25 @StL" sheetId="25" r:id="rId25"/>
    <sheet name="26 vs Chic" sheetId="26" r:id="rId26"/>
    <sheet name="27 @Chic" sheetId="27" r:id="rId27"/>
    <sheet name="28 @Iowa" sheetId="28" r:id="rId28"/>
    <sheet name="29 vs Minn" sheetId="29" r:id="rId29"/>
    <sheet name="30 @NO" sheetId="30" r:id="rId30"/>
    <sheet name="31 vs SF" sheetId="31" r:id="rId31"/>
    <sheet name="32 @Chic" sheetId="32" r:id="rId32"/>
    <sheet name="33 @NY" sheetId="33" r:id="rId33"/>
    <sheet name="34 vs Iowa" sheetId="34" r:id="rId34"/>
  </sheets>
  <definedNames>
    <definedName name="_xlnm.Print_Area" localSheetId="9">'10 @NY'!$A$1:$AB$50</definedName>
    <definedName name="_xlnm.Print_Area" localSheetId="11">'12 vs NY'!$A$1:$AB$49</definedName>
    <definedName name="_xlnm.Print_Area" localSheetId="12">'13 vs Wash'!$A$1:$AB$47</definedName>
    <definedName name="_xlnm.Print_Area" localSheetId="13">'14 vs StL'!$A$1:$AB$50</definedName>
    <definedName name="_xlnm.Print_Area" localSheetId="19">'20 vs StL'!$A$1:$AB$52</definedName>
    <definedName name="_xlnm.Print_Area" localSheetId="21">'22 @Minn'!$A$1:$AB$49</definedName>
    <definedName name="_xlnm.Print_Area" localSheetId="24">'25 @StL'!$A$1:$AB$52</definedName>
    <definedName name="_xlnm.Print_Area" localSheetId="28">'29 vs Minn'!$A$1:$AB$49</definedName>
    <definedName name="_xlnm.Print_Area" localSheetId="29">'30 @NO'!$A$1:$AB$49</definedName>
    <definedName name="_xlnm.Print_Area" localSheetId="6">'7 @Wash'!$A$1:$AB$51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7" l="1"/>
  <c r="U14" i="7" s="1"/>
  <c r="N14" i="7"/>
  <c r="T14" i="6"/>
  <c r="N14" i="6"/>
  <c r="T15" i="5"/>
  <c r="U15" i="5" s="1"/>
  <c r="N15" i="5"/>
  <c r="T15" i="4"/>
  <c r="N15" i="4"/>
  <c r="T14" i="3"/>
  <c r="U14" i="3" s="1"/>
  <c r="N14" i="3"/>
  <c r="U14" i="6" l="1"/>
  <c r="U15" i="4"/>
  <c r="T41" i="33" l="1"/>
  <c r="T35" i="33"/>
  <c r="N35" i="33"/>
  <c r="T44" i="33"/>
  <c r="T43" i="33"/>
  <c r="T42" i="33"/>
  <c r="T40" i="33"/>
  <c r="T39" i="33"/>
  <c r="T38" i="33"/>
  <c r="T37" i="33"/>
  <c r="T36" i="33"/>
  <c r="T34" i="33"/>
  <c r="T19" i="33"/>
  <c r="T17" i="30"/>
  <c r="N17" i="30"/>
  <c r="T23" i="29"/>
  <c r="T22" i="29"/>
  <c r="T21" i="29"/>
  <c r="T20" i="29"/>
  <c r="T19" i="29"/>
  <c r="T18" i="29"/>
  <c r="T16" i="29"/>
  <c r="T15" i="29"/>
  <c r="T14" i="29"/>
  <c r="T13" i="29"/>
  <c r="T44" i="29"/>
  <c r="T43" i="29"/>
  <c r="T42" i="29"/>
  <c r="T41" i="29"/>
  <c r="T40" i="29"/>
  <c r="T39" i="29"/>
  <c r="T38" i="29"/>
  <c r="T37" i="29"/>
  <c r="T36" i="29"/>
  <c r="T35" i="29"/>
  <c r="T47" i="25"/>
  <c r="T46" i="25"/>
  <c r="T45" i="25"/>
  <c r="T44" i="25"/>
  <c r="T43" i="25"/>
  <c r="T42" i="25"/>
  <c r="T41" i="25"/>
  <c r="T40" i="25"/>
  <c r="T39" i="25"/>
  <c r="T38" i="25"/>
  <c r="T37" i="25"/>
  <c r="T36" i="25"/>
  <c r="T35" i="25"/>
  <c r="N46" i="25"/>
  <c r="U46" i="25" s="1"/>
  <c r="N45" i="25"/>
  <c r="N36" i="25"/>
  <c r="T36" i="23"/>
  <c r="U36" i="23" s="1"/>
  <c r="N36" i="23"/>
  <c r="U17" i="30" l="1"/>
  <c r="U36" i="25"/>
  <c r="N39" i="20" l="1"/>
  <c r="T37" i="20"/>
  <c r="N37" i="20"/>
  <c r="N18" i="20"/>
  <c r="N22" i="20"/>
  <c r="N20" i="20"/>
  <c r="T14" i="18"/>
  <c r="N14" i="18"/>
  <c r="T16" i="18"/>
  <c r="N16" i="18"/>
  <c r="T15" i="18"/>
  <c r="N15" i="18"/>
  <c r="T43" i="17"/>
  <c r="N43" i="17"/>
  <c r="U37" i="20" l="1"/>
  <c r="U14" i="18"/>
  <c r="U15" i="18"/>
  <c r="U16" i="18"/>
  <c r="U43" i="17"/>
  <c r="T45" i="14" l="1"/>
  <c r="T44" i="14"/>
  <c r="T43" i="14"/>
  <c r="T42" i="14"/>
  <c r="T41" i="14"/>
  <c r="T40" i="14"/>
  <c r="T39" i="14"/>
  <c r="T38" i="14"/>
  <c r="S49" i="4" l="1"/>
  <c r="R49" i="4"/>
  <c r="Q49" i="4"/>
  <c r="P49" i="4"/>
  <c r="O49" i="4"/>
  <c r="M49" i="4"/>
  <c r="L49" i="4"/>
  <c r="K49" i="4"/>
  <c r="J49" i="4"/>
  <c r="K50" i="4" s="1"/>
  <c r="I49" i="4"/>
  <c r="H49" i="4"/>
  <c r="G49" i="4"/>
  <c r="F49" i="4"/>
  <c r="G50" i="4" s="1"/>
  <c r="E49" i="4"/>
  <c r="U48" i="4"/>
  <c r="T47" i="4"/>
  <c r="N47" i="4"/>
  <c r="T46" i="4"/>
  <c r="N46" i="4"/>
  <c r="T45" i="4"/>
  <c r="N45" i="4"/>
  <c r="T44" i="4"/>
  <c r="N44" i="4"/>
  <c r="T43" i="4"/>
  <c r="N43" i="4"/>
  <c r="T42" i="4"/>
  <c r="U42" i="4" s="1"/>
  <c r="N42" i="4"/>
  <c r="T41" i="4"/>
  <c r="N41" i="4"/>
  <c r="T40" i="4"/>
  <c r="N40" i="4"/>
  <c r="T39" i="4"/>
  <c r="N39" i="4"/>
  <c r="T38" i="4"/>
  <c r="U38" i="4" s="1"/>
  <c r="N38" i="4"/>
  <c r="T37" i="4"/>
  <c r="N37" i="4"/>
  <c r="S26" i="4"/>
  <c r="R26" i="4"/>
  <c r="Q26" i="4"/>
  <c r="P26" i="4"/>
  <c r="O26" i="4"/>
  <c r="M26" i="4"/>
  <c r="L26" i="4"/>
  <c r="K26" i="4"/>
  <c r="J26" i="4"/>
  <c r="K27" i="4" s="1"/>
  <c r="I26" i="4"/>
  <c r="H26" i="4"/>
  <c r="G26" i="4"/>
  <c r="F26" i="4"/>
  <c r="G27" i="4" s="1"/>
  <c r="E26" i="4"/>
  <c r="U25" i="4"/>
  <c r="T24" i="4"/>
  <c r="N24" i="4"/>
  <c r="T23" i="4"/>
  <c r="N23" i="4"/>
  <c r="T22" i="4"/>
  <c r="N22" i="4"/>
  <c r="T21" i="4"/>
  <c r="N21" i="4"/>
  <c r="T20" i="4"/>
  <c r="N20" i="4"/>
  <c r="T19" i="4"/>
  <c r="U19" i="4" s="1"/>
  <c r="N19" i="4"/>
  <c r="T18" i="4"/>
  <c r="N18" i="4"/>
  <c r="T17" i="4"/>
  <c r="N17" i="4"/>
  <c r="T16" i="4"/>
  <c r="N16" i="4"/>
  <c r="U46" i="4" l="1"/>
  <c r="U13" i="4"/>
  <c r="U37" i="4"/>
  <c r="U21" i="4"/>
  <c r="U23" i="4"/>
  <c r="U40" i="4"/>
  <c r="N26" i="4"/>
  <c r="U16" i="4"/>
  <c r="U41" i="4"/>
  <c r="U22" i="4"/>
  <c r="U17" i="4"/>
  <c r="U24" i="4"/>
  <c r="N49" i="4"/>
  <c r="U44" i="4"/>
  <c r="U47" i="4"/>
  <c r="U18" i="4"/>
  <c r="U39" i="4"/>
  <c r="U20" i="4"/>
  <c r="U43" i="4"/>
  <c r="U45" i="4"/>
  <c r="T49" i="4"/>
  <c r="U49" i="4" s="1"/>
  <c r="T26" i="4"/>
  <c r="U26" i="4" l="1"/>
  <c r="T22" i="3"/>
  <c r="T15" i="3"/>
  <c r="N15" i="3"/>
  <c r="T16" i="3"/>
  <c r="N16" i="3"/>
  <c r="U15" i="3" l="1"/>
  <c r="U16" i="3"/>
  <c r="T14" i="2" l="1"/>
  <c r="N14" i="2"/>
  <c r="U14" i="2" l="1"/>
  <c r="T24" i="1" l="1"/>
  <c r="S25" i="1"/>
  <c r="R25" i="1"/>
  <c r="Q25" i="1"/>
  <c r="P25" i="1"/>
  <c r="O25" i="1"/>
  <c r="M25" i="1"/>
  <c r="L25" i="1"/>
  <c r="K25" i="1"/>
  <c r="J25" i="1"/>
  <c r="I25" i="1"/>
  <c r="H25" i="1"/>
  <c r="G25" i="1"/>
  <c r="F25" i="1"/>
  <c r="E25" i="1"/>
  <c r="T13" i="1" l="1"/>
  <c r="N13" i="1"/>
  <c r="N19" i="1"/>
  <c r="T19" i="1"/>
  <c r="N37" i="5"/>
  <c r="T37" i="5"/>
  <c r="U37" i="5" s="1"/>
  <c r="N38" i="5"/>
  <c r="T38" i="5"/>
  <c r="U38" i="5" s="1"/>
  <c r="N39" i="5"/>
  <c r="T39" i="5"/>
  <c r="U39" i="5" s="1"/>
  <c r="N40" i="5"/>
  <c r="T40" i="5"/>
  <c r="U40" i="5" s="1"/>
  <c r="N41" i="5"/>
  <c r="T41" i="5"/>
  <c r="T42" i="5"/>
  <c r="U42" i="5" s="1"/>
  <c r="N43" i="5"/>
  <c r="T43" i="5"/>
  <c r="U43" i="5"/>
  <c r="N44" i="5"/>
  <c r="U44" i="5" s="1"/>
  <c r="T44" i="5"/>
  <c r="T45" i="5"/>
  <c r="U45" i="5" s="1"/>
  <c r="N46" i="5"/>
  <c r="U46" i="5" s="1"/>
  <c r="T46" i="5"/>
  <c r="N47" i="5"/>
  <c r="T47" i="5"/>
  <c r="U47" i="5" s="1"/>
  <c r="N48" i="5"/>
  <c r="T48" i="5"/>
  <c r="U48" i="5" s="1"/>
  <c r="U49" i="5"/>
  <c r="E50" i="5"/>
  <c r="F50" i="5"/>
  <c r="G50" i="5"/>
  <c r="H50" i="5"/>
  <c r="I50" i="5"/>
  <c r="J50" i="5"/>
  <c r="K50" i="5"/>
  <c r="L50" i="5"/>
  <c r="M50" i="5"/>
  <c r="O50" i="5"/>
  <c r="P50" i="5"/>
  <c r="Q50" i="5"/>
  <c r="R50" i="5"/>
  <c r="S50" i="5"/>
  <c r="G51" i="5"/>
  <c r="K51" i="5"/>
  <c r="N22" i="5"/>
  <c r="T24" i="5"/>
  <c r="T23" i="5"/>
  <c r="T22" i="5"/>
  <c r="T21" i="5"/>
  <c r="T20" i="5"/>
  <c r="T19" i="5"/>
  <c r="T18" i="5"/>
  <c r="T17" i="5"/>
  <c r="T16" i="5"/>
  <c r="N16" i="5"/>
  <c r="N50" i="5" l="1"/>
  <c r="U41" i="5"/>
  <c r="U13" i="1"/>
  <c r="T50" i="5"/>
  <c r="U50" i="5" s="1"/>
  <c r="S26" i="2" l="1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T24" i="2"/>
  <c r="U24" i="2" s="1"/>
  <c r="N24" i="2"/>
  <c r="N23" i="2"/>
  <c r="U23" i="2" s="1"/>
  <c r="T22" i="2"/>
  <c r="N22" i="2"/>
  <c r="T21" i="2"/>
  <c r="N21" i="2"/>
  <c r="T20" i="2"/>
  <c r="N20" i="2"/>
  <c r="T19" i="2"/>
  <c r="N19" i="2"/>
  <c r="T18" i="2"/>
  <c r="N18" i="2"/>
  <c r="T17" i="2"/>
  <c r="N17" i="2"/>
  <c r="T16" i="2"/>
  <c r="N16" i="2"/>
  <c r="T15" i="2"/>
  <c r="N15" i="2"/>
  <c r="T13" i="2"/>
  <c r="N13" i="2"/>
  <c r="S47" i="2"/>
  <c r="R47" i="2"/>
  <c r="Q47" i="2"/>
  <c r="P47" i="2"/>
  <c r="O47" i="2"/>
  <c r="M47" i="2"/>
  <c r="L47" i="2"/>
  <c r="K47" i="2"/>
  <c r="J47" i="2"/>
  <c r="I47" i="2"/>
  <c r="H47" i="2"/>
  <c r="G47" i="2"/>
  <c r="F47" i="2"/>
  <c r="E47" i="2"/>
  <c r="U46" i="2"/>
  <c r="T45" i="2"/>
  <c r="N45" i="2"/>
  <c r="T44" i="2"/>
  <c r="N44" i="2"/>
  <c r="T43" i="2"/>
  <c r="U43" i="2" s="1"/>
  <c r="N43" i="2"/>
  <c r="T42" i="2"/>
  <c r="N42" i="2"/>
  <c r="T41" i="2"/>
  <c r="N41" i="2"/>
  <c r="T40" i="2"/>
  <c r="N40" i="2"/>
  <c r="U40" i="2" s="1"/>
  <c r="N39" i="2"/>
  <c r="U39" i="2" s="1"/>
  <c r="T38" i="2"/>
  <c r="N38" i="2"/>
  <c r="N37" i="2"/>
  <c r="U37" i="2" s="1"/>
  <c r="N36" i="2"/>
  <c r="U36" i="2" s="1"/>
  <c r="T35" i="2"/>
  <c r="N35" i="2"/>
  <c r="U42" i="2" l="1"/>
  <c r="U44" i="2"/>
  <c r="U38" i="2"/>
  <c r="K48" i="2"/>
  <c r="U15" i="2"/>
  <c r="U17" i="2"/>
  <c r="U19" i="2"/>
  <c r="U41" i="2"/>
  <c r="U35" i="2"/>
  <c r="G48" i="2"/>
  <c r="N47" i="2"/>
  <c r="U45" i="2"/>
  <c r="U16" i="2"/>
  <c r="U18" i="2"/>
  <c r="U20" i="2"/>
  <c r="U22" i="2"/>
  <c r="K27" i="2"/>
  <c r="U21" i="2"/>
  <c r="G27" i="2"/>
  <c r="N26" i="2"/>
  <c r="T26" i="2"/>
  <c r="U13" i="2"/>
  <c r="T47" i="2"/>
  <c r="U47" i="2" s="1"/>
  <c r="U26" i="2" l="1"/>
  <c r="N18" i="15"/>
  <c r="U18" i="16"/>
  <c r="T18" i="17"/>
  <c r="N18" i="17"/>
  <c r="T18" i="21"/>
  <c r="U18" i="21" s="1"/>
  <c r="N18" i="21"/>
  <c r="U18" i="20"/>
  <c r="T18" i="26"/>
  <c r="N18" i="26"/>
  <c r="T19" i="21"/>
  <c r="N19" i="21"/>
  <c r="T17" i="21"/>
  <c r="N17" i="21"/>
  <c r="T16" i="21"/>
  <c r="N16" i="21"/>
  <c r="T19" i="17"/>
  <c r="N19" i="17"/>
  <c r="T15" i="17"/>
  <c r="N15" i="17"/>
  <c r="U19" i="21" l="1"/>
  <c r="U17" i="21"/>
  <c r="U18" i="17"/>
  <c r="U19" i="17"/>
  <c r="U16" i="21"/>
  <c r="U18" i="26"/>
  <c r="U15" i="17"/>
  <c r="T25" i="29" l="1"/>
  <c r="S25" i="29"/>
  <c r="R25" i="29"/>
  <c r="Q25" i="29"/>
  <c r="P25" i="29"/>
  <c r="O25" i="29"/>
  <c r="M25" i="29"/>
  <c r="L25" i="29"/>
  <c r="K25" i="29"/>
  <c r="J25" i="29"/>
  <c r="I25" i="29"/>
  <c r="H25" i="29"/>
  <c r="G25" i="29"/>
  <c r="F25" i="29"/>
  <c r="E25" i="29"/>
  <c r="U24" i="29"/>
  <c r="N23" i="29"/>
  <c r="U23" i="29" s="1"/>
  <c r="N22" i="29"/>
  <c r="U22" i="29" s="1"/>
  <c r="N21" i="29"/>
  <c r="U21" i="29" s="1"/>
  <c r="N20" i="29"/>
  <c r="U20" i="29" s="1"/>
  <c r="N19" i="29"/>
  <c r="U19" i="29" s="1"/>
  <c r="N18" i="29"/>
  <c r="U18" i="29" s="1"/>
  <c r="N16" i="29"/>
  <c r="U16" i="29" s="1"/>
  <c r="N15" i="29"/>
  <c r="U15" i="29" s="1"/>
  <c r="N14" i="29"/>
  <c r="U14" i="29" s="1"/>
  <c r="N13" i="29"/>
  <c r="T46" i="29"/>
  <c r="S46" i="29"/>
  <c r="R46" i="29"/>
  <c r="Q46" i="29"/>
  <c r="P46" i="29"/>
  <c r="O46" i="29"/>
  <c r="M46" i="29"/>
  <c r="L46" i="29"/>
  <c r="K46" i="29"/>
  <c r="J46" i="29"/>
  <c r="I46" i="29"/>
  <c r="H46" i="29"/>
  <c r="G46" i="29"/>
  <c r="F46" i="29"/>
  <c r="E46" i="29"/>
  <c r="U45" i="29"/>
  <c r="N44" i="29"/>
  <c r="U44" i="29" s="1"/>
  <c r="N43" i="29"/>
  <c r="U43" i="29" s="1"/>
  <c r="N42" i="29"/>
  <c r="U42" i="29" s="1"/>
  <c r="N41" i="29"/>
  <c r="U41" i="29" s="1"/>
  <c r="N40" i="29"/>
  <c r="U40" i="29" s="1"/>
  <c r="N39" i="29"/>
  <c r="U39" i="29" s="1"/>
  <c r="N38" i="29"/>
  <c r="U38" i="29" s="1"/>
  <c r="N37" i="29"/>
  <c r="U37" i="29" s="1"/>
  <c r="N36" i="29"/>
  <c r="U36" i="29" s="1"/>
  <c r="N35" i="29"/>
  <c r="T26" i="22"/>
  <c r="S26" i="22"/>
  <c r="R26" i="22"/>
  <c r="Q26" i="22"/>
  <c r="P26" i="22"/>
  <c r="O26" i="22"/>
  <c r="M26" i="22"/>
  <c r="L26" i="22"/>
  <c r="K26" i="22"/>
  <c r="J26" i="22"/>
  <c r="I26" i="22"/>
  <c r="H26" i="22"/>
  <c r="G26" i="22"/>
  <c r="F26" i="22"/>
  <c r="E26" i="22"/>
  <c r="U25" i="22"/>
  <c r="U24" i="22"/>
  <c r="N24" i="22"/>
  <c r="N23" i="22"/>
  <c r="U23" i="22" s="1"/>
  <c r="U22" i="22"/>
  <c r="U21" i="22"/>
  <c r="N20" i="22"/>
  <c r="U20" i="22" s="1"/>
  <c r="U19" i="22"/>
  <c r="N19" i="22"/>
  <c r="N18" i="22"/>
  <c r="U18" i="22" s="1"/>
  <c r="U17" i="22"/>
  <c r="N17" i="22"/>
  <c r="N16" i="22"/>
  <c r="U16" i="22" s="1"/>
  <c r="U15" i="22"/>
  <c r="N15" i="22"/>
  <c r="U14" i="22"/>
  <c r="N13" i="22"/>
  <c r="N26" i="22" s="1"/>
  <c r="T46" i="22"/>
  <c r="S46" i="22"/>
  <c r="R46" i="22"/>
  <c r="Q46" i="22"/>
  <c r="P46" i="22"/>
  <c r="O46" i="22"/>
  <c r="M46" i="22"/>
  <c r="L46" i="22"/>
  <c r="K46" i="22"/>
  <c r="J46" i="22"/>
  <c r="I46" i="22"/>
  <c r="H46" i="22"/>
  <c r="G46" i="22"/>
  <c r="F46" i="22"/>
  <c r="E46" i="22"/>
  <c r="U45" i="22"/>
  <c r="N44" i="22"/>
  <c r="U44" i="22" s="1"/>
  <c r="U43" i="22"/>
  <c r="N42" i="22"/>
  <c r="U42" i="22" s="1"/>
  <c r="N41" i="22"/>
  <c r="U41" i="22" s="1"/>
  <c r="N40" i="22"/>
  <c r="U40" i="22" s="1"/>
  <c r="N39" i="22"/>
  <c r="U39" i="22" s="1"/>
  <c r="N38" i="22"/>
  <c r="U38" i="22" s="1"/>
  <c r="U37" i="22"/>
  <c r="U36" i="22"/>
  <c r="N36" i="22"/>
  <c r="N35" i="22"/>
  <c r="U35" i="22" s="1"/>
  <c r="S25" i="34"/>
  <c r="R25" i="34"/>
  <c r="Q25" i="34"/>
  <c r="P25" i="34"/>
  <c r="O25" i="34"/>
  <c r="M25" i="34"/>
  <c r="L25" i="34"/>
  <c r="K25" i="34"/>
  <c r="J25" i="34"/>
  <c r="K26" i="34" s="1"/>
  <c r="I25" i="34"/>
  <c r="H25" i="34"/>
  <c r="G25" i="34"/>
  <c r="F25" i="34"/>
  <c r="E25" i="34"/>
  <c r="U24" i="34"/>
  <c r="T23" i="34"/>
  <c r="N23" i="34"/>
  <c r="T22" i="34"/>
  <c r="N22" i="34"/>
  <c r="U22" i="34" s="1"/>
  <c r="T21" i="34"/>
  <c r="N21" i="34"/>
  <c r="T20" i="34"/>
  <c r="N20" i="34"/>
  <c r="T19" i="34"/>
  <c r="N19" i="34"/>
  <c r="T18" i="34"/>
  <c r="N18" i="34"/>
  <c r="U18" i="34" s="1"/>
  <c r="T17" i="34"/>
  <c r="N17" i="34"/>
  <c r="T16" i="34"/>
  <c r="N16" i="34"/>
  <c r="T15" i="34"/>
  <c r="N15" i="34"/>
  <c r="T14" i="34"/>
  <c r="N14" i="34"/>
  <c r="U14" i="34" s="1"/>
  <c r="T13" i="34"/>
  <c r="N13" i="34"/>
  <c r="S47" i="34"/>
  <c r="R47" i="34"/>
  <c r="Q47" i="34"/>
  <c r="P47" i="34"/>
  <c r="O47" i="34"/>
  <c r="M47" i="34"/>
  <c r="L47" i="34"/>
  <c r="K47" i="34"/>
  <c r="J47" i="34"/>
  <c r="I47" i="34"/>
  <c r="H47" i="34"/>
  <c r="G47" i="34"/>
  <c r="F47" i="34"/>
  <c r="E47" i="34"/>
  <c r="U46" i="34"/>
  <c r="T45" i="34"/>
  <c r="N45" i="34"/>
  <c r="U44" i="34"/>
  <c r="T44" i="34"/>
  <c r="N44" i="34"/>
  <c r="T43" i="34"/>
  <c r="N43" i="34"/>
  <c r="T42" i="34"/>
  <c r="N42" i="34"/>
  <c r="U42" i="34" s="1"/>
  <c r="T41" i="34"/>
  <c r="N41" i="34"/>
  <c r="T40" i="34"/>
  <c r="N40" i="34"/>
  <c r="U40" i="34" s="1"/>
  <c r="T39" i="34"/>
  <c r="N39" i="34"/>
  <c r="T38" i="34"/>
  <c r="U38" i="34" s="1"/>
  <c r="N38" i="34"/>
  <c r="T37" i="34"/>
  <c r="N37" i="34"/>
  <c r="U36" i="34"/>
  <c r="T36" i="34"/>
  <c r="N36" i="34"/>
  <c r="T35" i="34"/>
  <c r="U35" i="34" s="1"/>
  <c r="N35" i="34"/>
  <c r="S24" i="33"/>
  <c r="R24" i="33"/>
  <c r="Q24" i="33"/>
  <c r="P24" i="33"/>
  <c r="O24" i="33"/>
  <c r="M24" i="33"/>
  <c r="L24" i="33"/>
  <c r="K24" i="33"/>
  <c r="J24" i="33"/>
  <c r="I24" i="33"/>
  <c r="H24" i="33"/>
  <c r="G24" i="33"/>
  <c r="F24" i="33"/>
  <c r="E24" i="33"/>
  <c r="T23" i="33"/>
  <c r="N23" i="33"/>
  <c r="T22" i="33"/>
  <c r="U22" i="33" s="1"/>
  <c r="N22" i="33"/>
  <c r="T21" i="33"/>
  <c r="N21" i="33"/>
  <c r="T20" i="33"/>
  <c r="N20" i="33"/>
  <c r="N19" i="33"/>
  <c r="U19" i="33" s="1"/>
  <c r="T18" i="33"/>
  <c r="N18" i="33"/>
  <c r="T17" i="33"/>
  <c r="N17" i="33"/>
  <c r="T16" i="33"/>
  <c r="N16" i="33"/>
  <c r="T15" i="33"/>
  <c r="N15" i="33"/>
  <c r="T14" i="33"/>
  <c r="N14" i="33"/>
  <c r="T13" i="33"/>
  <c r="N13" i="33"/>
  <c r="S46" i="33"/>
  <c r="R46" i="33"/>
  <c r="Q46" i="33"/>
  <c r="P46" i="33"/>
  <c r="O46" i="33"/>
  <c r="M46" i="33"/>
  <c r="L46" i="33"/>
  <c r="K46" i="33"/>
  <c r="J46" i="33"/>
  <c r="I46" i="33"/>
  <c r="H46" i="33"/>
  <c r="G46" i="33"/>
  <c r="F46" i="33"/>
  <c r="E46" i="33"/>
  <c r="U45" i="33"/>
  <c r="N44" i="33"/>
  <c r="U44" i="33" s="1"/>
  <c r="N43" i="33"/>
  <c r="U43" i="33" s="1"/>
  <c r="N42" i="33"/>
  <c r="U42" i="33" s="1"/>
  <c r="N41" i="33"/>
  <c r="U41" i="33" s="1"/>
  <c r="N40" i="33"/>
  <c r="U40" i="33" s="1"/>
  <c r="N39" i="33"/>
  <c r="U39" i="33" s="1"/>
  <c r="N38" i="33"/>
  <c r="U38" i="33" s="1"/>
  <c r="N37" i="33"/>
  <c r="U37" i="33" s="1"/>
  <c r="T46" i="33"/>
  <c r="N36" i="33"/>
  <c r="U35" i="33"/>
  <c r="N34" i="33"/>
  <c r="U34" i="33" s="1"/>
  <c r="S24" i="32"/>
  <c r="R24" i="32"/>
  <c r="Q24" i="32"/>
  <c r="P24" i="32"/>
  <c r="O24" i="32"/>
  <c r="M24" i="32"/>
  <c r="L24" i="32"/>
  <c r="K24" i="32"/>
  <c r="J24" i="32"/>
  <c r="I24" i="32"/>
  <c r="H24" i="32"/>
  <c r="G24" i="32"/>
  <c r="F24" i="32"/>
  <c r="E24" i="32"/>
  <c r="T23" i="32"/>
  <c r="N23" i="32"/>
  <c r="T22" i="32"/>
  <c r="N22" i="32"/>
  <c r="T21" i="32"/>
  <c r="U21" i="32" s="1"/>
  <c r="N21" i="32"/>
  <c r="T20" i="32"/>
  <c r="N20" i="32"/>
  <c r="T19" i="32"/>
  <c r="N19" i="32"/>
  <c r="T18" i="32"/>
  <c r="N18" i="32"/>
  <c r="T17" i="32"/>
  <c r="U17" i="32" s="1"/>
  <c r="N17" i="32"/>
  <c r="T16" i="32"/>
  <c r="N16" i="32"/>
  <c r="T15" i="32"/>
  <c r="N15" i="32"/>
  <c r="T14" i="32"/>
  <c r="N14" i="32"/>
  <c r="U13" i="32"/>
  <c r="S46" i="32"/>
  <c r="R46" i="32"/>
  <c r="Q46" i="32"/>
  <c r="P46" i="32"/>
  <c r="O46" i="32"/>
  <c r="M46" i="32"/>
  <c r="L46" i="32"/>
  <c r="K46" i="32"/>
  <c r="J46" i="32"/>
  <c r="I46" i="32"/>
  <c r="H46" i="32"/>
  <c r="G46" i="32"/>
  <c r="F46" i="32"/>
  <c r="E46" i="32"/>
  <c r="T44" i="32"/>
  <c r="N44" i="32"/>
  <c r="T43" i="32"/>
  <c r="N43" i="32"/>
  <c r="T42" i="32"/>
  <c r="N42" i="32"/>
  <c r="T41" i="32"/>
  <c r="N41" i="32"/>
  <c r="T40" i="32"/>
  <c r="N40" i="32"/>
  <c r="T39" i="32"/>
  <c r="N39" i="32"/>
  <c r="T38" i="32"/>
  <c r="N38" i="32"/>
  <c r="T37" i="32"/>
  <c r="N37" i="32"/>
  <c r="T36" i="32"/>
  <c r="U36" i="32" s="1"/>
  <c r="N36" i="32"/>
  <c r="T35" i="32"/>
  <c r="N35" i="32"/>
  <c r="N46" i="32" l="1"/>
  <c r="U38" i="32"/>
  <c r="U40" i="32"/>
  <c r="U44" i="32"/>
  <c r="U18" i="32"/>
  <c r="U20" i="32"/>
  <c r="G47" i="32"/>
  <c r="K47" i="32"/>
  <c r="U14" i="33"/>
  <c r="U21" i="33"/>
  <c r="U16" i="33"/>
  <c r="U13" i="33"/>
  <c r="U17" i="33"/>
  <c r="U22" i="32"/>
  <c r="G25" i="32"/>
  <c r="K25" i="32"/>
  <c r="N24" i="32"/>
  <c r="T46" i="32"/>
  <c r="U46" i="32" s="1"/>
  <c r="U42" i="32"/>
  <c r="U15" i="32"/>
  <c r="U37" i="32"/>
  <c r="U39" i="32"/>
  <c r="U19" i="32"/>
  <c r="U41" i="32"/>
  <c r="U43" i="32"/>
  <c r="U14" i="32"/>
  <c r="U16" i="32"/>
  <c r="U23" i="32"/>
  <c r="U37" i="34"/>
  <c r="U39" i="34"/>
  <c r="K48" i="34"/>
  <c r="U45" i="34"/>
  <c r="U43" i="34"/>
  <c r="N47" i="34"/>
  <c r="U41" i="34"/>
  <c r="G48" i="34"/>
  <c r="U17" i="34"/>
  <c r="U20" i="34"/>
  <c r="U21" i="34"/>
  <c r="U23" i="34"/>
  <c r="U13" i="34"/>
  <c r="U19" i="34"/>
  <c r="U15" i="34"/>
  <c r="N25" i="34"/>
  <c r="U16" i="34"/>
  <c r="G26" i="34"/>
  <c r="K47" i="33"/>
  <c r="N46" i="33"/>
  <c r="U46" i="33" s="1"/>
  <c r="G47" i="33"/>
  <c r="U20" i="33"/>
  <c r="U18" i="33"/>
  <c r="U23" i="33"/>
  <c r="N24" i="33"/>
  <c r="U15" i="33"/>
  <c r="K25" i="33"/>
  <c r="G25" i="33"/>
  <c r="G47" i="29"/>
  <c r="N46" i="29"/>
  <c r="U46" i="29" s="1"/>
  <c r="K47" i="29"/>
  <c r="K26" i="29"/>
  <c r="N25" i="29"/>
  <c r="U25" i="29" s="1"/>
  <c r="G26" i="29"/>
  <c r="K47" i="22"/>
  <c r="K27" i="22"/>
  <c r="U13" i="29"/>
  <c r="U35" i="29"/>
  <c r="U26" i="22"/>
  <c r="U13" i="22"/>
  <c r="N46" i="22"/>
  <c r="U46" i="22" s="1"/>
  <c r="T25" i="34"/>
  <c r="T47" i="34"/>
  <c r="T24" i="33"/>
  <c r="U36" i="33"/>
  <c r="T24" i="32"/>
  <c r="U24" i="32" s="1"/>
  <c r="U35" i="32"/>
  <c r="U47" i="34" l="1"/>
  <c r="U25" i="34"/>
  <c r="U24" i="33"/>
  <c r="S25" i="31"/>
  <c r="R25" i="31"/>
  <c r="Q25" i="31"/>
  <c r="P25" i="31"/>
  <c r="O25" i="31"/>
  <c r="M25" i="31"/>
  <c r="L25" i="31"/>
  <c r="K25" i="31"/>
  <c r="J25" i="31"/>
  <c r="K26" i="31" s="1"/>
  <c r="I25" i="31"/>
  <c r="H25" i="31"/>
  <c r="G25" i="31"/>
  <c r="F25" i="31"/>
  <c r="E25" i="31"/>
  <c r="U24" i="31"/>
  <c r="N24" i="31"/>
  <c r="U23" i="31"/>
  <c r="T23" i="31"/>
  <c r="N23" i="31"/>
  <c r="T22" i="31"/>
  <c r="U22" i="31" s="1"/>
  <c r="N22" i="31"/>
  <c r="T21" i="31"/>
  <c r="U21" i="31" s="1"/>
  <c r="N21" i="31"/>
  <c r="T20" i="31"/>
  <c r="U20" i="31" s="1"/>
  <c r="N20" i="31"/>
  <c r="U19" i="31"/>
  <c r="T19" i="31"/>
  <c r="N19" i="31"/>
  <c r="T18" i="31"/>
  <c r="U18" i="31" s="1"/>
  <c r="N18" i="31"/>
  <c r="T17" i="31"/>
  <c r="U17" i="31" s="1"/>
  <c r="N17" i="31"/>
  <c r="T16" i="31"/>
  <c r="U16" i="31" s="1"/>
  <c r="N16" i="31"/>
  <c r="N25" i="31" s="1"/>
  <c r="U15" i="31"/>
  <c r="T15" i="31"/>
  <c r="N15" i="31"/>
  <c r="U14" i="31"/>
  <c r="U13" i="31"/>
  <c r="S45" i="31"/>
  <c r="R45" i="31"/>
  <c r="Q45" i="31"/>
  <c r="P45" i="31"/>
  <c r="O45" i="31"/>
  <c r="M45" i="31"/>
  <c r="L45" i="31"/>
  <c r="K45" i="31"/>
  <c r="J45" i="31"/>
  <c r="K46" i="31" s="1"/>
  <c r="I45" i="31"/>
  <c r="H45" i="31"/>
  <c r="G45" i="31"/>
  <c r="F45" i="31"/>
  <c r="G46" i="31" s="1"/>
  <c r="E45" i="31"/>
  <c r="U44" i="31"/>
  <c r="N44" i="31"/>
  <c r="T43" i="31"/>
  <c r="U43" i="31" s="1"/>
  <c r="N43" i="31"/>
  <c r="T42" i="31"/>
  <c r="U42" i="31" s="1"/>
  <c r="N42" i="31"/>
  <c r="U41" i="31"/>
  <c r="T41" i="31"/>
  <c r="N41" i="31"/>
  <c r="T40" i="31"/>
  <c r="T45" i="31" s="1"/>
  <c r="U45" i="31" s="1"/>
  <c r="N40" i="31"/>
  <c r="T39" i="31"/>
  <c r="U39" i="31" s="1"/>
  <c r="N39" i="31"/>
  <c r="T38" i="31"/>
  <c r="U38" i="31" s="1"/>
  <c r="N38" i="31"/>
  <c r="U37" i="31"/>
  <c r="T36" i="31"/>
  <c r="U36" i="31" s="1"/>
  <c r="N36" i="31"/>
  <c r="U35" i="31"/>
  <c r="T35" i="31"/>
  <c r="N35" i="31"/>
  <c r="N45" i="31" s="1"/>
  <c r="S24" i="28"/>
  <c r="R24" i="28"/>
  <c r="Q24" i="28"/>
  <c r="P24" i="28"/>
  <c r="O24" i="28"/>
  <c r="M24" i="28"/>
  <c r="L24" i="28"/>
  <c r="K24" i="28"/>
  <c r="J24" i="28"/>
  <c r="K25" i="28" s="1"/>
  <c r="I24" i="28"/>
  <c r="H24" i="28"/>
  <c r="G24" i="28"/>
  <c r="F24" i="28"/>
  <c r="G25" i="28" s="1"/>
  <c r="E24" i="28"/>
  <c r="U23" i="28"/>
  <c r="N23" i="28"/>
  <c r="T22" i="28"/>
  <c r="U22" i="28" s="1"/>
  <c r="N22" i="28"/>
  <c r="T21" i="28"/>
  <c r="U21" i="28" s="1"/>
  <c r="N21" i="28"/>
  <c r="U20" i="28"/>
  <c r="T20" i="28"/>
  <c r="N20" i="28"/>
  <c r="T19" i="28"/>
  <c r="U19" i="28" s="1"/>
  <c r="N19" i="28"/>
  <c r="T18" i="28"/>
  <c r="U18" i="28" s="1"/>
  <c r="N18" i="28"/>
  <c r="T17" i="28"/>
  <c r="U17" i="28" s="1"/>
  <c r="N17" i="28"/>
  <c r="U16" i="28"/>
  <c r="T16" i="28"/>
  <c r="N16" i="28"/>
  <c r="T15" i="28"/>
  <c r="U15" i="28" s="1"/>
  <c r="N15" i="28"/>
  <c r="T14" i="28"/>
  <c r="U14" i="28" s="1"/>
  <c r="N14" i="28"/>
  <c r="T13" i="28"/>
  <c r="U13" i="28" s="1"/>
  <c r="N13" i="28"/>
  <c r="N24" i="28" s="1"/>
  <c r="S46" i="28"/>
  <c r="R46" i="28"/>
  <c r="Q46" i="28"/>
  <c r="P46" i="28"/>
  <c r="O46" i="28"/>
  <c r="M46" i="28"/>
  <c r="L46" i="28"/>
  <c r="K46" i="28"/>
  <c r="J46" i="28"/>
  <c r="K47" i="28" s="1"/>
  <c r="I46" i="28"/>
  <c r="H46" i="28"/>
  <c r="G46" i="28"/>
  <c r="F46" i="28"/>
  <c r="G47" i="28" s="1"/>
  <c r="E46" i="28"/>
  <c r="U45" i="28"/>
  <c r="N45" i="28"/>
  <c r="T44" i="28"/>
  <c r="U44" i="28" s="1"/>
  <c r="N44" i="28"/>
  <c r="T43" i="28"/>
  <c r="U43" i="28" s="1"/>
  <c r="N43" i="28"/>
  <c r="U42" i="28"/>
  <c r="T42" i="28"/>
  <c r="N42" i="28"/>
  <c r="T41" i="28"/>
  <c r="U41" i="28" s="1"/>
  <c r="N41" i="28"/>
  <c r="T40" i="28"/>
  <c r="U40" i="28" s="1"/>
  <c r="N40" i="28"/>
  <c r="T39" i="28"/>
  <c r="U39" i="28" s="1"/>
  <c r="N39" i="28"/>
  <c r="U38" i="28"/>
  <c r="T38" i="28"/>
  <c r="N38" i="28"/>
  <c r="T37" i="28"/>
  <c r="U37" i="28" s="1"/>
  <c r="N37" i="28"/>
  <c r="T36" i="28"/>
  <c r="U36" i="28" s="1"/>
  <c r="N36" i="28"/>
  <c r="T35" i="28"/>
  <c r="U35" i="28" s="1"/>
  <c r="N35" i="28"/>
  <c r="N46" i="28" s="1"/>
  <c r="T14" i="27"/>
  <c r="U14" i="27" s="1"/>
  <c r="N14" i="27"/>
  <c r="S24" i="27"/>
  <c r="R24" i="27"/>
  <c r="Q24" i="27"/>
  <c r="P24" i="27"/>
  <c r="O24" i="27"/>
  <c r="M24" i="27"/>
  <c r="L24" i="27"/>
  <c r="K24" i="27"/>
  <c r="J24" i="27"/>
  <c r="K25" i="27" s="1"/>
  <c r="I24" i="27"/>
  <c r="H24" i="27"/>
  <c r="G24" i="27"/>
  <c r="F24" i="27"/>
  <c r="G25" i="27" s="1"/>
  <c r="E24" i="27"/>
  <c r="T23" i="27"/>
  <c r="U23" i="27" s="1"/>
  <c r="N23" i="27"/>
  <c r="T22" i="27"/>
  <c r="N22" i="27"/>
  <c r="T21" i="27"/>
  <c r="N21" i="27"/>
  <c r="T20" i="27"/>
  <c r="N20" i="27"/>
  <c r="T19" i="27"/>
  <c r="U19" i="27" s="1"/>
  <c r="N19" i="27"/>
  <c r="T18" i="27"/>
  <c r="N18" i="27"/>
  <c r="T17" i="27"/>
  <c r="N17" i="27"/>
  <c r="T16" i="27"/>
  <c r="N16" i="27"/>
  <c r="T15" i="27"/>
  <c r="U15" i="27" s="1"/>
  <c r="N15" i="27"/>
  <c r="S43" i="27"/>
  <c r="R43" i="27"/>
  <c r="Q43" i="27"/>
  <c r="P43" i="27"/>
  <c r="O43" i="27"/>
  <c r="M43" i="27"/>
  <c r="L43" i="27"/>
  <c r="K43" i="27"/>
  <c r="J43" i="27"/>
  <c r="K44" i="27" s="1"/>
  <c r="I43" i="27"/>
  <c r="H43" i="27"/>
  <c r="G43" i="27"/>
  <c r="F43" i="27"/>
  <c r="G44" i="27" s="1"/>
  <c r="E43" i="27"/>
  <c r="T42" i="27"/>
  <c r="N42" i="27"/>
  <c r="T41" i="27"/>
  <c r="N41" i="27"/>
  <c r="U41" i="27" s="1"/>
  <c r="T40" i="27"/>
  <c r="N40" i="27"/>
  <c r="T39" i="27"/>
  <c r="N39" i="27"/>
  <c r="T38" i="27"/>
  <c r="N38" i="27"/>
  <c r="T37" i="27"/>
  <c r="N37" i="27"/>
  <c r="T36" i="27"/>
  <c r="U36" i="27" s="1"/>
  <c r="N36" i="27"/>
  <c r="T35" i="27"/>
  <c r="N35" i="27"/>
  <c r="T34" i="27"/>
  <c r="N34" i="27"/>
  <c r="U20" i="27" l="1"/>
  <c r="U22" i="27"/>
  <c r="U38" i="27"/>
  <c r="G26" i="31"/>
  <c r="U42" i="27"/>
  <c r="U37" i="27"/>
  <c r="T25" i="31"/>
  <c r="U25" i="31" s="1"/>
  <c r="U40" i="31"/>
  <c r="T24" i="28"/>
  <c r="U24" i="28" s="1"/>
  <c r="T46" i="28"/>
  <c r="U46" i="28" s="1"/>
  <c r="U40" i="27"/>
  <c r="N24" i="27"/>
  <c r="U17" i="27"/>
  <c r="U35" i="27"/>
  <c r="U13" i="27"/>
  <c r="U21" i="27"/>
  <c r="N43" i="27"/>
  <c r="U39" i="27"/>
  <c r="U16" i="27"/>
  <c r="U18" i="27"/>
  <c r="T24" i="27"/>
  <c r="U24" i="27" s="1"/>
  <c r="U34" i="27"/>
  <c r="T43" i="27"/>
  <c r="U43" i="27" l="1"/>
  <c r="S24" i="26" l="1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T23" i="26"/>
  <c r="N23" i="26"/>
  <c r="T22" i="26"/>
  <c r="N22" i="26"/>
  <c r="T21" i="26"/>
  <c r="N21" i="26"/>
  <c r="U21" i="26" s="1"/>
  <c r="T20" i="26"/>
  <c r="N20" i="26"/>
  <c r="T19" i="26"/>
  <c r="N19" i="26"/>
  <c r="T17" i="26"/>
  <c r="N17" i="26"/>
  <c r="T16" i="26"/>
  <c r="N16" i="26"/>
  <c r="T15" i="26"/>
  <c r="N15" i="26"/>
  <c r="T13" i="26"/>
  <c r="N13" i="26"/>
  <c r="N24" i="26" s="1"/>
  <c r="S44" i="26"/>
  <c r="R44" i="26"/>
  <c r="Q44" i="26"/>
  <c r="P44" i="26"/>
  <c r="O44" i="26"/>
  <c r="M44" i="26"/>
  <c r="L44" i="26"/>
  <c r="K44" i="26"/>
  <c r="J44" i="26"/>
  <c r="I44" i="26"/>
  <c r="H44" i="26"/>
  <c r="G44" i="26"/>
  <c r="F44" i="26"/>
  <c r="E44" i="26"/>
  <c r="T43" i="26"/>
  <c r="N43" i="26"/>
  <c r="T42" i="26"/>
  <c r="N42" i="26"/>
  <c r="T41" i="26"/>
  <c r="N41" i="26"/>
  <c r="T40" i="26"/>
  <c r="N40" i="26"/>
  <c r="T39" i="26"/>
  <c r="N39" i="26"/>
  <c r="U39" i="26" s="1"/>
  <c r="T38" i="26"/>
  <c r="N38" i="26"/>
  <c r="T37" i="26"/>
  <c r="N37" i="26"/>
  <c r="T36" i="26"/>
  <c r="N36" i="26"/>
  <c r="T35" i="26"/>
  <c r="N35" i="26"/>
  <c r="T34" i="26"/>
  <c r="N34" i="26"/>
  <c r="U35" i="26" l="1"/>
  <c r="U41" i="26"/>
  <c r="U43" i="26"/>
  <c r="U19" i="26"/>
  <c r="U23" i="26"/>
  <c r="U40" i="26"/>
  <c r="U42" i="26"/>
  <c r="U15" i="26"/>
  <c r="U17" i="26"/>
  <c r="G25" i="26"/>
  <c r="K25" i="26"/>
  <c r="T44" i="26"/>
  <c r="U36" i="26"/>
  <c r="U38" i="26"/>
  <c r="U16" i="26"/>
  <c r="U20" i="26"/>
  <c r="U22" i="26"/>
  <c r="U13" i="26"/>
  <c r="N44" i="26"/>
  <c r="U37" i="26"/>
  <c r="G45" i="26"/>
  <c r="K45" i="26"/>
  <c r="T24" i="26"/>
  <c r="U24" i="26" s="1"/>
  <c r="U34" i="26"/>
  <c r="S25" i="24"/>
  <c r="R25" i="24"/>
  <c r="Q25" i="24"/>
  <c r="P25" i="24"/>
  <c r="O25" i="24"/>
  <c r="M25" i="24"/>
  <c r="L25" i="24"/>
  <c r="K25" i="24"/>
  <c r="J25" i="24"/>
  <c r="I25" i="24"/>
  <c r="H25" i="24"/>
  <c r="G25" i="24"/>
  <c r="F25" i="24"/>
  <c r="E25" i="24"/>
  <c r="T24" i="24"/>
  <c r="N24" i="24"/>
  <c r="T23" i="24"/>
  <c r="U23" i="24" s="1"/>
  <c r="N23" i="24"/>
  <c r="T22" i="24"/>
  <c r="N22" i="24"/>
  <c r="T21" i="24"/>
  <c r="N21" i="24"/>
  <c r="T20" i="24"/>
  <c r="N20" i="24"/>
  <c r="T19" i="24"/>
  <c r="N19" i="24"/>
  <c r="T17" i="24"/>
  <c r="U17" i="24" s="1"/>
  <c r="N17" i="24"/>
  <c r="T16" i="24"/>
  <c r="N16" i="24"/>
  <c r="T15" i="24"/>
  <c r="U15" i="24" s="1"/>
  <c r="N15" i="24"/>
  <c r="T14" i="24"/>
  <c r="N14" i="24"/>
  <c r="T13" i="24"/>
  <c r="U13" i="24" s="1"/>
  <c r="N13" i="24"/>
  <c r="S44" i="24"/>
  <c r="R44" i="24"/>
  <c r="Q44" i="24"/>
  <c r="P44" i="24"/>
  <c r="O44" i="24"/>
  <c r="M44" i="24"/>
  <c r="L44" i="24"/>
  <c r="K44" i="24"/>
  <c r="J44" i="24"/>
  <c r="I44" i="24"/>
  <c r="H44" i="24"/>
  <c r="G44" i="24"/>
  <c r="F44" i="24"/>
  <c r="G45" i="24" s="1"/>
  <c r="E44" i="24"/>
  <c r="T42" i="24"/>
  <c r="U42" i="24" s="1"/>
  <c r="N42" i="24"/>
  <c r="T41" i="24"/>
  <c r="N41" i="24"/>
  <c r="T40" i="24"/>
  <c r="N40" i="24"/>
  <c r="T39" i="24"/>
  <c r="N39" i="24"/>
  <c r="T38" i="24"/>
  <c r="U38" i="24" s="1"/>
  <c r="N38" i="24"/>
  <c r="T36" i="24"/>
  <c r="N36" i="24"/>
  <c r="T35" i="24"/>
  <c r="U35" i="24" s="1"/>
  <c r="N35" i="24"/>
  <c r="T34" i="24"/>
  <c r="N34" i="24"/>
  <c r="U34" i="24" s="1"/>
  <c r="U33" i="24"/>
  <c r="T33" i="24"/>
  <c r="N33" i="24"/>
  <c r="S26" i="23"/>
  <c r="R26" i="23"/>
  <c r="Q26" i="23"/>
  <c r="P26" i="23"/>
  <c r="O26" i="23"/>
  <c r="M26" i="23"/>
  <c r="L26" i="23"/>
  <c r="K26" i="23"/>
  <c r="J26" i="23"/>
  <c r="I26" i="23"/>
  <c r="H26" i="23"/>
  <c r="G26" i="23"/>
  <c r="F26" i="23"/>
  <c r="G27" i="23" s="1"/>
  <c r="E26" i="23"/>
  <c r="U25" i="23"/>
  <c r="T24" i="23"/>
  <c r="N24" i="23"/>
  <c r="T23" i="23"/>
  <c r="U23" i="23" s="1"/>
  <c r="N23" i="23"/>
  <c r="T22" i="23"/>
  <c r="U22" i="23" s="1"/>
  <c r="N22" i="23"/>
  <c r="T21" i="23"/>
  <c r="N21" i="23"/>
  <c r="T20" i="23"/>
  <c r="U20" i="23" s="1"/>
  <c r="N20" i="23"/>
  <c r="T19" i="23"/>
  <c r="U19" i="23" s="1"/>
  <c r="N19" i="23"/>
  <c r="T18" i="23"/>
  <c r="U18" i="23" s="1"/>
  <c r="N18" i="23"/>
  <c r="T17" i="23"/>
  <c r="N17" i="23"/>
  <c r="T16" i="23"/>
  <c r="U16" i="23" s="1"/>
  <c r="N16" i="23"/>
  <c r="T15" i="23"/>
  <c r="U15" i="23" s="1"/>
  <c r="N15" i="23"/>
  <c r="T14" i="23"/>
  <c r="N14" i="23"/>
  <c r="T13" i="23"/>
  <c r="N13" i="23"/>
  <c r="N26" i="23" s="1"/>
  <c r="S48" i="23"/>
  <c r="R48" i="23"/>
  <c r="Q48" i="23"/>
  <c r="P48" i="23"/>
  <c r="O48" i="23"/>
  <c r="M48" i="23"/>
  <c r="L48" i="23"/>
  <c r="K48" i="23"/>
  <c r="J48" i="23"/>
  <c r="I48" i="23"/>
  <c r="H48" i="23"/>
  <c r="G48" i="23"/>
  <c r="F48" i="23"/>
  <c r="G49" i="23" s="1"/>
  <c r="E48" i="23"/>
  <c r="U47" i="23"/>
  <c r="T46" i="23"/>
  <c r="N46" i="23"/>
  <c r="T45" i="23"/>
  <c r="N45" i="23"/>
  <c r="T44" i="23"/>
  <c r="N44" i="23"/>
  <c r="T43" i="23"/>
  <c r="N43" i="23"/>
  <c r="T42" i="23"/>
  <c r="N42" i="23"/>
  <c r="T41" i="23"/>
  <c r="N41" i="23"/>
  <c r="T40" i="23"/>
  <c r="N40" i="23"/>
  <c r="T39" i="23"/>
  <c r="N39" i="23"/>
  <c r="T38" i="23"/>
  <c r="N38" i="23"/>
  <c r="T37" i="23"/>
  <c r="N37" i="23"/>
  <c r="T35" i="23"/>
  <c r="N35" i="23"/>
  <c r="U22" i="24" l="1"/>
  <c r="U41" i="24"/>
  <c r="U20" i="24"/>
  <c r="U40" i="24"/>
  <c r="K45" i="24"/>
  <c r="U14" i="24"/>
  <c r="U16" i="24"/>
  <c r="U24" i="24"/>
  <c r="N44" i="24"/>
  <c r="U36" i="24"/>
  <c r="U39" i="24"/>
  <c r="N25" i="24"/>
  <c r="U19" i="24"/>
  <c r="U21" i="24"/>
  <c r="G26" i="24"/>
  <c r="K26" i="24"/>
  <c r="U37" i="23"/>
  <c r="U39" i="23"/>
  <c r="U41" i="23"/>
  <c r="U43" i="23"/>
  <c r="U45" i="23"/>
  <c r="N48" i="23"/>
  <c r="U24" i="23"/>
  <c r="U35" i="23"/>
  <c r="U38" i="23"/>
  <c r="U40" i="23"/>
  <c r="U42" i="23"/>
  <c r="U44" i="23"/>
  <c r="U46" i="23"/>
  <c r="U17" i="23"/>
  <c r="K49" i="23"/>
  <c r="T48" i="23"/>
  <c r="U48" i="23" s="1"/>
  <c r="U21" i="23"/>
  <c r="K27" i="23"/>
  <c r="T26" i="23"/>
  <c r="U26" i="23" s="1"/>
  <c r="U44" i="26"/>
  <c r="T25" i="24"/>
  <c r="T44" i="24"/>
  <c r="U44" i="24" s="1"/>
  <c r="U14" i="23"/>
  <c r="U13" i="23"/>
  <c r="U25" i="24" l="1"/>
  <c r="S26" i="21"/>
  <c r="R26" i="21"/>
  <c r="Q26" i="21"/>
  <c r="P26" i="21"/>
  <c r="O26" i="21"/>
  <c r="M26" i="21"/>
  <c r="L26" i="21"/>
  <c r="K26" i="21"/>
  <c r="J26" i="21"/>
  <c r="I26" i="21"/>
  <c r="H26" i="21"/>
  <c r="G26" i="21"/>
  <c r="F26" i="21"/>
  <c r="E26" i="21"/>
  <c r="U25" i="21"/>
  <c r="T24" i="21"/>
  <c r="U24" i="21" s="1"/>
  <c r="N24" i="21"/>
  <c r="T23" i="21"/>
  <c r="N23" i="21"/>
  <c r="T22" i="21"/>
  <c r="N22" i="21"/>
  <c r="T21" i="21"/>
  <c r="N21" i="21"/>
  <c r="T20" i="21"/>
  <c r="U20" i="21" s="1"/>
  <c r="N20" i="21"/>
  <c r="T15" i="21"/>
  <c r="N15" i="21"/>
  <c r="T14" i="21"/>
  <c r="U14" i="21" s="1"/>
  <c r="N14" i="21"/>
  <c r="T13" i="21"/>
  <c r="N13" i="21"/>
  <c r="S48" i="21"/>
  <c r="R48" i="21"/>
  <c r="Q48" i="21"/>
  <c r="P48" i="21"/>
  <c r="O48" i="21"/>
  <c r="M48" i="21"/>
  <c r="L48" i="21"/>
  <c r="K48" i="21"/>
  <c r="J48" i="21"/>
  <c r="I48" i="21"/>
  <c r="H48" i="21"/>
  <c r="G48" i="21"/>
  <c r="F48" i="21"/>
  <c r="E48" i="21"/>
  <c r="U47" i="21"/>
  <c r="T46" i="21"/>
  <c r="N46" i="21"/>
  <c r="T45" i="21"/>
  <c r="N45" i="21"/>
  <c r="T44" i="21"/>
  <c r="N44" i="21"/>
  <c r="T43" i="21"/>
  <c r="N43" i="21"/>
  <c r="T42" i="21"/>
  <c r="N42" i="21"/>
  <c r="T41" i="21"/>
  <c r="N41" i="21"/>
  <c r="T40" i="21"/>
  <c r="N40" i="21"/>
  <c r="T39" i="21"/>
  <c r="N39" i="21"/>
  <c r="T38" i="21"/>
  <c r="N38" i="21"/>
  <c r="T37" i="21"/>
  <c r="N37" i="21"/>
  <c r="T36" i="21"/>
  <c r="N36" i="21"/>
  <c r="T35" i="21"/>
  <c r="N35" i="21"/>
  <c r="U43" i="21" l="1"/>
  <c r="K27" i="21"/>
  <c r="U37" i="21"/>
  <c r="U38" i="21"/>
  <c r="U40" i="21"/>
  <c r="U44" i="21"/>
  <c r="U46" i="21"/>
  <c r="N26" i="21"/>
  <c r="U13" i="21"/>
  <c r="U41" i="21"/>
  <c r="U45" i="21"/>
  <c r="U22" i="21"/>
  <c r="U36" i="21"/>
  <c r="U21" i="21"/>
  <c r="U23" i="21"/>
  <c r="N48" i="21"/>
  <c r="U15" i="21"/>
  <c r="U39" i="21"/>
  <c r="U42" i="21"/>
  <c r="G49" i="21"/>
  <c r="K49" i="21"/>
  <c r="G27" i="21"/>
  <c r="T26" i="21"/>
  <c r="T48" i="21"/>
  <c r="U48" i="21" s="1"/>
  <c r="U35" i="21"/>
  <c r="S25" i="19"/>
  <c r="R25" i="19"/>
  <c r="Q25" i="19"/>
  <c r="P25" i="19"/>
  <c r="O25" i="19"/>
  <c r="M25" i="19"/>
  <c r="L25" i="19"/>
  <c r="K25" i="19"/>
  <c r="J25" i="19"/>
  <c r="K26" i="19" s="1"/>
  <c r="I25" i="19"/>
  <c r="H25" i="19"/>
  <c r="G25" i="19"/>
  <c r="F25" i="19"/>
  <c r="G26" i="19" s="1"/>
  <c r="E25" i="19"/>
  <c r="T24" i="19"/>
  <c r="U24" i="19" s="1"/>
  <c r="N24" i="19"/>
  <c r="T23" i="19"/>
  <c r="N23" i="19"/>
  <c r="T22" i="19"/>
  <c r="N22" i="19"/>
  <c r="T21" i="19"/>
  <c r="N21" i="19"/>
  <c r="T20" i="19"/>
  <c r="U20" i="19" s="1"/>
  <c r="N20" i="19"/>
  <c r="T19" i="19"/>
  <c r="U19" i="19" s="1"/>
  <c r="N19" i="19"/>
  <c r="T17" i="19"/>
  <c r="U17" i="19" s="1"/>
  <c r="N17" i="19"/>
  <c r="T16" i="19"/>
  <c r="U16" i="19" s="1"/>
  <c r="N16" i="19"/>
  <c r="U15" i="19"/>
  <c r="T15" i="19"/>
  <c r="N15" i="19"/>
  <c r="T13" i="19"/>
  <c r="U13" i="19" s="1"/>
  <c r="S47" i="19"/>
  <c r="R47" i="19"/>
  <c r="Q47" i="19"/>
  <c r="P47" i="19"/>
  <c r="O47" i="19"/>
  <c r="M47" i="19"/>
  <c r="L47" i="19"/>
  <c r="K47" i="19"/>
  <c r="J47" i="19"/>
  <c r="K48" i="19" s="1"/>
  <c r="I47" i="19"/>
  <c r="H47" i="19"/>
  <c r="G47" i="19"/>
  <c r="F47" i="19"/>
  <c r="G48" i="19" s="1"/>
  <c r="E47" i="19"/>
  <c r="T45" i="19"/>
  <c r="U45" i="19" s="1"/>
  <c r="N45" i="19"/>
  <c r="T44" i="19"/>
  <c r="N44" i="19"/>
  <c r="T43" i="19"/>
  <c r="N43" i="19"/>
  <c r="T41" i="19"/>
  <c r="U41" i="19" s="1"/>
  <c r="N41" i="19"/>
  <c r="T40" i="19"/>
  <c r="N40" i="19"/>
  <c r="U40" i="19" s="1"/>
  <c r="T38" i="19"/>
  <c r="N38" i="19"/>
  <c r="T37" i="19"/>
  <c r="N37" i="19"/>
  <c r="T36" i="19"/>
  <c r="N36" i="19"/>
  <c r="T35" i="19"/>
  <c r="N35" i="19"/>
  <c r="T34" i="19"/>
  <c r="N34" i="19"/>
  <c r="U35" i="19" l="1"/>
  <c r="U37" i="19"/>
  <c r="U36" i="19"/>
  <c r="U26" i="21"/>
  <c r="U38" i="19"/>
  <c r="U43" i="19"/>
  <c r="U22" i="19"/>
  <c r="N47" i="19"/>
  <c r="N25" i="19"/>
  <c r="T47" i="19"/>
  <c r="U44" i="19"/>
  <c r="U21" i="19"/>
  <c r="U23" i="19"/>
  <c r="T25" i="19"/>
  <c r="U25" i="19" s="1"/>
  <c r="U34" i="19"/>
  <c r="U47" i="19" l="1"/>
  <c r="S26" i="18"/>
  <c r="R26" i="18"/>
  <c r="Q26" i="18"/>
  <c r="P26" i="18"/>
  <c r="O26" i="18"/>
  <c r="M26" i="18"/>
  <c r="L26" i="18"/>
  <c r="K26" i="18"/>
  <c r="J26" i="18"/>
  <c r="I26" i="18"/>
  <c r="H26" i="18"/>
  <c r="G26" i="18"/>
  <c r="F26" i="18"/>
  <c r="E26" i="18"/>
  <c r="U25" i="18"/>
  <c r="T24" i="18"/>
  <c r="N24" i="18"/>
  <c r="T23" i="18"/>
  <c r="N23" i="18"/>
  <c r="T22" i="18"/>
  <c r="N22" i="18"/>
  <c r="T21" i="18"/>
  <c r="N21" i="18"/>
  <c r="T20" i="18"/>
  <c r="N20" i="18"/>
  <c r="T19" i="18"/>
  <c r="N19" i="18"/>
  <c r="T17" i="18"/>
  <c r="N17" i="18"/>
  <c r="T13" i="18"/>
  <c r="N13" i="18"/>
  <c r="S46" i="18"/>
  <c r="R46" i="18"/>
  <c r="Q46" i="18"/>
  <c r="P46" i="18"/>
  <c r="O46" i="18"/>
  <c r="M46" i="18"/>
  <c r="L46" i="18"/>
  <c r="K46" i="18"/>
  <c r="J46" i="18"/>
  <c r="I46" i="18"/>
  <c r="H46" i="18"/>
  <c r="G46" i="18"/>
  <c r="F46" i="18"/>
  <c r="E46" i="18"/>
  <c r="U45" i="18"/>
  <c r="T44" i="18"/>
  <c r="N44" i="18"/>
  <c r="T43" i="18"/>
  <c r="N43" i="18"/>
  <c r="T42" i="18"/>
  <c r="N42" i="18"/>
  <c r="T41" i="18"/>
  <c r="N41" i="18"/>
  <c r="U41" i="18" s="1"/>
  <c r="U40" i="18"/>
  <c r="T39" i="18"/>
  <c r="N39" i="18"/>
  <c r="T38" i="18"/>
  <c r="N38" i="18"/>
  <c r="T37" i="18"/>
  <c r="N37" i="18"/>
  <c r="T36" i="18"/>
  <c r="N36" i="18"/>
  <c r="S26" i="17"/>
  <c r="R26" i="17"/>
  <c r="Q26" i="17"/>
  <c r="P26" i="17"/>
  <c r="O26" i="17"/>
  <c r="M26" i="17"/>
  <c r="L26" i="17"/>
  <c r="K26" i="17"/>
  <c r="J26" i="17"/>
  <c r="I26" i="17"/>
  <c r="H26" i="17"/>
  <c r="G26" i="17"/>
  <c r="F26" i="17"/>
  <c r="E26" i="17"/>
  <c r="U25" i="17"/>
  <c r="T24" i="17"/>
  <c r="N24" i="17"/>
  <c r="T23" i="17"/>
  <c r="N23" i="17"/>
  <c r="T22" i="17"/>
  <c r="N22" i="17"/>
  <c r="T21" i="17"/>
  <c r="N21" i="17"/>
  <c r="T20" i="17"/>
  <c r="N20" i="17"/>
  <c r="T17" i="17"/>
  <c r="N17" i="17"/>
  <c r="T16" i="17"/>
  <c r="N16" i="17"/>
  <c r="T14" i="17"/>
  <c r="N14" i="17"/>
  <c r="T13" i="17"/>
  <c r="N13" i="17"/>
  <c r="S46" i="17"/>
  <c r="R46" i="17"/>
  <c r="Q46" i="17"/>
  <c r="P46" i="17"/>
  <c r="O46" i="17"/>
  <c r="M46" i="17"/>
  <c r="L46" i="17"/>
  <c r="K46" i="17"/>
  <c r="J46" i="17"/>
  <c r="I46" i="17"/>
  <c r="H46" i="17"/>
  <c r="G46" i="17"/>
  <c r="F46" i="17"/>
  <c r="E46" i="17"/>
  <c r="U45" i="17"/>
  <c r="T44" i="17"/>
  <c r="N44" i="17"/>
  <c r="T42" i="17"/>
  <c r="N42" i="17"/>
  <c r="T41" i="17"/>
  <c r="N41" i="17"/>
  <c r="T40" i="17"/>
  <c r="N40" i="17"/>
  <c r="T39" i="17"/>
  <c r="N39" i="17"/>
  <c r="T38" i="17"/>
  <c r="N38" i="17"/>
  <c r="T37" i="17"/>
  <c r="N37" i="17"/>
  <c r="T36" i="17"/>
  <c r="N36" i="17"/>
  <c r="T35" i="17"/>
  <c r="N35" i="17"/>
  <c r="U38" i="18" l="1"/>
  <c r="U24" i="18"/>
  <c r="U44" i="18"/>
  <c r="U37" i="18"/>
  <c r="U39" i="18"/>
  <c r="U43" i="18"/>
  <c r="U13" i="18"/>
  <c r="U19" i="18"/>
  <c r="N26" i="18"/>
  <c r="U23" i="18"/>
  <c r="K27" i="17"/>
  <c r="G27" i="17"/>
  <c r="U42" i="17"/>
  <c r="N46" i="18"/>
  <c r="U21" i="18"/>
  <c r="U36" i="18"/>
  <c r="T26" i="18"/>
  <c r="U42" i="18"/>
  <c r="G47" i="18"/>
  <c r="K47" i="18"/>
  <c r="U20" i="18"/>
  <c r="U22" i="18"/>
  <c r="G27" i="18"/>
  <c r="K27" i="18"/>
  <c r="U38" i="17"/>
  <c r="U20" i="17"/>
  <c r="U22" i="17"/>
  <c r="U35" i="17"/>
  <c r="U37" i="17"/>
  <c r="G47" i="17"/>
  <c r="K47" i="17"/>
  <c r="U17" i="17"/>
  <c r="U23" i="17"/>
  <c r="U21" i="17"/>
  <c r="U39" i="17"/>
  <c r="U41" i="17"/>
  <c r="U14" i="17"/>
  <c r="U24" i="17"/>
  <c r="U36" i="17"/>
  <c r="U44" i="17"/>
  <c r="N26" i="17"/>
  <c r="N46" i="17"/>
  <c r="U40" i="17"/>
  <c r="U13" i="17"/>
  <c r="U16" i="17"/>
  <c r="U17" i="18"/>
  <c r="T46" i="18"/>
  <c r="T26" i="17"/>
  <c r="T46" i="17"/>
  <c r="U46" i="18" l="1"/>
  <c r="U26" i="18"/>
  <c r="U26" i="17"/>
  <c r="U46" i="17"/>
  <c r="S25" i="16"/>
  <c r="R25" i="16"/>
  <c r="Q25" i="16"/>
  <c r="P25" i="16"/>
  <c r="O25" i="16"/>
  <c r="M25" i="16"/>
  <c r="L25" i="16"/>
  <c r="K25" i="16"/>
  <c r="J25" i="16"/>
  <c r="I25" i="16"/>
  <c r="H25" i="16"/>
  <c r="G25" i="16"/>
  <c r="F25" i="16"/>
  <c r="E25" i="16"/>
  <c r="T24" i="16"/>
  <c r="N24" i="16"/>
  <c r="T23" i="16"/>
  <c r="N23" i="16"/>
  <c r="T22" i="16"/>
  <c r="N22" i="16"/>
  <c r="T21" i="16"/>
  <c r="N21" i="16"/>
  <c r="T20" i="16"/>
  <c r="N20" i="16"/>
  <c r="T19" i="16"/>
  <c r="N19" i="16"/>
  <c r="T17" i="16"/>
  <c r="N17" i="16"/>
  <c r="T16" i="16"/>
  <c r="N16" i="16"/>
  <c r="T15" i="16"/>
  <c r="N15" i="16"/>
  <c r="T13" i="16"/>
  <c r="N13" i="16"/>
  <c r="S45" i="16"/>
  <c r="R45" i="16"/>
  <c r="Q45" i="16"/>
  <c r="P45" i="16"/>
  <c r="O45" i="16"/>
  <c r="M45" i="16"/>
  <c r="L45" i="16"/>
  <c r="K45" i="16"/>
  <c r="J45" i="16"/>
  <c r="I45" i="16"/>
  <c r="H45" i="16"/>
  <c r="G45" i="16"/>
  <c r="F45" i="16"/>
  <c r="E45" i="16"/>
  <c r="T44" i="16"/>
  <c r="N44" i="16"/>
  <c r="T43" i="16"/>
  <c r="N43" i="16"/>
  <c r="T42" i="16"/>
  <c r="N42" i="16"/>
  <c r="T41" i="16"/>
  <c r="N41" i="16"/>
  <c r="T40" i="16"/>
  <c r="N40" i="16"/>
  <c r="T39" i="16"/>
  <c r="N39" i="16"/>
  <c r="T38" i="16"/>
  <c r="N38" i="16"/>
  <c r="T37" i="16"/>
  <c r="N37" i="16"/>
  <c r="T36" i="16"/>
  <c r="N36" i="16"/>
  <c r="T35" i="16"/>
  <c r="N35" i="16"/>
  <c r="S26" i="15"/>
  <c r="R26" i="15"/>
  <c r="Q26" i="15"/>
  <c r="P26" i="15"/>
  <c r="O26" i="15"/>
  <c r="M26" i="15"/>
  <c r="L26" i="15"/>
  <c r="K26" i="15"/>
  <c r="J26" i="15"/>
  <c r="K27" i="15" s="1"/>
  <c r="I26" i="15"/>
  <c r="H26" i="15"/>
  <c r="G26" i="15"/>
  <c r="F26" i="15"/>
  <c r="G27" i="15" s="1"/>
  <c r="E26" i="15"/>
  <c r="U25" i="15"/>
  <c r="T24" i="15"/>
  <c r="N24" i="15"/>
  <c r="T23" i="15"/>
  <c r="U23" i="15" s="1"/>
  <c r="N23" i="15"/>
  <c r="T22" i="15"/>
  <c r="N22" i="15"/>
  <c r="T21" i="15"/>
  <c r="N21" i="15"/>
  <c r="T20" i="15"/>
  <c r="N20" i="15"/>
  <c r="T19" i="15"/>
  <c r="U19" i="15" s="1"/>
  <c r="N19" i="15"/>
  <c r="T17" i="15"/>
  <c r="N17" i="15"/>
  <c r="T16" i="15"/>
  <c r="N16" i="15"/>
  <c r="T15" i="15"/>
  <c r="N15" i="15"/>
  <c r="T13" i="15"/>
  <c r="U13" i="15" s="1"/>
  <c r="N13" i="15"/>
  <c r="S48" i="15"/>
  <c r="R48" i="15"/>
  <c r="Q48" i="15"/>
  <c r="P48" i="15"/>
  <c r="O48" i="15"/>
  <c r="M48" i="15"/>
  <c r="L48" i="15"/>
  <c r="K48" i="15"/>
  <c r="J48" i="15"/>
  <c r="I48" i="15"/>
  <c r="H48" i="15"/>
  <c r="G48" i="15"/>
  <c r="F48" i="15"/>
  <c r="E48" i="15"/>
  <c r="U47" i="15"/>
  <c r="T46" i="15"/>
  <c r="N46" i="15"/>
  <c r="T45" i="15"/>
  <c r="N45" i="15"/>
  <c r="T44" i="15"/>
  <c r="N44" i="15"/>
  <c r="T43" i="15"/>
  <c r="N43" i="15"/>
  <c r="T42" i="15"/>
  <c r="N42" i="15"/>
  <c r="T41" i="15"/>
  <c r="N41" i="15"/>
  <c r="T40" i="15"/>
  <c r="N40" i="15"/>
  <c r="T39" i="15"/>
  <c r="N39" i="15"/>
  <c r="T38" i="15"/>
  <c r="N38" i="15"/>
  <c r="T37" i="15"/>
  <c r="U37" i="15" s="1"/>
  <c r="N37" i="15"/>
  <c r="T36" i="15"/>
  <c r="N36" i="15"/>
  <c r="U24" i="16" l="1"/>
  <c r="U17" i="16"/>
  <c r="U22" i="16"/>
  <c r="G26" i="16"/>
  <c r="K26" i="16"/>
  <c r="U39" i="15"/>
  <c r="U41" i="15"/>
  <c r="U45" i="15"/>
  <c r="U19" i="16"/>
  <c r="U40" i="16"/>
  <c r="U16" i="16"/>
  <c r="U36" i="16"/>
  <c r="U44" i="16"/>
  <c r="U41" i="16"/>
  <c r="U43" i="16"/>
  <c r="G46" i="16"/>
  <c r="K46" i="16"/>
  <c r="U15" i="16"/>
  <c r="U20" i="16"/>
  <c r="U15" i="15"/>
  <c r="U17" i="15"/>
  <c r="U42" i="15"/>
  <c r="U44" i="15"/>
  <c r="U46" i="15"/>
  <c r="N26" i="15"/>
  <c r="U22" i="15"/>
  <c r="N48" i="15"/>
  <c r="U38" i="15"/>
  <c r="U40" i="15"/>
  <c r="U16" i="15"/>
  <c r="U24" i="15"/>
  <c r="U36" i="15"/>
  <c r="U43" i="15"/>
  <c r="U20" i="15"/>
  <c r="G49" i="15"/>
  <c r="K49" i="15"/>
  <c r="U21" i="15"/>
  <c r="N45" i="16"/>
  <c r="U38" i="16"/>
  <c r="U21" i="16"/>
  <c r="U23" i="16"/>
  <c r="U35" i="16"/>
  <c r="U42" i="16"/>
  <c r="N25" i="16"/>
  <c r="U37" i="16"/>
  <c r="U39" i="16"/>
  <c r="U13" i="16"/>
  <c r="T25" i="16"/>
  <c r="U25" i="16" s="1"/>
  <c r="T45" i="16"/>
  <c r="U45" i="16" s="1"/>
  <c r="T26" i="15"/>
  <c r="T48" i="15"/>
  <c r="U48" i="15" s="1"/>
  <c r="U26" i="15" l="1"/>
  <c r="S24" i="11"/>
  <c r="R24" i="11"/>
  <c r="Q24" i="11"/>
  <c r="P24" i="11"/>
  <c r="O24" i="11"/>
  <c r="M24" i="11"/>
  <c r="L24" i="11"/>
  <c r="K24" i="11"/>
  <c r="J24" i="11"/>
  <c r="I24" i="11"/>
  <c r="H24" i="11"/>
  <c r="G24" i="11"/>
  <c r="F24" i="11"/>
  <c r="E24" i="11"/>
  <c r="T23" i="11"/>
  <c r="N23" i="11"/>
  <c r="U22" i="11"/>
  <c r="T21" i="11"/>
  <c r="N21" i="11"/>
  <c r="T20" i="11"/>
  <c r="N20" i="11"/>
  <c r="T19" i="11"/>
  <c r="N19" i="11"/>
  <c r="T18" i="11"/>
  <c r="N18" i="11"/>
  <c r="T17" i="11"/>
  <c r="N17" i="11"/>
  <c r="T16" i="11"/>
  <c r="N16" i="11"/>
  <c r="T15" i="11"/>
  <c r="N15" i="11"/>
  <c r="T14" i="11"/>
  <c r="N14" i="11"/>
  <c r="S45" i="11"/>
  <c r="R45" i="11"/>
  <c r="Q45" i="11"/>
  <c r="P45" i="11"/>
  <c r="O45" i="11"/>
  <c r="M45" i="11"/>
  <c r="L45" i="11"/>
  <c r="K45" i="11"/>
  <c r="J45" i="11"/>
  <c r="I45" i="11"/>
  <c r="H45" i="11"/>
  <c r="G45" i="11"/>
  <c r="F45" i="11"/>
  <c r="E45" i="11"/>
  <c r="T44" i="11"/>
  <c r="N44" i="11"/>
  <c r="T43" i="11"/>
  <c r="N43" i="11"/>
  <c r="T42" i="11"/>
  <c r="N42" i="11"/>
  <c r="T41" i="11"/>
  <c r="N41" i="11"/>
  <c r="T40" i="11"/>
  <c r="N40" i="11"/>
  <c r="U39" i="11"/>
  <c r="T38" i="11"/>
  <c r="N38" i="11"/>
  <c r="T37" i="11"/>
  <c r="U37" i="11" s="1"/>
  <c r="N37" i="11"/>
  <c r="T36" i="11"/>
  <c r="N36" i="11"/>
  <c r="T35" i="11"/>
  <c r="N35" i="11"/>
  <c r="S24" i="9"/>
  <c r="R24" i="9"/>
  <c r="Q24" i="9"/>
  <c r="P24" i="9"/>
  <c r="O24" i="9"/>
  <c r="M24" i="9"/>
  <c r="L24" i="9"/>
  <c r="K24" i="9"/>
  <c r="J24" i="9"/>
  <c r="I24" i="9"/>
  <c r="H24" i="9"/>
  <c r="G24" i="9"/>
  <c r="F24" i="9"/>
  <c r="E24" i="9"/>
  <c r="T23" i="9"/>
  <c r="N23" i="9"/>
  <c r="T21" i="9"/>
  <c r="U21" i="9" s="1"/>
  <c r="N21" i="9"/>
  <c r="T20" i="9"/>
  <c r="N20" i="9"/>
  <c r="T19" i="9"/>
  <c r="U19" i="9" s="1"/>
  <c r="N19" i="9"/>
  <c r="T18" i="9"/>
  <c r="N18" i="9"/>
  <c r="T17" i="9"/>
  <c r="U17" i="9" s="1"/>
  <c r="N17" i="9"/>
  <c r="T16" i="9"/>
  <c r="N16" i="9"/>
  <c r="T15" i="9"/>
  <c r="N15" i="9"/>
  <c r="T14" i="9"/>
  <c r="N14" i="9"/>
  <c r="T13" i="9"/>
  <c r="N13" i="9"/>
  <c r="S45" i="9"/>
  <c r="R45" i="9"/>
  <c r="Q45" i="9"/>
  <c r="P45" i="9"/>
  <c r="O45" i="9"/>
  <c r="M45" i="9"/>
  <c r="L45" i="9"/>
  <c r="K45" i="9"/>
  <c r="J45" i="9"/>
  <c r="K46" i="9" s="1"/>
  <c r="I45" i="9"/>
  <c r="H45" i="9"/>
  <c r="G45" i="9"/>
  <c r="F45" i="9"/>
  <c r="G46" i="9" s="1"/>
  <c r="E45" i="9"/>
  <c r="T44" i="9"/>
  <c r="N44" i="9"/>
  <c r="T43" i="9"/>
  <c r="N43" i="9"/>
  <c r="T42" i="9"/>
  <c r="N42" i="9"/>
  <c r="T41" i="9"/>
  <c r="N41" i="9"/>
  <c r="T40" i="9"/>
  <c r="N40" i="9"/>
  <c r="T39" i="9"/>
  <c r="N39" i="9"/>
  <c r="T38" i="9"/>
  <c r="N38" i="9"/>
  <c r="T37" i="9"/>
  <c r="N37" i="9"/>
  <c r="T36" i="9"/>
  <c r="N36" i="9"/>
  <c r="T35" i="9"/>
  <c r="N35" i="9"/>
  <c r="S24" i="8"/>
  <c r="R24" i="8"/>
  <c r="Q24" i="8"/>
  <c r="P24" i="8"/>
  <c r="O24" i="8"/>
  <c r="M24" i="8"/>
  <c r="L24" i="8"/>
  <c r="K24" i="8"/>
  <c r="J24" i="8"/>
  <c r="K25" i="8" s="1"/>
  <c r="I24" i="8"/>
  <c r="H24" i="8"/>
  <c r="G24" i="8"/>
  <c r="F24" i="8"/>
  <c r="G25" i="8" s="1"/>
  <c r="E24" i="8"/>
  <c r="T23" i="8"/>
  <c r="N23" i="8"/>
  <c r="T22" i="8"/>
  <c r="U22" i="8" s="1"/>
  <c r="N22" i="8"/>
  <c r="T21" i="8"/>
  <c r="N21" i="8"/>
  <c r="T20" i="8"/>
  <c r="U20" i="8" s="1"/>
  <c r="N20" i="8"/>
  <c r="T19" i="8"/>
  <c r="N19" i="8"/>
  <c r="U18" i="8"/>
  <c r="T18" i="8"/>
  <c r="N18" i="8"/>
  <c r="T17" i="8"/>
  <c r="N17" i="8"/>
  <c r="T16" i="8"/>
  <c r="U16" i="8" s="1"/>
  <c r="N16" i="8"/>
  <c r="T15" i="8"/>
  <c r="N15" i="8"/>
  <c r="T14" i="8"/>
  <c r="N14" i="8"/>
  <c r="T13" i="8"/>
  <c r="N13" i="8"/>
  <c r="S45" i="8"/>
  <c r="R45" i="8"/>
  <c r="Q45" i="8"/>
  <c r="P45" i="8"/>
  <c r="O45" i="8"/>
  <c r="M45" i="8"/>
  <c r="L45" i="8"/>
  <c r="K45" i="8"/>
  <c r="J45" i="8"/>
  <c r="I45" i="8"/>
  <c r="H45" i="8"/>
  <c r="G45" i="8"/>
  <c r="F45" i="8"/>
  <c r="E45" i="8"/>
  <c r="T44" i="8"/>
  <c r="N44" i="8"/>
  <c r="U43" i="8"/>
  <c r="T42" i="8"/>
  <c r="N42" i="8"/>
  <c r="T41" i="8"/>
  <c r="N41" i="8"/>
  <c r="T40" i="8"/>
  <c r="N40" i="8"/>
  <c r="T39" i="8"/>
  <c r="N39" i="8"/>
  <c r="T38" i="8"/>
  <c r="N38" i="8"/>
  <c r="T37" i="8"/>
  <c r="N37" i="8"/>
  <c r="T36" i="8"/>
  <c r="N36" i="8"/>
  <c r="T35" i="8"/>
  <c r="N35" i="8"/>
  <c r="U34" i="8"/>
  <c r="U38" i="11" l="1"/>
  <c r="U23" i="11"/>
  <c r="U35" i="8"/>
  <c r="U37" i="8"/>
  <c r="U41" i="8"/>
  <c r="U44" i="8"/>
  <c r="U13" i="8"/>
  <c r="U38" i="8"/>
  <c r="U40" i="8"/>
  <c r="U42" i="8"/>
  <c r="U14" i="8"/>
  <c r="U41" i="9"/>
  <c r="U43" i="9"/>
  <c r="N45" i="11"/>
  <c r="U43" i="11"/>
  <c r="U17" i="11"/>
  <c r="U19" i="11"/>
  <c r="N24" i="11"/>
  <c r="U44" i="11"/>
  <c r="U16" i="11"/>
  <c r="U20" i="11"/>
  <c r="U14" i="9"/>
  <c r="U15" i="9"/>
  <c r="U40" i="9"/>
  <c r="U16" i="9"/>
  <c r="U23" i="9"/>
  <c r="U39" i="9"/>
  <c r="U42" i="9"/>
  <c r="U18" i="9"/>
  <c r="U20" i="9"/>
  <c r="U35" i="9"/>
  <c r="U39" i="8"/>
  <c r="U36" i="8"/>
  <c r="G46" i="8"/>
  <c r="K46" i="8"/>
  <c r="U19" i="8"/>
  <c r="U21" i="8"/>
  <c r="U15" i="8"/>
  <c r="U17" i="8"/>
  <c r="N45" i="8"/>
  <c r="N24" i="8"/>
  <c r="U23" i="8"/>
  <c r="U41" i="11"/>
  <c r="U14" i="11"/>
  <c r="U21" i="11"/>
  <c r="U18" i="11"/>
  <c r="U36" i="11"/>
  <c r="U40" i="11"/>
  <c r="U42" i="11"/>
  <c r="G46" i="11"/>
  <c r="K46" i="11"/>
  <c r="U15" i="11"/>
  <c r="G25" i="11"/>
  <c r="K25" i="11"/>
  <c r="U37" i="9"/>
  <c r="U44" i="9"/>
  <c r="N24" i="9"/>
  <c r="T24" i="9"/>
  <c r="N45" i="9"/>
  <c r="U36" i="9"/>
  <c r="T45" i="9"/>
  <c r="G25" i="9"/>
  <c r="K25" i="9"/>
  <c r="T24" i="11"/>
  <c r="T45" i="11"/>
  <c r="U35" i="11"/>
  <c r="U13" i="9"/>
  <c r="U38" i="9"/>
  <c r="T24" i="8"/>
  <c r="U24" i="8" s="1"/>
  <c r="T45" i="8"/>
  <c r="U45" i="8" s="1"/>
  <c r="U45" i="11" l="1"/>
  <c r="U24" i="11"/>
  <c r="U45" i="9"/>
  <c r="U24" i="9"/>
  <c r="S24" i="6"/>
  <c r="R24" i="6"/>
  <c r="Q24" i="6"/>
  <c r="P24" i="6"/>
  <c r="O24" i="6"/>
  <c r="M24" i="6"/>
  <c r="L24" i="6"/>
  <c r="K24" i="6"/>
  <c r="J24" i="6"/>
  <c r="I24" i="6"/>
  <c r="H24" i="6"/>
  <c r="G24" i="6"/>
  <c r="F24" i="6"/>
  <c r="E24" i="6"/>
  <c r="T23" i="6"/>
  <c r="N23" i="6"/>
  <c r="T22" i="6"/>
  <c r="N22" i="6"/>
  <c r="T21" i="6"/>
  <c r="N21" i="6"/>
  <c r="T20" i="6"/>
  <c r="N20" i="6"/>
  <c r="T19" i="6"/>
  <c r="N19" i="6"/>
  <c r="T18" i="6"/>
  <c r="N18" i="6"/>
  <c r="T17" i="6"/>
  <c r="N17" i="6"/>
  <c r="T16" i="6"/>
  <c r="N16" i="6"/>
  <c r="T15" i="6"/>
  <c r="N15" i="6"/>
  <c r="T13" i="6"/>
  <c r="N13" i="6"/>
  <c r="S45" i="6"/>
  <c r="R45" i="6"/>
  <c r="Q45" i="6"/>
  <c r="P45" i="6"/>
  <c r="O45" i="6"/>
  <c r="M45" i="6"/>
  <c r="L45" i="6"/>
  <c r="K45" i="6"/>
  <c r="J45" i="6"/>
  <c r="I45" i="6"/>
  <c r="H45" i="6"/>
  <c r="G45" i="6"/>
  <c r="F45" i="6"/>
  <c r="E45" i="6"/>
  <c r="T44" i="6"/>
  <c r="N44" i="6"/>
  <c r="T43" i="6"/>
  <c r="N43" i="6"/>
  <c r="T42" i="6"/>
  <c r="N42" i="6"/>
  <c r="T41" i="6"/>
  <c r="N41" i="6"/>
  <c r="T40" i="6"/>
  <c r="N40" i="6"/>
  <c r="T39" i="6"/>
  <c r="N39" i="6"/>
  <c r="T38" i="6"/>
  <c r="N38" i="6"/>
  <c r="T37" i="6"/>
  <c r="N37" i="6"/>
  <c r="U37" i="6" s="1"/>
  <c r="T36" i="6"/>
  <c r="U36" i="6" s="1"/>
  <c r="N36" i="6"/>
  <c r="T35" i="6"/>
  <c r="N35" i="6"/>
  <c r="T26" i="5"/>
  <c r="S26" i="5"/>
  <c r="R26" i="5"/>
  <c r="Q26" i="5"/>
  <c r="P26" i="5"/>
  <c r="O26" i="5"/>
  <c r="M26" i="5"/>
  <c r="L26" i="5"/>
  <c r="K26" i="5"/>
  <c r="J26" i="5"/>
  <c r="I26" i="5"/>
  <c r="H26" i="5"/>
  <c r="G26" i="5"/>
  <c r="F26" i="5"/>
  <c r="E26" i="5"/>
  <c r="U25" i="5"/>
  <c r="N24" i="5"/>
  <c r="U24" i="5" s="1"/>
  <c r="N23" i="5"/>
  <c r="U23" i="5" s="1"/>
  <c r="U22" i="5"/>
  <c r="N21" i="5"/>
  <c r="U21" i="5" s="1"/>
  <c r="N20" i="5"/>
  <c r="U20" i="5" s="1"/>
  <c r="N19" i="5"/>
  <c r="U19" i="5" s="1"/>
  <c r="N18" i="5"/>
  <c r="U18" i="5" s="1"/>
  <c r="N17" i="5"/>
  <c r="U17" i="5" s="1"/>
  <c r="U16" i="5"/>
  <c r="U13" i="5"/>
  <c r="S26" i="3"/>
  <c r="R26" i="3"/>
  <c r="Q26" i="3"/>
  <c r="P26" i="3"/>
  <c r="O26" i="3"/>
  <c r="M26" i="3"/>
  <c r="L26" i="3"/>
  <c r="K26" i="3"/>
  <c r="J26" i="3"/>
  <c r="I26" i="3"/>
  <c r="H26" i="3"/>
  <c r="G26" i="3"/>
  <c r="F26" i="3"/>
  <c r="G27" i="3" s="1"/>
  <c r="E26" i="3"/>
  <c r="U25" i="3"/>
  <c r="T24" i="3"/>
  <c r="N24" i="3"/>
  <c r="T23" i="3"/>
  <c r="N23" i="3"/>
  <c r="U22" i="3"/>
  <c r="T21" i="3"/>
  <c r="N21" i="3"/>
  <c r="T20" i="3"/>
  <c r="N20" i="3"/>
  <c r="T19" i="3"/>
  <c r="N19" i="3"/>
  <c r="T18" i="3"/>
  <c r="N18" i="3"/>
  <c r="U17" i="3"/>
  <c r="S48" i="3"/>
  <c r="R48" i="3"/>
  <c r="Q48" i="3"/>
  <c r="P48" i="3"/>
  <c r="O48" i="3"/>
  <c r="M48" i="3"/>
  <c r="L48" i="3"/>
  <c r="K48" i="3"/>
  <c r="J48" i="3"/>
  <c r="I48" i="3"/>
  <c r="H48" i="3"/>
  <c r="G48" i="3"/>
  <c r="F48" i="3"/>
  <c r="G49" i="3" s="1"/>
  <c r="E48" i="3"/>
  <c r="U47" i="3"/>
  <c r="T46" i="3"/>
  <c r="N46" i="3"/>
  <c r="T45" i="3"/>
  <c r="N45" i="3"/>
  <c r="T44" i="3"/>
  <c r="N44" i="3"/>
  <c r="U43" i="3"/>
  <c r="T43" i="3"/>
  <c r="N43" i="3"/>
  <c r="T42" i="3"/>
  <c r="N42" i="3"/>
  <c r="T41" i="3"/>
  <c r="N41" i="3"/>
  <c r="U40" i="3"/>
  <c r="T39" i="3"/>
  <c r="N39" i="3"/>
  <c r="T38" i="3"/>
  <c r="N38" i="3"/>
  <c r="U37" i="3"/>
  <c r="U36" i="3"/>
  <c r="U24" i="1"/>
  <c r="T23" i="1"/>
  <c r="N23" i="1"/>
  <c r="T22" i="1"/>
  <c r="N22" i="1"/>
  <c r="T21" i="1"/>
  <c r="N21" i="1"/>
  <c r="T20" i="1"/>
  <c r="N20" i="1"/>
  <c r="U19" i="1"/>
  <c r="T18" i="1"/>
  <c r="N18" i="1"/>
  <c r="T17" i="1"/>
  <c r="N17" i="1"/>
  <c r="T16" i="1"/>
  <c r="N16" i="1"/>
  <c r="T15" i="1"/>
  <c r="N15" i="1"/>
  <c r="U15" i="1" s="1"/>
  <c r="T14" i="1"/>
  <c r="N14" i="1"/>
  <c r="S47" i="1"/>
  <c r="R47" i="1"/>
  <c r="Q47" i="1"/>
  <c r="P47" i="1"/>
  <c r="O47" i="1"/>
  <c r="M47" i="1"/>
  <c r="L47" i="1"/>
  <c r="K47" i="1"/>
  <c r="J47" i="1"/>
  <c r="I47" i="1"/>
  <c r="H47" i="1"/>
  <c r="G47" i="1"/>
  <c r="F47" i="1"/>
  <c r="E47" i="1"/>
  <c r="U46" i="1"/>
  <c r="T45" i="1"/>
  <c r="U45" i="1" s="1"/>
  <c r="N45" i="1"/>
  <c r="T44" i="1"/>
  <c r="N44" i="1"/>
  <c r="T43" i="1"/>
  <c r="N43" i="1"/>
  <c r="T42" i="1"/>
  <c r="N42" i="1"/>
  <c r="T41" i="1"/>
  <c r="U41" i="1" s="1"/>
  <c r="N41" i="1"/>
  <c r="T40" i="1"/>
  <c r="N40" i="1"/>
  <c r="T39" i="1"/>
  <c r="N39" i="1"/>
  <c r="T38" i="1"/>
  <c r="N38" i="1"/>
  <c r="T37" i="1"/>
  <c r="N37" i="1"/>
  <c r="T36" i="1"/>
  <c r="N36" i="1"/>
  <c r="T35" i="1"/>
  <c r="N35" i="1"/>
  <c r="U19" i="6" l="1"/>
  <c r="U15" i="6"/>
  <c r="U44" i="6"/>
  <c r="T45" i="6"/>
  <c r="U13" i="6"/>
  <c r="G46" i="6"/>
  <c r="K46" i="6"/>
  <c r="U39" i="6"/>
  <c r="U41" i="6"/>
  <c r="U43" i="6"/>
  <c r="U17" i="6"/>
  <c r="U38" i="6"/>
  <c r="U40" i="6"/>
  <c r="U23" i="6"/>
  <c r="U35" i="6"/>
  <c r="U16" i="6"/>
  <c r="U18" i="6"/>
  <c r="U42" i="6"/>
  <c r="U20" i="6"/>
  <c r="U22" i="6"/>
  <c r="N45" i="6"/>
  <c r="U45" i="6" s="1"/>
  <c r="N24" i="6"/>
  <c r="U21" i="6"/>
  <c r="G25" i="6"/>
  <c r="K25" i="6"/>
  <c r="U41" i="3"/>
  <c r="U23" i="3"/>
  <c r="U19" i="3"/>
  <c r="U21" i="3"/>
  <c r="K49" i="3"/>
  <c r="U42" i="3"/>
  <c r="U38" i="3"/>
  <c r="U44" i="3"/>
  <c r="U46" i="3"/>
  <c r="N26" i="3"/>
  <c r="U18" i="3"/>
  <c r="T26" i="3"/>
  <c r="N48" i="3"/>
  <c r="U45" i="3"/>
  <c r="U13" i="3"/>
  <c r="U24" i="3"/>
  <c r="K27" i="3"/>
  <c r="U39" i="1"/>
  <c r="U43" i="1"/>
  <c r="T47" i="1"/>
  <c r="N25" i="1"/>
  <c r="T25" i="1"/>
  <c r="U21" i="1"/>
  <c r="U38" i="1"/>
  <c r="U36" i="1"/>
  <c r="U40" i="1"/>
  <c r="U42" i="1"/>
  <c r="U22" i="1"/>
  <c r="U14" i="1"/>
  <c r="U35" i="1"/>
  <c r="U37" i="1"/>
  <c r="U44" i="1"/>
  <c r="N47" i="1"/>
  <c r="U47" i="1" s="1"/>
  <c r="G48" i="1"/>
  <c r="K48" i="1"/>
  <c r="U17" i="1"/>
  <c r="U20" i="1"/>
  <c r="U16" i="1"/>
  <c r="K26" i="1"/>
  <c r="U23" i="1"/>
  <c r="U18" i="1"/>
  <c r="G26" i="1"/>
  <c r="K27" i="5"/>
  <c r="G27" i="5"/>
  <c r="T24" i="6"/>
  <c r="U24" i="6" s="1"/>
  <c r="N26" i="5"/>
  <c r="U26" i="5" s="1"/>
  <c r="U20" i="3"/>
  <c r="U39" i="3"/>
  <c r="T48" i="3"/>
  <c r="U48" i="3" s="1"/>
  <c r="T36" i="20"/>
  <c r="N36" i="20"/>
  <c r="T38" i="20"/>
  <c r="N38" i="20"/>
  <c r="U26" i="3" l="1"/>
  <c r="U36" i="20"/>
  <c r="U25" i="1"/>
  <c r="U38" i="20"/>
  <c r="S4" i="5"/>
  <c r="S5" i="5"/>
  <c r="S49" i="25"/>
  <c r="R49" i="25"/>
  <c r="Q49" i="25"/>
  <c r="P49" i="25"/>
  <c r="O49" i="25"/>
  <c r="M49" i="25"/>
  <c r="L49" i="25"/>
  <c r="K49" i="25"/>
  <c r="J49" i="25"/>
  <c r="I49" i="25"/>
  <c r="H49" i="25"/>
  <c r="G49" i="25"/>
  <c r="F49" i="25"/>
  <c r="E49" i="25"/>
  <c r="U48" i="25"/>
  <c r="N47" i="25"/>
  <c r="U47" i="25" s="1"/>
  <c r="U45" i="25"/>
  <c r="U44" i="25"/>
  <c r="N43" i="25"/>
  <c r="U43" i="25" s="1"/>
  <c r="N42" i="25"/>
  <c r="U42" i="25" s="1"/>
  <c r="N41" i="25"/>
  <c r="N39" i="25"/>
  <c r="N38" i="25"/>
  <c r="U38" i="25" s="1"/>
  <c r="T49" i="25"/>
  <c r="N37" i="25"/>
  <c r="N35" i="25"/>
  <c r="U35" i="25" s="1"/>
  <c r="S25" i="25"/>
  <c r="R25" i="25"/>
  <c r="Q25" i="25"/>
  <c r="P25" i="25"/>
  <c r="O25" i="25"/>
  <c r="M25" i="25"/>
  <c r="L25" i="25"/>
  <c r="K25" i="25"/>
  <c r="J25" i="25"/>
  <c r="I25" i="25"/>
  <c r="H25" i="25"/>
  <c r="G25" i="25"/>
  <c r="F25" i="25"/>
  <c r="E25" i="25"/>
  <c r="U24" i="25"/>
  <c r="N23" i="25"/>
  <c r="U23" i="25" s="1"/>
  <c r="N22" i="25"/>
  <c r="U22" i="25" s="1"/>
  <c r="N21" i="25"/>
  <c r="U21" i="25" s="1"/>
  <c r="N20" i="25"/>
  <c r="U20" i="25" s="1"/>
  <c r="N19" i="25"/>
  <c r="U19" i="25" s="1"/>
  <c r="U18" i="25"/>
  <c r="N17" i="25"/>
  <c r="U17" i="25" s="1"/>
  <c r="N16" i="25"/>
  <c r="U16" i="25" s="1"/>
  <c r="N15" i="25"/>
  <c r="U15" i="25" s="1"/>
  <c r="U14" i="25"/>
  <c r="N13" i="25"/>
  <c r="S4" i="25"/>
  <c r="S5" i="25"/>
  <c r="G50" i="25" l="1"/>
  <c r="K50" i="25"/>
  <c r="G26" i="25"/>
  <c r="K26" i="25"/>
  <c r="N25" i="25"/>
  <c r="N49" i="25"/>
  <c r="U49" i="25" s="1"/>
  <c r="U39" i="25"/>
  <c r="U41" i="25"/>
  <c r="U40" i="25"/>
  <c r="U37" i="25"/>
  <c r="T25" i="25"/>
  <c r="U13" i="25"/>
  <c r="U25" i="25" l="1"/>
  <c r="S26" i="20"/>
  <c r="R26" i="20"/>
  <c r="Q26" i="20"/>
  <c r="P26" i="20"/>
  <c r="O26" i="20"/>
  <c r="M26" i="20"/>
  <c r="L26" i="20"/>
  <c r="K26" i="20"/>
  <c r="J26" i="20"/>
  <c r="I26" i="20"/>
  <c r="H26" i="20"/>
  <c r="G26" i="20"/>
  <c r="F26" i="20"/>
  <c r="E26" i="20"/>
  <c r="U25" i="20"/>
  <c r="N24" i="20"/>
  <c r="U24" i="20" s="1"/>
  <c r="N23" i="20"/>
  <c r="U23" i="20" s="1"/>
  <c r="U22" i="20"/>
  <c r="N21" i="20"/>
  <c r="U21" i="20" s="1"/>
  <c r="U20" i="20"/>
  <c r="N19" i="20"/>
  <c r="U19" i="20" s="1"/>
  <c r="N17" i="20"/>
  <c r="U17" i="20" s="1"/>
  <c r="U16" i="20"/>
  <c r="N15" i="20"/>
  <c r="U15" i="20" s="1"/>
  <c r="N13" i="20"/>
  <c r="S49" i="20"/>
  <c r="R49" i="20"/>
  <c r="Q49" i="20"/>
  <c r="P49" i="20"/>
  <c r="O49" i="20"/>
  <c r="M49" i="20"/>
  <c r="L49" i="20"/>
  <c r="K49" i="20"/>
  <c r="J49" i="20"/>
  <c r="I49" i="20"/>
  <c r="H49" i="20"/>
  <c r="G49" i="20"/>
  <c r="F49" i="20"/>
  <c r="E49" i="20"/>
  <c r="U48" i="20"/>
  <c r="U47" i="20"/>
  <c r="U46" i="20"/>
  <c r="T45" i="20"/>
  <c r="N45" i="20"/>
  <c r="T44" i="20"/>
  <c r="N44" i="20"/>
  <c r="T43" i="20"/>
  <c r="N43" i="20"/>
  <c r="T42" i="20"/>
  <c r="N42" i="20"/>
  <c r="T41" i="20"/>
  <c r="N41" i="20"/>
  <c r="U40" i="20"/>
  <c r="U39" i="20"/>
  <c r="S4" i="20"/>
  <c r="S5" i="20"/>
  <c r="S47" i="14"/>
  <c r="R47" i="14"/>
  <c r="Q47" i="14"/>
  <c r="P47" i="14"/>
  <c r="O47" i="14"/>
  <c r="M47" i="14"/>
  <c r="L47" i="14"/>
  <c r="K47" i="14"/>
  <c r="J47" i="14"/>
  <c r="I47" i="14"/>
  <c r="H47" i="14"/>
  <c r="G47" i="14"/>
  <c r="F47" i="14"/>
  <c r="E47" i="14"/>
  <c r="U46" i="14"/>
  <c r="N45" i="14"/>
  <c r="U45" i="14" s="1"/>
  <c r="N44" i="14"/>
  <c r="N43" i="14"/>
  <c r="N42" i="14"/>
  <c r="N41" i="14"/>
  <c r="N40" i="14"/>
  <c r="N39" i="14"/>
  <c r="N38" i="14"/>
  <c r="T37" i="14"/>
  <c r="N37" i="14"/>
  <c r="S25" i="14"/>
  <c r="R25" i="14"/>
  <c r="Q25" i="14"/>
  <c r="P25" i="14"/>
  <c r="O25" i="14"/>
  <c r="M25" i="14"/>
  <c r="L25" i="14"/>
  <c r="K25" i="14"/>
  <c r="J25" i="14"/>
  <c r="I25" i="14"/>
  <c r="H25" i="14"/>
  <c r="G25" i="14"/>
  <c r="F25" i="14"/>
  <c r="E25" i="14"/>
  <c r="U24" i="14"/>
  <c r="T23" i="14"/>
  <c r="N23" i="14"/>
  <c r="T22" i="14"/>
  <c r="N22" i="14"/>
  <c r="T21" i="14"/>
  <c r="N21" i="14"/>
  <c r="T20" i="14"/>
  <c r="N20" i="14"/>
  <c r="T19" i="14"/>
  <c r="N19" i="14"/>
  <c r="T18" i="14"/>
  <c r="N18" i="14"/>
  <c r="T17" i="14"/>
  <c r="N17" i="14"/>
  <c r="T16" i="14"/>
  <c r="N16" i="14"/>
  <c r="T14" i="14"/>
  <c r="N14" i="14"/>
  <c r="S4" i="29"/>
  <c r="S5" i="29"/>
  <c r="S4" i="22"/>
  <c r="S5" i="22"/>
  <c r="U43" i="20" l="1"/>
  <c r="K50" i="20"/>
  <c r="G50" i="20"/>
  <c r="U39" i="14"/>
  <c r="U21" i="14"/>
  <c r="U17" i="14"/>
  <c r="U14" i="14"/>
  <c r="U42" i="20"/>
  <c r="U44" i="20"/>
  <c r="N26" i="20"/>
  <c r="T49" i="20"/>
  <c r="U41" i="20"/>
  <c r="U13" i="20"/>
  <c r="N49" i="20"/>
  <c r="U45" i="20"/>
  <c r="G27" i="20"/>
  <c r="K27" i="20"/>
  <c r="U44" i="14"/>
  <c r="U37" i="14"/>
  <c r="U18" i="14"/>
  <c r="U20" i="14"/>
  <c r="U22" i="14"/>
  <c r="U41" i="14"/>
  <c r="U43" i="14"/>
  <c r="G26" i="14"/>
  <c r="K26" i="14"/>
  <c r="U19" i="14"/>
  <c r="T47" i="14"/>
  <c r="U16" i="14"/>
  <c r="U23" i="14"/>
  <c r="N47" i="14"/>
  <c r="U40" i="14"/>
  <c r="U42" i="14"/>
  <c r="N25" i="14"/>
  <c r="G48" i="14"/>
  <c r="K48" i="14"/>
  <c r="T26" i="20"/>
  <c r="U38" i="14"/>
  <c r="T25" i="14"/>
  <c r="U25" i="14" l="1"/>
  <c r="U47" i="14"/>
  <c r="U26" i="20"/>
  <c r="U49" i="20"/>
  <c r="S4" i="34"/>
  <c r="S5" i="34"/>
  <c r="S4" i="28" l="1"/>
  <c r="S5" i="28"/>
  <c r="S4" i="1"/>
  <c r="S5" i="1"/>
  <c r="S4" i="31" l="1"/>
  <c r="S5" i="31"/>
  <c r="U24" i="7" l="1"/>
  <c r="T23" i="7"/>
  <c r="N23" i="7"/>
  <c r="T22" i="7"/>
  <c r="N22" i="7"/>
  <c r="T21" i="7"/>
  <c r="N21" i="7"/>
  <c r="T20" i="7"/>
  <c r="N20" i="7"/>
  <c r="T19" i="7"/>
  <c r="N19" i="7"/>
  <c r="U19" i="7" s="1"/>
  <c r="T18" i="7"/>
  <c r="N18" i="7"/>
  <c r="T17" i="7"/>
  <c r="N17" i="7"/>
  <c r="T16" i="7"/>
  <c r="N16" i="7"/>
  <c r="T15" i="7"/>
  <c r="N15" i="7"/>
  <c r="T13" i="7"/>
  <c r="N13" i="7"/>
  <c r="U47" i="7"/>
  <c r="T46" i="7"/>
  <c r="N46" i="7"/>
  <c r="T45" i="7"/>
  <c r="N45" i="7"/>
  <c r="T44" i="7"/>
  <c r="N44" i="7"/>
  <c r="T43" i="7"/>
  <c r="N43" i="7"/>
  <c r="T42" i="7"/>
  <c r="N42" i="7"/>
  <c r="T41" i="7"/>
  <c r="N41" i="7"/>
  <c r="T40" i="7"/>
  <c r="N40" i="7"/>
  <c r="T39" i="7"/>
  <c r="N39" i="7"/>
  <c r="T38" i="7"/>
  <c r="N38" i="7"/>
  <c r="T37" i="7"/>
  <c r="N37" i="7"/>
  <c r="T36" i="7"/>
  <c r="N36" i="7"/>
  <c r="T35" i="7"/>
  <c r="N35" i="7"/>
  <c r="U46" i="7" l="1"/>
  <c r="U23" i="7"/>
  <c r="U42" i="7"/>
  <c r="U37" i="7"/>
  <c r="U15" i="7"/>
  <c r="U35" i="7"/>
  <c r="U39" i="7"/>
  <c r="U41" i="7"/>
  <c r="U21" i="7"/>
  <c r="U38" i="7"/>
  <c r="U44" i="7"/>
  <c r="U13" i="7"/>
  <c r="U16" i="7"/>
  <c r="U18" i="7"/>
  <c r="U43" i="7"/>
  <c r="U36" i="7"/>
  <c r="U45" i="7"/>
  <c r="U20" i="7"/>
  <c r="U22" i="7"/>
  <c r="U40" i="7"/>
  <c r="U17" i="7"/>
  <c r="T40" i="12" l="1"/>
  <c r="N40" i="12"/>
  <c r="T42" i="10"/>
  <c r="U42" i="10" s="1"/>
  <c r="N42" i="10"/>
  <c r="U40" i="12" l="1"/>
  <c r="S5" i="11" l="1"/>
  <c r="S4" i="11"/>
  <c r="T23" i="13" l="1"/>
  <c r="N23" i="13"/>
  <c r="T22" i="13"/>
  <c r="N22" i="13"/>
  <c r="T21" i="13"/>
  <c r="N21" i="13"/>
  <c r="T20" i="13"/>
  <c r="N20" i="13"/>
  <c r="T19" i="13"/>
  <c r="N19" i="13"/>
  <c r="T18" i="13"/>
  <c r="N18" i="13"/>
  <c r="T17" i="13"/>
  <c r="N17" i="13"/>
  <c r="T15" i="13"/>
  <c r="N15" i="13"/>
  <c r="T14" i="13"/>
  <c r="N14" i="13"/>
  <c r="T43" i="13"/>
  <c r="N43" i="13"/>
  <c r="T42" i="13"/>
  <c r="N42" i="13"/>
  <c r="T41" i="13"/>
  <c r="N41" i="13"/>
  <c r="T40" i="13"/>
  <c r="N40" i="13"/>
  <c r="T39" i="13"/>
  <c r="N39" i="13"/>
  <c r="T38" i="13"/>
  <c r="N38" i="13"/>
  <c r="T36" i="13"/>
  <c r="N36" i="13"/>
  <c r="T35" i="13"/>
  <c r="N35" i="13"/>
  <c r="T34" i="13"/>
  <c r="N34" i="13"/>
  <c r="U38" i="13" l="1"/>
  <c r="U18" i="13"/>
  <c r="U14" i="13"/>
  <c r="U20" i="13"/>
  <c r="U22" i="13"/>
  <c r="U40" i="13"/>
  <c r="U42" i="13"/>
  <c r="U13" i="13"/>
  <c r="U34" i="13"/>
  <c r="U15" i="13"/>
  <c r="U17" i="13"/>
  <c r="U43" i="13"/>
  <c r="U19" i="13"/>
  <c r="U21" i="13"/>
  <c r="U36" i="13"/>
  <c r="U16" i="13"/>
  <c r="U23" i="13"/>
  <c r="U35" i="13"/>
  <c r="U37" i="13"/>
  <c r="U39" i="13"/>
  <c r="U41" i="13"/>
  <c r="S4" i="32" l="1"/>
  <c r="S5" i="32"/>
  <c r="S4" i="27" l="1"/>
  <c r="S5" i="27"/>
  <c r="S4" i="26" l="1"/>
  <c r="S5" i="26"/>
  <c r="S4" i="19" l="1"/>
  <c r="S5" i="19"/>
  <c r="S4" i="16" l="1"/>
  <c r="S5" i="16"/>
  <c r="S4" i="24" l="1"/>
  <c r="S5" i="24"/>
  <c r="S4" i="6" l="1"/>
  <c r="S5" i="6"/>
  <c r="S5" i="33" l="1"/>
  <c r="S4" i="33"/>
  <c r="K4" i="32"/>
  <c r="K5" i="32"/>
  <c r="S47" i="30"/>
  <c r="R47" i="30"/>
  <c r="Q47" i="30"/>
  <c r="P47" i="30"/>
  <c r="O47" i="30"/>
  <c r="M47" i="30"/>
  <c r="L47" i="30"/>
  <c r="K47" i="30"/>
  <c r="J47" i="30"/>
  <c r="I47" i="30"/>
  <c r="H47" i="30"/>
  <c r="G47" i="30"/>
  <c r="F47" i="30"/>
  <c r="E47" i="30"/>
  <c r="U46" i="30"/>
  <c r="T45" i="30"/>
  <c r="N45" i="30"/>
  <c r="T44" i="30"/>
  <c r="N44" i="30"/>
  <c r="T43" i="30"/>
  <c r="N43" i="30"/>
  <c r="T42" i="30"/>
  <c r="N42" i="30"/>
  <c r="T41" i="30"/>
  <c r="N41" i="30"/>
  <c r="T40" i="30"/>
  <c r="N40" i="30"/>
  <c r="T39" i="30"/>
  <c r="N39" i="30"/>
  <c r="T38" i="30"/>
  <c r="N38" i="30"/>
  <c r="T37" i="30"/>
  <c r="N37" i="30"/>
  <c r="T36" i="30"/>
  <c r="N36" i="30"/>
  <c r="T35" i="30"/>
  <c r="N35" i="30"/>
  <c r="S25" i="30"/>
  <c r="R25" i="30"/>
  <c r="Q25" i="30"/>
  <c r="P25" i="30"/>
  <c r="O25" i="30"/>
  <c r="M25" i="30"/>
  <c r="L25" i="30"/>
  <c r="K25" i="30"/>
  <c r="J25" i="30"/>
  <c r="I25" i="30"/>
  <c r="H25" i="30"/>
  <c r="G25" i="30"/>
  <c r="F25" i="30"/>
  <c r="E25" i="30"/>
  <c r="T23" i="30"/>
  <c r="N23" i="30"/>
  <c r="T22" i="30"/>
  <c r="N22" i="30"/>
  <c r="T21" i="30"/>
  <c r="N21" i="30"/>
  <c r="T20" i="30"/>
  <c r="N20" i="30"/>
  <c r="T19" i="30"/>
  <c r="N19" i="30"/>
  <c r="T18" i="30"/>
  <c r="N18" i="30"/>
  <c r="T16" i="30"/>
  <c r="N16" i="30"/>
  <c r="T15" i="30"/>
  <c r="N15" i="30"/>
  <c r="T14" i="30"/>
  <c r="N14" i="30"/>
  <c r="T13" i="30"/>
  <c r="N13" i="30"/>
  <c r="C11" i="30"/>
  <c r="S5" i="30"/>
  <c r="S4" i="30"/>
  <c r="K4" i="27"/>
  <c r="K5" i="27"/>
  <c r="K4" i="26"/>
  <c r="K5" i="26"/>
  <c r="K4" i="24"/>
  <c r="K5" i="24"/>
  <c r="S5" i="23"/>
  <c r="S4" i="23"/>
  <c r="S5" i="21"/>
  <c r="S4" i="21"/>
  <c r="K4" i="19"/>
  <c r="K5" i="19"/>
  <c r="S5" i="18"/>
  <c r="S4" i="18"/>
  <c r="S5" i="17"/>
  <c r="S4" i="17"/>
  <c r="S5" i="15"/>
  <c r="S4" i="15"/>
  <c r="S5" i="14"/>
  <c r="S4" i="14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S24" i="13"/>
  <c r="R24" i="13"/>
  <c r="Q24" i="13"/>
  <c r="P24" i="13"/>
  <c r="O24" i="13"/>
  <c r="M24" i="13"/>
  <c r="L24" i="13"/>
  <c r="K24" i="13"/>
  <c r="J24" i="13"/>
  <c r="I24" i="13"/>
  <c r="H24" i="13"/>
  <c r="G24" i="13"/>
  <c r="F24" i="13"/>
  <c r="E24" i="13"/>
  <c r="N24" i="13"/>
  <c r="C11" i="13"/>
  <c r="K4" i="13" s="1"/>
  <c r="S5" i="13"/>
  <c r="K5" i="13"/>
  <c r="S4" i="13"/>
  <c r="S46" i="12"/>
  <c r="R46" i="12"/>
  <c r="Q46" i="12"/>
  <c r="P46" i="12"/>
  <c r="O46" i="12"/>
  <c r="M46" i="12"/>
  <c r="L46" i="12"/>
  <c r="K46" i="12"/>
  <c r="J46" i="12"/>
  <c r="I46" i="12"/>
  <c r="H46" i="12"/>
  <c r="G46" i="12"/>
  <c r="F46" i="12"/>
  <c r="E46" i="12"/>
  <c r="T45" i="12"/>
  <c r="N45" i="12"/>
  <c r="T43" i="12"/>
  <c r="N43" i="12"/>
  <c r="T42" i="12"/>
  <c r="N42" i="12"/>
  <c r="T41" i="12"/>
  <c r="N41" i="12"/>
  <c r="T39" i="12"/>
  <c r="N39" i="12"/>
  <c r="T38" i="12"/>
  <c r="N38" i="12"/>
  <c r="T37" i="12"/>
  <c r="N37" i="12"/>
  <c r="T36" i="12"/>
  <c r="N36" i="12"/>
  <c r="T35" i="12"/>
  <c r="N35" i="12"/>
  <c r="S24" i="12"/>
  <c r="R24" i="12"/>
  <c r="Q24" i="12"/>
  <c r="P24" i="12"/>
  <c r="O24" i="12"/>
  <c r="M24" i="12"/>
  <c r="L24" i="12"/>
  <c r="K24" i="12"/>
  <c r="J24" i="12"/>
  <c r="I24" i="12"/>
  <c r="H24" i="12"/>
  <c r="G24" i="12"/>
  <c r="F24" i="12"/>
  <c r="E24" i="12"/>
  <c r="T23" i="12"/>
  <c r="N23" i="12"/>
  <c r="T21" i="12"/>
  <c r="N21" i="12"/>
  <c r="T20" i="12"/>
  <c r="N20" i="12"/>
  <c r="T19" i="12"/>
  <c r="N19" i="12"/>
  <c r="T18" i="12"/>
  <c r="N18" i="12"/>
  <c r="T17" i="12"/>
  <c r="N17" i="12"/>
  <c r="T16" i="12"/>
  <c r="N16" i="12"/>
  <c r="T15" i="12"/>
  <c r="N15" i="12"/>
  <c r="T14" i="12"/>
  <c r="N14" i="12"/>
  <c r="C11" i="12"/>
  <c r="K4" i="12" s="1"/>
  <c r="S5" i="12"/>
  <c r="K5" i="12"/>
  <c r="S4" i="12"/>
  <c r="K4" i="11"/>
  <c r="K5" i="11"/>
  <c r="S47" i="10"/>
  <c r="R47" i="10"/>
  <c r="Q47" i="10"/>
  <c r="P47" i="10"/>
  <c r="O47" i="10"/>
  <c r="M47" i="10"/>
  <c r="L47" i="10"/>
  <c r="K47" i="10"/>
  <c r="J47" i="10"/>
  <c r="I47" i="10"/>
  <c r="H47" i="10"/>
  <c r="G47" i="10"/>
  <c r="F47" i="10"/>
  <c r="E47" i="10"/>
  <c r="T46" i="10"/>
  <c r="N46" i="10"/>
  <c r="T45" i="10"/>
  <c r="N45" i="10"/>
  <c r="T44" i="10"/>
  <c r="N44" i="10"/>
  <c r="T43" i="10"/>
  <c r="N43" i="10"/>
  <c r="T41" i="10"/>
  <c r="N41" i="10"/>
  <c r="T40" i="10"/>
  <c r="N40" i="10"/>
  <c r="T39" i="10"/>
  <c r="N39" i="10"/>
  <c r="T38" i="10"/>
  <c r="N38" i="10"/>
  <c r="T37" i="10"/>
  <c r="N37" i="10"/>
  <c r="T36" i="10"/>
  <c r="N36" i="10"/>
  <c r="T35" i="10"/>
  <c r="N35" i="10"/>
  <c r="S24" i="10"/>
  <c r="R24" i="10"/>
  <c r="Q24" i="10"/>
  <c r="P24" i="10"/>
  <c r="O24" i="10"/>
  <c r="M24" i="10"/>
  <c r="L24" i="10"/>
  <c r="K24" i="10"/>
  <c r="J24" i="10"/>
  <c r="I24" i="10"/>
  <c r="H24" i="10"/>
  <c r="G24" i="10"/>
  <c r="F24" i="10"/>
  <c r="E24" i="10"/>
  <c r="T23" i="10"/>
  <c r="N23" i="10"/>
  <c r="T21" i="10"/>
  <c r="N21" i="10"/>
  <c r="T20" i="10"/>
  <c r="N20" i="10"/>
  <c r="T19" i="10"/>
  <c r="N19" i="10"/>
  <c r="T18" i="10"/>
  <c r="N18" i="10"/>
  <c r="T17" i="10"/>
  <c r="N17" i="10"/>
  <c r="T16" i="10"/>
  <c r="N16" i="10"/>
  <c r="T15" i="10"/>
  <c r="N15" i="10"/>
  <c r="T14" i="10"/>
  <c r="N14" i="10"/>
  <c r="C11" i="10"/>
  <c r="K4" i="10" s="1"/>
  <c r="S5" i="10"/>
  <c r="K5" i="10"/>
  <c r="S4" i="10"/>
  <c r="K4" i="9"/>
  <c r="S5" i="9"/>
  <c r="K5" i="9"/>
  <c r="S4" i="9"/>
  <c r="S5" i="8"/>
  <c r="K5" i="8"/>
  <c r="S4" i="8"/>
  <c r="K4" i="8"/>
  <c r="S48" i="7"/>
  <c r="R48" i="7"/>
  <c r="Q48" i="7"/>
  <c r="P48" i="7"/>
  <c r="O48" i="7"/>
  <c r="M48" i="7"/>
  <c r="L48" i="7"/>
  <c r="K48" i="7"/>
  <c r="J48" i="7"/>
  <c r="K49" i="7" s="1"/>
  <c r="I48" i="7"/>
  <c r="H48" i="7"/>
  <c r="G48" i="7"/>
  <c r="F48" i="7"/>
  <c r="G49" i="7" s="1"/>
  <c r="E48" i="7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C11" i="7"/>
  <c r="K4" i="7" s="1"/>
  <c r="S5" i="7"/>
  <c r="K5" i="7"/>
  <c r="S4" i="7"/>
  <c r="K4" i="6"/>
  <c r="K5" i="6"/>
  <c r="S5" i="4"/>
  <c r="S4" i="4"/>
  <c r="S5" i="3"/>
  <c r="K5" i="3"/>
  <c r="S4" i="3"/>
  <c r="K4" i="3"/>
  <c r="S5" i="2"/>
  <c r="S4" i="2"/>
  <c r="G45" i="13" l="1"/>
  <c r="K45" i="13"/>
  <c r="G48" i="30"/>
  <c r="K48" i="30"/>
  <c r="U23" i="30"/>
  <c r="U45" i="30"/>
  <c r="U20" i="30"/>
  <c r="U21" i="30"/>
  <c r="U37" i="30"/>
  <c r="U41" i="30"/>
  <c r="U15" i="30"/>
  <c r="U38" i="30"/>
  <c r="U40" i="30"/>
  <c r="U42" i="30"/>
  <c r="U44" i="30"/>
  <c r="U39" i="30"/>
  <c r="U43" i="30"/>
  <c r="T25" i="30"/>
  <c r="U37" i="12"/>
  <c r="G48" i="10"/>
  <c r="N47" i="10"/>
  <c r="N25" i="7"/>
  <c r="U22" i="10"/>
  <c r="G26" i="7"/>
  <c r="K26" i="7"/>
  <c r="G25" i="13"/>
  <c r="K25" i="13"/>
  <c r="N48" i="7"/>
  <c r="U36" i="10"/>
  <c r="U38" i="10"/>
  <c r="U40" i="10"/>
  <c r="U22" i="12"/>
  <c r="N25" i="30"/>
  <c r="U16" i="30"/>
  <c r="U19" i="30"/>
  <c r="U18" i="30"/>
  <c r="G26" i="30"/>
  <c r="K26" i="30"/>
  <c r="U36" i="30"/>
  <c r="U22" i="30"/>
  <c r="N47" i="30"/>
  <c r="T24" i="13"/>
  <c r="U24" i="13" s="1"/>
  <c r="U44" i="13"/>
  <c r="U39" i="12"/>
  <c r="U42" i="12"/>
  <c r="G25" i="12"/>
  <c r="U15" i="12"/>
  <c r="U17" i="12"/>
  <c r="U19" i="12"/>
  <c r="U21" i="12"/>
  <c r="U23" i="12"/>
  <c r="U36" i="12"/>
  <c r="N24" i="12"/>
  <c r="N46" i="12"/>
  <c r="U38" i="12"/>
  <c r="U41" i="12"/>
  <c r="U45" i="12"/>
  <c r="U16" i="12"/>
  <c r="U20" i="12"/>
  <c r="G47" i="12"/>
  <c r="U43" i="12"/>
  <c r="K47" i="12"/>
  <c r="U18" i="12"/>
  <c r="K25" i="12"/>
  <c r="U15" i="10"/>
  <c r="U17" i="10"/>
  <c r="U19" i="10"/>
  <c r="U21" i="10"/>
  <c r="U23" i="10"/>
  <c r="U37" i="10"/>
  <c r="U46" i="10"/>
  <c r="U41" i="10"/>
  <c r="U39" i="10"/>
  <c r="K48" i="10"/>
  <c r="N24" i="10"/>
  <c r="U45" i="10"/>
  <c r="U16" i="10"/>
  <c r="U20" i="10"/>
  <c r="U44" i="10"/>
  <c r="U43" i="10"/>
  <c r="G25" i="10"/>
  <c r="U18" i="10"/>
  <c r="K25" i="10"/>
  <c r="T47" i="30"/>
  <c r="U14" i="30"/>
  <c r="U13" i="30"/>
  <c r="U35" i="30"/>
  <c r="T24" i="12"/>
  <c r="T46" i="12"/>
  <c r="U14" i="12"/>
  <c r="U35" i="12"/>
  <c r="T24" i="10"/>
  <c r="T47" i="10"/>
  <c r="U14" i="10"/>
  <c r="U35" i="10"/>
  <c r="T25" i="7"/>
  <c r="T48" i="7"/>
  <c r="U25" i="7" l="1"/>
  <c r="U48" i="7"/>
  <c r="U25" i="30"/>
  <c r="U47" i="30"/>
  <c r="U46" i="12"/>
  <c r="U47" i="10"/>
  <c r="U24" i="10"/>
  <c r="U24" i="12"/>
</calcChain>
</file>

<file path=xl/sharedStrings.xml><?xml version="1.0" encoding="utf-8"?>
<sst xmlns="http://schemas.openxmlformats.org/spreadsheetml/2006/main" count="9270" uniqueCount="512">
  <si>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</si>
  <si>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</si>
  <si>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</si>
  <si>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</si>
  <si>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</si>
  <si>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</si>
  <si>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</si>
  <si>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</si>
  <si>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</si>
  <si>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</si>
  <si>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</si>
  <si>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</si>
  <si>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</si>
  <si>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</si>
  <si>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</si>
  <si>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</si>
  <si>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</si>
  <si>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</si>
  <si>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</si>
  <si>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</si>
  <si>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</si>
  <si>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</si>
  <si>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</si>
  <si>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</si>
  <si>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</si>
  <si>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</si>
  <si>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</si>
  <si>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</si>
  <si>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</si>
  <si>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</si>
  <si>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</si>
  <si>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</si>
  <si>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</si>
  <si>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</si>
  <si>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</si>
  <si>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</si>
  <si>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</si>
  <si>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</si>
  <si>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</si>
  <si>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</si>
  <si>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</si>
  <si>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</si>
  <si>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</si>
  <si>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</si>
  <si>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Milwaukee Does</t>
  </si>
  <si>
    <t>Milw</t>
  </si>
  <si>
    <t>Smith, Joanie</t>
  </si>
  <si>
    <t>Nestor, Heidi</t>
  </si>
  <si>
    <t>Chapman, Brenda</t>
  </si>
  <si>
    <t>White, Ethel</t>
  </si>
  <si>
    <t>Ellis, Cindy</t>
  </si>
  <si>
    <t>Dennis, Brenda</t>
  </si>
  <si>
    <t>Prevost, Deb</t>
  </si>
  <si>
    <t>Gamble, Carolyn</t>
  </si>
  <si>
    <t>Morales, Diane</t>
  </si>
  <si>
    <t>Griffith, Denise</t>
  </si>
  <si>
    <t>Iowa</t>
  </si>
  <si>
    <t>Iowa Cornets</t>
  </si>
  <si>
    <t>Hous</t>
  </si>
  <si>
    <t>Houston Angels</t>
  </si>
  <si>
    <t>S.F.</t>
  </si>
  <si>
    <t>San Francisco Pioneers</t>
  </si>
  <si>
    <t>Calif</t>
  </si>
  <si>
    <t>California Dreams</t>
  </si>
  <si>
    <t>Dall</t>
  </si>
  <si>
    <t>Dallas Diamonds</t>
  </si>
  <si>
    <t>Wash</t>
  </si>
  <si>
    <t>Washington Metros</t>
  </si>
  <si>
    <t>Minn</t>
  </si>
  <si>
    <t>Minnesota Fillies</t>
  </si>
  <si>
    <t>N.Y.</t>
  </si>
  <si>
    <t>New York Stars</t>
  </si>
  <si>
    <t>N.J.</t>
  </si>
  <si>
    <t>New Jersey Gems</t>
  </si>
  <si>
    <t>St.L</t>
  </si>
  <si>
    <t>St. Louis Streak</t>
  </si>
  <si>
    <t>Chic</t>
  </si>
  <si>
    <t>Chicago Hustle</t>
  </si>
  <si>
    <t>N.O.</t>
  </si>
  <si>
    <t>New Orleans Pride</t>
  </si>
  <si>
    <t>1979-80</t>
  </si>
  <si>
    <t>Thursday</t>
  </si>
  <si>
    <t>Dallas Convention Center</t>
  </si>
  <si>
    <t>Brian Sedberry</t>
  </si>
  <si>
    <t>Mel Whitworth</t>
  </si>
  <si>
    <t>(2-4)</t>
  </si>
  <si>
    <t>(1-5)</t>
  </si>
  <si>
    <t xml:space="preserve">A </t>
  </si>
  <si>
    <t xml:space="preserve">W </t>
  </si>
  <si>
    <t>Larry Costello</t>
  </si>
  <si>
    <t xml:space="preserve"> 2-4</t>
  </si>
  <si>
    <t>Abernathy, Alfredda</t>
  </si>
  <si>
    <t xml:space="preserve">H </t>
  </si>
  <si>
    <t>L</t>
  </si>
  <si>
    <t>Dean Weese</t>
  </si>
  <si>
    <t xml:space="preserve"> 1-5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</si>
  <si>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</si>
  <si>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</si>
  <si>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</si>
  <si>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</si>
  <si>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</si>
  <si>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</si>
  <si>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</si>
  <si>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</si>
  <si>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Rutter, Nancy</t>
  </si>
  <si>
    <t>ORIGINAL Box Score available &amp; used</t>
  </si>
  <si>
    <t>Sunday</t>
  </si>
  <si>
    <t>Milwaukee Arena</t>
  </si>
  <si>
    <t>Dale Borchardt</t>
  </si>
  <si>
    <t>Mark Mano</t>
  </si>
  <si>
    <t>(7-17)</t>
  </si>
  <si>
    <t>(7-20)</t>
  </si>
  <si>
    <t>A</t>
  </si>
  <si>
    <t xml:space="preserve"> 7-20</t>
  </si>
  <si>
    <t>French, Joanie</t>
  </si>
  <si>
    <t>Shoemaker, Cathy</t>
  </si>
  <si>
    <t>Julia Yeater</t>
  </si>
  <si>
    <t xml:space="preserve"> 1-0</t>
  </si>
  <si>
    <t>Greene, Vivian</t>
  </si>
  <si>
    <t>McWhorter, Charlene</t>
  </si>
  <si>
    <t xml:space="preserve"> 0-1</t>
  </si>
  <si>
    <t>Steve Kirk</t>
  </si>
  <si>
    <t xml:space="preserve"> 2-0</t>
  </si>
  <si>
    <t>Monday</t>
  </si>
  <si>
    <t>(0-1)</t>
  </si>
  <si>
    <t>(2-0)</t>
  </si>
  <si>
    <t>(0-2)</t>
  </si>
  <si>
    <t>(3-0)</t>
  </si>
  <si>
    <t xml:space="preserve"> 0-2</t>
  </si>
  <si>
    <t>Don Knodel</t>
  </si>
  <si>
    <t xml:space="preserve"> 3-0</t>
  </si>
  <si>
    <t>S.F. Civic Auditorium</t>
  </si>
  <si>
    <t>(0-3)</t>
  </si>
  <si>
    <t>(5-1)</t>
  </si>
  <si>
    <t xml:space="preserve"> 0-3</t>
  </si>
  <si>
    <t>Frank LaPorte</t>
  </si>
  <si>
    <t xml:space="preserve"> 5-1</t>
  </si>
  <si>
    <t>(0-4)</t>
  </si>
  <si>
    <t>Saturday</t>
  </si>
  <si>
    <t>Hofheinz Pavilion</t>
  </si>
  <si>
    <t>(5-0)</t>
  </si>
  <si>
    <t xml:space="preserve"> 0-4</t>
  </si>
  <si>
    <t xml:space="preserve"> 5-0</t>
  </si>
  <si>
    <t>(1-4)</t>
  </si>
  <si>
    <t>(1-7)</t>
  </si>
  <si>
    <t xml:space="preserve"> 1-4</t>
  </si>
  <si>
    <t>Mel Sims</t>
  </si>
  <si>
    <t xml:space="preserve"> 1-7</t>
  </si>
  <si>
    <t>(2-5)</t>
  </si>
  <si>
    <t>(3-5)</t>
  </si>
  <si>
    <t xml:space="preserve"> 2-6</t>
  </si>
  <si>
    <t>Nat Frazier</t>
  </si>
  <si>
    <t xml:space="preserve"> 3-5</t>
  </si>
  <si>
    <t>(2-6)</t>
  </si>
  <si>
    <t>(6-1)</t>
  </si>
  <si>
    <t>Terry Kunze</t>
  </si>
  <si>
    <t xml:space="preserve"> 6-1</t>
  </si>
  <si>
    <t>Wednesday</t>
  </si>
  <si>
    <t>Met. Sports Center</t>
  </si>
  <si>
    <t>(2-7)</t>
  </si>
  <si>
    <t>(7-1)</t>
  </si>
  <si>
    <t xml:space="preserve"> 2-7</t>
  </si>
  <si>
    <t xml:space="preserve"> 7-1</t>
  </si>
  <si>
    <t>DeBoer, Kathy</t>
  </si>
  <si>
    <t>DeLorme, Scooter</t>
  </si>
  <si>
    <t>Keeley, Marguerite</t>
  </si>
  <si>
    <t>Kocurek, Marie</t>
  </si>
  <si>
    <t>Montgomery, Pat</t>
  </si>
  <si>
    <t>Owens, Katrina</t>
  </si>
  <si>
    <t>Timperman, Janet</t>
  </si>
  <si>
    <t>Wahl-Bye, Sue</t>
  </si>
  <si>
    <t>Wilson, Donna</t>
  </si>
  <si>
    <t>M.S.G.- Felt Forum</t>
  </si>
  <si>
    <t>(2-8)</t>
  </si>
  <si>
    <t>(6-2)</t>
  </si>
  <si>
    <t xml:space="preserve"> 2-8</t>
  </si>
  <si>
    <t>Dean Meminger</t>
  </si>
  <si>
    <t xml:space="preserve"> 6-2</t>
  </si>
  <si>
    <t>Craig, Denise</t>
  </si>
  <si>
    <t>Farrah, Sharon</t>
  </si>
  <si>
    <t>Gwyn, Althea</t>
  </si>
  <si>
    <t>Marquis, Gail</t>
  </si>
  <si>
    <t>Moore, Pearl</t>
  </si>
  <si>
    <t>Smith, Karen</t>
  </si>
  <si>
    <t>Tatterson, Gail</t>
  </si>
  <si>
    <t>Thomas, Janice</t>
  </si>
  <si>
    <t>Young, Faye</t>
  </si>
  <si>
    <t>Young, Kaye</t>
  </si>
  <si>
    <t>Mason, Debbie</t>
  </si>
  <si>
    <t>Dunn Sports Complex</t>
  </si>
  <si>
    <t>(2-9)</t>
  </si>
  <si>
    <t>(4-5)</t>
  </si>
  <si>
    <t xml:space="preserve"> 2-9</t>
  </si>
  <si>
    <t>Howie Landa</t>
  </si>
  <si>
    <t xml:space="preserve"> 4-5</t>
  </si>
  <si>
    <t>(2-10)</t>
  </si>
  <si>
    <t>(8-2)</t>
  </si>
  <si>
    <t xml:space="preserve"> 2-10</t>
  </si>
  <si>
    <t xml:space="preserve"> 8-2</t>
  </si>
  <si>
    <t>Tuesday</t>
  </si>
  <si>
    <t>(3-10)</t>
  </si>
  <si>
    <t>(3-7)</t>
  </si>
  <si>
    <t xml:space="preserve"> 3-10</t>
  </si>
  <si>
    <t>Last game before folding</t>
  </si>
  <si>
    <t xml:space="preserve"> 3-7</t>
  </si>
  <si>
    <t>(3-11)</t>
  </si>
  <si>
    <t>(6-5)</t>
  </si>
  <si>
    <t xml:space="preserve"> 3-11</t>
  </si>
  <si>
    <t>Friday</t>
  </si>
  <si>
    <t>(3-12)</t>
  </si>
  <si>
    <t>(8-3)</t>
  </si>
  <si>
    <t xml:space="preserve"> 3-12</t>
  </si>
  <si>
    <t xml:space="preserve"> 8-3</t>
  </si>
  <si>
    <t>(3-13)</t>
  </si>
  <si>
    <t>(8-7)</t>
  </si>
  <si>
    <t xml:space="preserve"> 3-13</t>
  </si>
  <si>
    <t>Doug Bruno</t>
  </si>
  <si>
    <t xml:space="preserve"> 8-7</t>
  </si>
  <si>
    <t>(3-14)</t>
  </si>
  <si>
    <t xml:space="preserve"> 3-14</t>
  </si>
  <si>
    <t>(3-15)</t>
  </si>
  <si>
    <t>(8-8)</t>
  </si>
  <si>
    <t xml:space="preserve"> 3-15</t>
  </si>
  <si>
    <t xml:space="preserve"> 8-8</t>
  </si>
  <si>
    <t>Alumni Hall - DePaul</t>
  </si>
  <si>
    <t>(4-15)</t>
  </si>
  <si>
    <t>(9-11)</t>
  </si>
  <si>
    <t xml:space="preserve"> 4-15</t>
  </si>
  <si>
    <t xml:space="preserve"> 9-11</t>
  </si>
  <si>
    <t>(5-15)</t>
  </si>
  <si>
    <t>(10-8)</t>
  </si>
  <si>
    <t>Larry Gillman</t>
  </si>
  <si>
    <t>(5-16)</t>
  </si>
  <si>
    <t>(10-10)</t>
  </si>
  <si>
    <t xml:space="preserve"> 5-16</t>
  </si>
  <si>
    <t>Butch vanBreda Kolff</t>
  </si>
  <si>
    <t xml:space="preserve"> 10-10</t>
  </si>
  <si>
    <t>(5-17)</t>
  </si>
  <si>
    <t>(14-5)</t>
  </si>
  <si>
    <t xml:space="preserve"> 5-17</t>
  </si>
  <si>
    <t xml:space="preserve"> 14-5</t>
  </si>
  <si>
    <t>(6-17)</t>
  </si>
  <si>
    <t>(19-6)</t>
  </si>
  <si>
    <t xml:space="preserve"> 6-17</t>
  </si>
  <si>
    <t xml:space="preserve"> 19-6</t>
  </si>
  <si>
    <t>Kiel Auditorium</t>
  </si>
  <si>
    <t>(7-18)</t>
  </si>
  <si>
    <t>(15-10)</t>
  </si>
  <si>
    <t xml:space="preserve"> 1-1</t>
  </si>
  <si>
    <t xml:space="preserve"> 15-10</t>
  </si>
  <si>
    <t>(8-18)</t>
  </si>
  <si>
    <t>(11-16)</t>
  </si>
  <si>
    <t xml:space="preserve"> 2-1</t>
  </si>
  <si>
    <t xml:space="preserve"> 11-16</t>
  </si>
  <si>
    <t>(8-19)</t>
  </si>
  <si>
    <t>(13-16)</t>
  </si>
  <si>
    <t xml:space="preserve"> 2-2</t>
  </si>
  <si>
    <t xml:space="preserve"> 13-16</t>
  </si>
  <si>
    <t>5 Seasons - Cedar Rapids</t>
  </si>
  <si>
    <t>(8-20)</t>
  </si>
  <si>
    <t>(19-12)</t>
  </si>
  <si>
    <t xml:space="preserve"> 2-3</t>
  </si>
  <si>
    <t xml:space="preserve"> 19-12</t>
  </si>
  <si>
    <t>(9-20)</t>
  </si>
  <si>
    <t>(18-11)</t>
  </si>
  <si>
    <t xml:space="preserve"> 3-3</t>
  </si>
  <si>
    <t xml:space="preserve"> 18-11</t>
  </si>
  <si>
    <t>Tulane Univ.</t>
  </si>
  <si>
    <t>(9-21)</t>
  </si>
  <si>
    <t>(21-12)</t>
  </si>
  <si>
    <t xml:space="preserve"> 3-4</t>
  </si>
  <si>
    <t xml:space="preserve"> 21-12</t>
  </si>
  <si>
    <t>(10-21)</t>
  </si>
  <si>
    <t>(16-17)</t>
  </si>
  <si>
    <t xml:space="preserve"> 4-4</t>
  </si>
  <si>
    <t xml:space="preserve"> 16-17</t>
  </si>
  <si>
    <t>(10-22)</t>
  </si>
  <si>
    <t>(16-19)</t>
  </si>
  <si>
    <t>Ed Smythe</t>
  </si>
  <si>
    <t>M.S.G. - Felt Forum</t>
  </si>
  <si>
    <t>(10-23)</t>
  </si>
  <si>
    <t>(26-7)</t>
  </si>
  <si>
    <t xml:space="preserve"> 4-6</t>
  </si>
  <si>
    <t xml:space="preserve"> 26-7</t>
  </si>
  <si>
    <t>(10-24)</t>
  </si>
  <si>
    <t>(24-12)</t>
  </si>
  <si>
    <t xml:space="preserve"> 4-7</t>
  </si>
  <si>
    <t xml:space="preserve"> 24-12</t>
  </si>
  <si>
    <t>Tom Perrault</t>
  </si>
  <si>
    <t>Caldwell, Breena</t>
  </si>
  <si>
    <t>Digitale, Sue</t>
  </si>
  <si>
    <t>Easterling, Rita</t>
  </si>
  <si>
    <t>Fincher, Janie</t>
  </si>
  <si>
    <t>Galloway, Liz</t>
  </si>
  <si>
    <t>Hileman, Vicki</t>
  </si>
  <si>
    <t>Sharps, Denise</t>
  </si>
  <si>
    <t>Stachon, Toni</t>
  </si>
  <si>
    <t>Swindell, Retha</t>
  </si>
  <si>
    <t>Waddy-Rossow, Debra</t>
  </si>
  <si>
    <t>Rajcula, Jody</t>
  </si>
  <si>
    <t>Tomich, Vonnie</t>
  </si>
  <si>
    <t>Technical: Coach Doug Bruno  2nd Qtr  3:46</t>
  </si>
  <si>
    <t>Phil Anderson</t>
  </si>
  <si>
    <t>Blane Riechelt</t>
  </si>
  <si>
    <t>??? Pier</t>
  </si>
  <si>
    <t>Kennedy, Peggy</t>
  </si>
  <si>
    <t>??? Hill</t>
  </si>
  <si>
    <t>Thomas, Lisa</t>
  </si>
  <si>
    <t>Coach Bruno suspended</t>
  </si>
  <si>
    <t>Travnik, Mary Pat</t>
  </si>
  <si>
    <t>Cooper, Shena</t>
  </si>
  <si>
    <t>DNP-Coach Decision</t>
  </si>
  <si>
    <t>Bender, Evelyn</t>
  </si>
  <si>
    <t>Last Metro game</t>
  </si>
  <si>
    <t>Brewer, Lisa</t>
  </si>
  <si>
    <t>Cooper, Accronetta</t>
  </si>
  <si>
    <t>Hardy, Bertha</t>
  </si>
  <si>
    <t>Harris, Willodean</t>
  </si>
  <si>
    <t>Steve Berce</t>
  </si>
  <si>
    <t>Tom Henderson</t>
  </si>
  <si>
    <t>Caudle, Dianne</t>
  </si>
  <si>
    <t>DNP - Coach Decision</t>
  </si>
  <si>
    <t>Carney, Mary</t>
  </si>
  <si>
    <t>Browning, Pam</t>
  </si>
  <si>
    <t>Burdick, Randi</t>
  </si>
  <si>
    <t>Comerie, Debra</t>
  </si>
  <si>
    <t>Geils, Donna</t>
  </si>
  <si>
    <t>Meyers, Ann</t>
  </si>
  <si>
    <t>Rangler, Candy</t>
  </si>
  <si>
    <t>Simms, Donna</t>
  </si>
  <si>
    <t>Szeremeta, Wanda</t>
  </si>
  <si>
    <t>Van Ness, Joan</t>
  </si>
  <si>
    <t xml:space="preserve">Veterans Memorial </t>
  </si>
  <si>
    <t>Original Box Score Used</t>
  </si>
  <si>
    <t>Hastings, Martha</t>
  </si>
  <si>
    <t>Did Not Play</t>
  </si>
  <si>
    <t>Paul Campbell</t>
  </si>
  <si>
    <t>Roger McCann</t>
  </si>
  <si>
    <t>Roy Ward</t>
  </si>
  <si>
    <t>Technical: Coach Larry Costello 10:55 4th Qtr</t>
  </si>
  <si>
    <t>Sanborn, Kathy</t>
  </si>
  <si>
    <t>Hawkins, Kathy</t>
  </si>
  <si>
    <t>Foley, Bonnie</t>
  </si>
  <si>
    <t>Hansen, Barbara</t>
  </si>
  <si>
    <t>Hansen, Kim</t>
  </si>
  <si>
    <t>Hicks, Cardie</t>
  </si>
  <si>
    <t>Martin, Brenda</t>
  </si>
  <si>
    <t>Martin, Pam</t>
  </si>
  <si>
    <t>Mayo, Pat</t>
  </si>
  <si>
    <t>McKinney, Musiette</t>
  </si>
  <si>
    <t>Ortega, Anita</t>
  </si>
  <si>
    <t>Ricketts, Debbie</t>
  </si>
  <si>
    <t>Ternyik, Jan</t>
  </si>
  <si>
    <t>Bolin, Molly</t>
  </si>
  <si>
    <t>Draving, Doris</t>
  </si>
  <si>
    <t>Eckroth, Mo</t>
  </si>
  <si>
    <t>Green, Anita</t>
  </si>
  <si>
    <t>Hodgson, Pat</t>
  </si>
  <si>
    <t>Kunzmann, Connie</t>
  </si>
  <si>
    <t>Lewis, Charlotte</t>
  </si>
  <si>
    <t>Penquite, Rhonda</t>
  </si>
  <si>
    <t>Thomas, Debra K.</t>
  </si>
  <si>
    <t>Tucker, Robin</t>
  </si>
  <si>
    <t>Bucklew, Patti</t>
  </si>
  <si>
    <t>Cook, Jane Ellen</t>
  </si>
  <si>
    <t>Dunkle, Nancy</t>
  </si>
  <si>
    <t>McGraw, Muffet</t>
  </si>
  <si>
    <t>McKenzie, Michelle</t>
  </si>
  <si>
    <t>Melbourne, Mara</t>
  </si>
  <si>
    <t>Rhoades, Stacy</t>
  </si>
  <si>
    <t>Scharff, Mary</t>
  </si>
  <si>
    <t>Scott, Angela</t>
  </si>
  <si>
    <t>Shirley, Pam</t>
  </si>
  <si>
    <t>Uhl, Joan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</si>
  <si>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</si>
  <si>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</si>
  <si>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</si>
  <si>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</si>
  <si>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</si>
  <si>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</si>
  <si>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</si>
  <si>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</si>
  <si>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</si>
  <si>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Prince, Sandra</t>
  </si>
  <si>
    <t>Washington, Cynthia</t>
  </si>
  <si>
    <t>Chavers, Tonyus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</si>
  <si>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</si>
  <si>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</si>
  <si>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</si>
  <si>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</si>
  <si>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</si>
  <si>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</si>
  <si>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</si>
  <si>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</si>
  <si>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Caudle, Diane</t>
  </si>
  <si>
    <t>Schlesinger, Lisa</t>
  </si>
  <si>
    <t xml:space="preserve"> 2-5</t>
  </si>
  <si>
    <t>Davidson, Winsome</t>
  </si>
  <si>
    <t>Wellen, Nancy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</si>
  <si>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</si>
  <si>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</si>
  <si>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</si>
  <si>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</si>
  <si>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</si>
  <si>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</si>
  <si>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</si>
  <si>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</si>
  <si>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</si>
  <si>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</si>
  <si>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Name not in Newspaper</t>
  </si>
  <si>
    <t>Technical</t>
  </si>
  <si>
    <t>Technical: Musiette McKinney</t>
  </si>
  <si>
    <t>:02 wins jump ball to Lewis</t>
  </si>
  <si>
    <t>hits winner at buzzer</t>
  </si>
  <si>
    <t>Info from Des Moines Register</t>
  </si>
  <si>
    <t xml:space="preserve">L </t>
  </si>
  <si>
    <t xml:space="preserve"> </t>
  </si>
  <si>
    <t>Crevier, Tanya</t>
  </si>
  <si>
    <t>Lowest Score in WBL history</t>
  </si>
  <si>
    <t>Info from Minneapolis Star Tribune</t>
  </si>
  <si>
    <t>Wahl-Bye, Susan</t>
  </si>
  <si>
    <t>Tech: Milwaukee bench</t>
  </si>
  <si>
    <t>Technical: Milwaukee bench</t>
  </si>
  <si>
    <t>Roberts, Patricia</t>
  </si>
  <si>
    <t xml:space="preserve"> 6-5</t>
  </si>
  <si>
    <t>Info from St. Louis Dispatch</t>
  </si>
  <si>
    <t xml:space="preserve">  10-8</t>
  </si>
  <si>
    <t xml:space="preserve"> 5-15</t>
  </si>
  <si>
    <t>Mitchell, Adrian</t>
  </si>
  <si>
    <t>Penczak, Kathi</t>
  </si>
  <si>
    <t>Vincent, Peggy</t>
  </si>
  <si>
    <t>Info from Los Angeles Times</t>
  </si>
  <si>
    <t>14 in 4th Qtr</t>
  </si>
  <si>
    <t>Burdick, Denise</t>
  </si>
  <si>
    <t>Info from Paterson NJ News</t>
  </si>
  <si>
    <t>Milw- 1st game in 16 days  (1/24/80-2/9/80)</t>
  </si>
  <si>
    <t>Rhoades, Stacey</t>
  </si>
  <si>
    <t>Name not in Box Score</t>
  </si>
  <si>
    <t>Ken Faulkner</t>
  </si>
  <si>
    <t>Rock, Cindy</t>
  </si>
  <si>
    <t>Info From Baltimore Sun</t>
  </si>
  <si>
    <t>Info From</t>
  </si>
  <si>
    <t>Lisa Brewer refused to come to St. Louis in Silcott Trade</t>
  </si>
  <si>
    <t>Info from</t>
  </si>
  <si>
    <t>Info from Oakland Tribune</t>
  </si>
  <si>
    <t>ORIGINAL Box Score Used</t>
  </si>
  <si>
    <t>Blaine Reichalt</t>
  </si>
  <si>
    <t>Tech: Coach Larry Costello</t>
  </si>
  <si>
    <t>Injured - Sprained Left Shoulder</t>
  </si>
  <si>
    <t>started 1st game, was injured</t>
  </si>
  <si>
    <t>TRIPLE DOUBLE</t>
  </si>
  <si>
    <t>Tech: Coach Costello (2)</t>
  </si>
  <si>
    <t>Technicals: Larry Costello 2 - 2nd Qtr  10:58   EJECTED</t>
  </si>
  <si>
    <t>Info From Des Moines Register</t>
  </si>
  <si>
    <t>Donna Simms was #17 in 1st 15 games - have a Dallas box score game 12 says #17</t>
  </si>
  <si>
    <t>Louis Meyers</t>
  </si>
  <si>
    <t>Hileman, Vickie</t>
  </si>
  <si>
    <t>DNP - Coach's Decision</t>
  </si>
  <si>
    <t>OT, Tech: Coach Bruno 2nd Qtr 3:46</t>
  </si>
  <si>
    <t>Anderson, Katrina</t>
  </si>
  <si>
    <t>Stewart, Debbie</t>
  </si>
  <si>
    <t>Techical Foul: Denise Griffith  3rd Qtr 8:57</t>
  </si>
  <si>
    <t>Tech: Coach Bruno</t>
  </si>
  <si>
    <t>Technical Foul: Coach Bruno 1st Qtr 6:39</t>
  </si>
  <si>
    <t xml:space="preserve"> originally listed as 2,385</t>
  </si>
  <si>
    <t>Coach Bruno given a One Game suspension</t>
  </si>
  <si>
    <t>DNP - Injured ??</t>
  </si>
  <si>
    <t>Limited Info From</t>
  </si>
  <si>
    <t>Port Chester Daily Item</t>
  </si>
  <si>
    <t xml:space="preserve">  and Minnesota Fillies Media Guide</t>
  </si>
  <si>
    <t xml:space="preserve">   and Minnesota Fillies Media Guide</t>
  </si>
  <si>
    <t>H</t>
  </si>
  <si>
    <t>W</t>
  </si>
  <si>
    <t>Larry Costello last game- a win</t>
  </si>
  <si>
    <t>Civic Center - Balt.</t>
  </si>
  <si>
    <t>Tialavea, Julie</t>
  </si>
  <si>
    <t>Blaine Reichert</t>
  </si>
  <si>
    <t xml:space="preserve">  Milwaukee Sentinel</t>
  </si>
  <si>
    <t>Booker, Gerry</t>
  </si>
  <si>
    <t xml:space="preserve"> In Milwaukee Sentinel stats - Nestor &amp; Dennis have exact same numbers.  The Des Moines Register has Dennis different.  I made all adjustments through Dennis (Mins, FGA, Rbs, Asts - to match Sentinel)</t>
  </si>
  <si>
    <t xml:space="preserve">  Milw Sentinel lists as 1,700</t>
  </si>
  <si>
    <t>Dale Bouchardt</t>
  </si>
  <si>
    <t>Ken Falkner</t>
  </si>
  <si>
    <t>Blaine Reichart</t>
  </si>
  <si>
    <t xml:space="preserve"> Box Score lists Martin - I assumed it to be Pam</t>
  </si>
  <si>
    <t xml:space="preserve">  Milwaukee Journal</t>
  </si>
  <si>
    <t>Technicals: Coach Larry Costello 2 - Ejected</t>
  </si>
  <si>
    <t xml:space="preserve">                    Trainer Arnie Garber</t>
  </si>
  <si>
    <t>Injured</t>
  </si>
  <si>
    <t xml:space="preserve">  Houston Post</t>
  </si>
  <si>
    <t>Technical: Coach Nat Frazier</t>
  </si>
  <si>
    <t>Tech: Coach Frazier</t>
  </si>
  <si>
    <t>Technical: Coach Larry Gillman</t>
  </si>
  <si>
    <t>Tech: Coach Gillman</t>
  </si>
  <si>
    <t xml:space="preserve"> Official Box Score had ZERO assists noted for the Does, but 30 for the Hustle</t>
  </si>
  <si>
    <t>Almond, Carol</t>
  </si>
  <si>
    <t>Blaine Reichelt</t>
  </si>
  <si>
    <t>Name Not in Newspaper</t>
  </si>
  <si>
    <t xml:space="preserve">  Box score listed as "Young," not sure which one</t>
  </si>
  <si>
    <t>Bramble, Mary</t>
  </si>
  <si>
    <t xml:space="preserve"> Box had Kocurek 6 Assist, 1 Foul - but didn't add up - Most Likely 1 Assist &amp; 6 Fouls</t>
  </si>
  <si>
    <t>Don Durr</t>
  </si>
  <si>
    <t>Skip Gill</t>
  </si>
  <si>
    <t>Technical: Cindy Ellis</t>
  </si>
  <si>
    <t xml:space="preserve"> The Box Score TOTALS were greater than the individual components</t>
  </si>
  <si>
    <t xml:space="preserve"> Milwaukee Sentinel - Attendance 400</t>
  </si>
  <si>
    <t>Both Attendance probably right!</t>
  </si>
  <si>
    <t>29 1st Half, 1,179 pts for year</t>
  </si>
  <si>
    <t>Injured - Strained Shoulder</t>
  </si>
  <si>
    <t>Injured - Strained Knee</t>
  </si>
  <si>
    <t>Name Not in Newspapers</t>
  </si>
  <si>
    <t xml:space="preserve">  Knicks played at home vs Houston - part of Doubleheader?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</si>
</sst>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/>
    <xf numFmtId="0" fontId="2" fillId="4" borderId="0" xfId="0" quotePrefix="1" applyFont="1" applyFill="1" applyAlignment="1">
      <alignment horizontal="center" vertical="center"/>
    </xf>
    <xf numFmtId="0" fontId="7" fillId="5" borderId="0" xfId="0" applyFont="1" applyFill="1"/>
    <xf numFmtId="0" fontId="5" fillId="5" borderId="0" xfId="0" applyFont="1" applyFill="1" applyAlignment="1">
      <alignment horizontal="center"/>
    </xf>
    <xf numFmtId="0" fontId="18" fillId="4" borderId="0" xfId="0" applyFont="1" applyFill="1"/>
    <xf numFmtId="0" fontId="22" fillId="0" borderId="0" xfId="0" applyFont="1"/>
    <xf numFmtId="9" fontId="22" fillId="0" borderId="0" xfId="0" applyNumberFormat="1" applyFont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166" fontId="10" fillId="0" borderId="0" xfId="2" applyNumberFormat="1" applyFont="1" applyFill="1"/>
    <xf numFmtId="166" fontId="5" fillId="0" borderId="0" xfId="2" applyNumberFormat="1" applyFont="1" applyFill="1"/>
    <xf numFmtId="0" fontId="10" fillId="0" borderId="0" xfId="0" applyFont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17" fontId="2" fillId="0" borderId="0" xfId="0" applyNumberFormat="1" applyFont="1" applyAlignment="1">
      <alignment horizontal="center"/>
    </xf>
    <xf numFmtId="0" fontId="2" fillId="4" borderId="0" xfId="0" quotePrefix="1" applyFont="1" applyFill="1" applyAlignment="1">
      <alignment horizontal="center"/>
    </xf>
    <xf numFmtId="16" fontId="2" fillId="4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23" fillId="4" borderId="0" xfId="0" applyFont="1" applyFill="1"/>
    <xf numFmtId="0" fontId="24" fillId="0" borderId="0" xfId="0" applyFont="1"/>
    <xf numFmtId="0" fontId="7" fillId="6" borderId="0" xfId="0" applyFont="1" applyFill="1"/>
    <xf numFmtId="0" fontId="7" fillId="6" borderId="0" xfId="0" applyFont="1" applyFill="1" applyAlignment="1">
      <alignment horizontal="right"/>
    </xf>
    <xf numFmtId="16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14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165" fontId="11" fillId="0" borderId="0" xfId="0" applyNumberFormat="1" applyFont="1"/>
    <xf numFmtId="0" fontId="7" fillId="6" borderId="1" xfId="0" applyFont="1" applyFill="1" applyBorder="1" applyAlignment="1">
      <alignment horizontal="center"/>
    </xf>
    <xf numFmtId="0" fontId="2" fillId="6" borderId="0" xfId="0" applyFont="1" applyFill="1"/>
    <xf numFmtId="0" fontId="25" fillId="6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E22D-E6FE-47DC-85C0-8EF6ACBA128B}">
  <sheetPr>
    <tabColor rgb="FF92D050"/>
  </sheetPr>
  <dimension ref="A1:AB51"/>
  <sheetViews>
    <sheetView tabSelected="1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414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477</v>
      </c>
    </row>
    <row r="3" spans="1:28" x14ac:dyDescent="0.3">
      <c r="B3" s="1"/>
      <c r="C3" s="6">
        <v>29184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124</v>
      </c>
      <c r="K4" s="16" t="s">
        <v>44</v>
      </c>
      <c r="L4" s="17"/>
      <c r="M4" s="18"/>
      <c r="N4" s="19">
        <v>30</v>
      </c>
      <c r="O4" s="19">
        <v>15</v>
      </c>
      <c r="P4" s="19">
        <v>19</v>
      </c>
      <c r="Q4" s="19">
        <v>24</v>
      </c>
      <c r="R4" s="20"/>
      <c r="S4" s="21">
        <f>SUM(N4:R4)</f>
        <v>88</v>
      </c>
      <c r="T4" s="22">
        <v>152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125</v>
      </c>
      <c r="K5" s="16" t="s">
        <v>57</v>
      </c>
      <c r="L5" s="17"/>
      <c r="M5" s="18"/>
      <c r="N5" s="19">
        <v>28</v>
      </c>
      <c r="O5" s="19">
        <v>17</v>
      </c>
      <c r="P5" s="19">
        <v>17</v>
      </c>
      <c r="Q5" s="19">
        <v>27</v>
      </c>
      <c r="R5" s="20"/>
      <c r="S5" s="21">
        <f>SUM(N5:R5)</f>
        <v>89</v>
      </c>
      <c r="T5" s="22">
        <v>152</v>
      </c>
      <c r="U5" s="1"/>
      <c r="V5" s="1"/>
      <c r="W5" s="1"/>
    </row>
    <row r="6" spans="1:28" x14ac:dyDescent="0.3">
      <c r="C6" s="23">
        <v>1900</v>
      </c>
      <c r="D6" s="7" t="s">
        <v>6</v>
      </c>
      <c r="F6" s="1" t="s">
        <v>480</v>
      </c>
      <c r="T6" s="1"/>
      <c r="U6" s="1"/>
      <c r="V6" s="1"/>
      <c r="W6" s="1"/>
    </row>
    <row r="7" spans="1:28" x14ac:dyDescent="0.3">
      <c r="B7" s="1"/>
      <c r="C7" s="24" t="s">
        <v>481</v>
      </c>
      <c r="D7" s="7" t="s">
        <v>7</v>
      </c>
      <c r="G7" s="1"/>
      <c r="S7" s="1"/>
      <c r="T7" s="25" t="s">
        <v>8</v>
      </c>
      <c r="U7" s="1"/>
      <c r="V7" s="26">
        <v>152</v>
      </c>
      <c r="W7" s="1"/>
    </row>
    <row r="8" spans="1:28" x14ac:dyDescent="0.3">
      <c r="B8" s="1"/>
      <c r="C8" s="24" t="s">
        <v>482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478</v>
      </c>
      <c r="D13" s="38">
        <v>24</v>
      </c>
      <c r="E13" s="27">
        <v>6</v>
      </c>
      <c r="F13" s="27">
        <v>0</v>
      </c>
      <c r="G13" s="27">
        <v>1</v>
      </c>
      <c r="H13" s="27"/>
      <c r="I13" s="27"/>
      <c r="J13" s="27">
        <v>0</v>
      </c>
      <c r="K13" s="27">
        <v>0</v>
      </c>
      <c r="L13" s="81"/>
      <c r="M13" s="27">
        <v>0</v>
      </c>
      <c r="N13" s="27">
        <f>SUM(L13:M13)</f>
        <v>0</v>
      </c>
      <c r="O13" s="27">
        <v>0</v>
      </c>
      <c r="P13" s="39">
        <v>0</v>
      </c>
      <c r="Q13" s="27">
        <v>0</v>
      </c>
      <c r="R13" s="27">
        <v>0</v>
      </c>
      <c r="S13" s="27">
        <v>1</v>
      </c>
      <c r="T13" s="27">
        <f>+(F13*2)+J13</f>
        <v>0</v>
      </c>
      <c r="U13" s="40">
        <f>IFERROR(((T13+Q13+N13-R13)+(O13*2))/E13,"")</f>
        <v>0</v>
      </c>
      <c r="V13" s="22">
        <v>152</v>
      </c>
      <c r="W13" s="22" t="s">
        <v>92</v>
      </c>
      <c r="X13" s="22" t="s">
        <v>93</v>
      </c>
      <c r="Y13" s="65">
        <v>1900</v>
      </c>
      <c r="Z13" s="41"/>
      <c r="AA13" s="1" t="s">
        <v>89</v>
      </c>
      <c r="AB13" s="28" t="s">
        <v>120</v>
      </c>
    </row>
    <row r="14" spans="1:28" x14ac:dyDescent="0.3">
      <c r="A14" s="1" t="s">
        <v>56</v>
      </c>
      <c r="B14" s="1" t="s">
        <v>45</v>
      </c>
      <c r="C14" s="27" t="s">
        <v>322</v>
      </c>
      <c r="D14" s="38">
        <v>13</v>
      </c>
      <c r="E14" s="27">
        <v>20</v>
      </c>
      <c r="F14" s="27">
        <v>3</v>
      </c>
      <c r="G14" s="27">
        <v>3</v>
      </c>
      <c r="H14" s="27"/>
      <c r="I14" s="27"/>
      <c r="J14" s="27">
        <v>0</v>
      </c>
      <c r="K14" s="27">
        <v>0</v>
      </c>
      <c r="L14" s="81"/>
      <c r="M14" s="27">
        <v>5</v>
      </c>
      <c r="N14" s="27">
        <f>SUM(L14:M14)</f>
        <v>5</v>
      </c>
      <c r="O14" s="27">
        <v>0</v>
      </c>
      <c r="P14" s="39">
        <v>3</v>
      </c>
      <c r="Q14" s="27">
        <v>1</v>
      </c>
      <c r="R14" s="27">
        <v>0</v>
      </c>
      <c r="S14" s="27"/>
      <c r="T14" s="27">
        <f>+(F14*2)+J14</f>
        <v>6</v>
      </c>
      <c r="U14" s="40">
        <f>IFERROR(((T14+Q14+N14-R14)+(O14*2))/E14,"")</f>
        <v>0.6</v>
      </c>
      <c r="V14" s="22">
        <v>152</v>
      </c>
      <c r="W14" s="22" t="s">
        <v>92</v>
      </c>
      <c r="X14" s="22" t="s">
        <v>93</v>
      </c>
      <c r="Y14" s="65">
        <v>1900</v>
      </c>
      <c r="Z14" s="41"/>
      <c r="AA14" s="1" t="s">
        <v>89</v>
      </c>
      <c r="AB14" s="28" t="s">
        <v>120</v>
      </c>
    </row>
    <row r="15" spans="1:28" x14ac:dyDescent="0.3">
      <c r="A15" s="1" t="s">
        <v>56</v>
      </c>
      <c r="B15" s="1" t="s">
        <v>45</v>
      </c>
      <c r="C15" s="27" t="s">
        <v>48</v>
      </c>
      <c r="D15" s="38">
        <v>15</v>
      </c>
      <c r="E15" s="27">
        <v>45</v>
      </c>
      <c r="F15" s="27">
        <v>12</v>
      </c>
      <c r="G15" s="27">
        <v>23</v>
      </c>
      <c r="H15" s="27"/>
      <c r="I15" s="27"/>
      <c r="J15" s="27">
        <v>6</v>
      </c>
      <c r="K15" s="27">
        <v>9</v>
      </c>
      <c r="L15" s="81"/>
      <c r="M15" s="27">
        <v>5</v>
      </c>
      <c r="N15" s="27">
        <f t="shared" ref="N15:N20" si="0">SUM(L15:M15)</f>
        <v>5</v>
      </c>
      <c r="O15" s="39">
        <v>5</v>
      </c>
      <c r="P15" s="39">
        <v>3</v>
      </c>
      <c r="Q15" s="39">
        <v>1</v>
      </c>
      <c r="R15" s="39">
        <v>7</v>
      </c>
      <c r="S15" s="39"/>
      <c r="T15" s="27">
        <f t="shared" ref="T15:T24" si="1">+(F15*2)+J15</f>
        <v>30</v>
      </c>
      <c r="U15" s="40">
        <f t="shared" ref="U15:U23" si="2">IFERROR(((T15+Q15+N15-R15)+(O15*2))/E15,"")</f>
        <v>0.8666666666666667</v>
      </c>
      <c r="V15" s="22">
        <v>152</v>
      </c>
      <c r="W15" s="22" t="s">
        <v>92</v>
      </c>
      <c r="X15" s="22" t="s">
        <v>93</v>
      </c>
      <c r="Y15" s="65">
        <v>1900</v>
      </c>
      <c r="Z15" s="41"/>
      <c r="AA15" s="1" t="s">
        <v>89</v>
      </c>
      <c r="AB15" s="28" t="s">
        <v>120</v>
      </c>
    </row>
    <row r="16" spans="1:28" x14ac:dyDescent="0.3">
      <c r="A16" s="1" t="s">
        <v>56</v>
      </c>
      <c r="B16" s="1" t="s">
        <v>45</v>
      </c>
      <c r="C16" s="27" t="s">
        <v>51</v>
      </c>
      <c r="D16" s="38">
        <v>10</v>
      </c>
      <c r="E16" s="27">
        <v>43</v>
      </c>
      <c r="F16" s="27">
        <v>7</v>
      </c>
      <c r="G16" s="27">
        <v>12</v>
      </c>
      <c r="H16" s="27"/>
      <c r="I16" s="27"/>
      <c r="J16" s="27">
        <v>0</v>
      </c>
      <c r="K16" s="27">
        <v>0</v>
      </c>
      <c r="L16" s="81"/>
      <c r="M16" s="27">
        <v>4</v>
      </c>
      <c r="N16" s="27">
        <f t="shared" si="0"/>
        <v>4</v>
      </c>
      <c r="O16" s="39">
        <v>6</v>
      </c>
      <c r="P16" s="39">
        <v>4</v>
      </c>
      <c r="Q16" s="39">
        <v>5</v>
      </c>
      <c r="R16" s="39">
        <v>7</v>
      </c>
      <c r="S16" s="39"/>
      <c r="T16" s="27">
        <f t="shared" si="1"/>
        <v>14</v>
      </c>
      <c r="U16" s="40">
        <f t="shared" si="2"/>
        <v>0.65116279069767447</v>
      </c>
      <c r="V16" s="22">
        <v>152</v>
      </c>
      <c r="W16" s="22" t="s">
        <v>92</v>
      </c>
      <c r="X16" s="22" t="s">
        <v>93</v>
      </c>
      <c r="Y16" s="65">
        <v>1900</v>
      </c>
      <c r="Z16" s="41"/>
      <c r="AA16" s="1" t="s">
        <v>89</v>
      </c>
      <c r="AB16" s="28" t="s">
        <v>120</v>
      </c>
    </row>
    <row r="17" spans="1:28" x14ac:dyDescent="0.3">
      <c r="A17" s="1" t="s">
        <v>56</v>
      </c>
      <c r="B17" s="1" t="s">
        <v>45</v>
      </c>
      <c r="C17" s="27" t="s">
        <v>50</v>
      </c>
      <c r="D17" s="38">
        <v>25</v>
      </c>
      <c r="E17" s="27">
        <v>10</v>
      </c>
      <c r="F17" s="27">
        <v>1</v>
      </c>
      <c r="G17" s="27">
        <v>3</v>
      </c>
      <c r="H17" s="27"/>
      <c r="I17" s="27"/>
      <c r="J17" s="27">
        <v>0</v>
      </c>
      <c r="K17" s="27">
        <v>0</v>
      </c>
      <c r="L17" s="81"/>
      <c r="M17" s="27">
        <v>3</v>
      </c>
      <c r="N17" s="27">
        <f t="shared" si="0"/>
        <v>3</v>
      </c>
      <c r="O17" s="39">
        <v>1</v>
      </c>
      <c r="P17" s="39">
        <v>1</v>
      </c>
      <c r="Q17" s="39">
        <v>0</v>
      </c>
      <c r="R17" s="39">
        <v>4</v>
      </c>
      <c r="S17" s="39"/>
      <c r="T17" s="27">
        <f t="shared" si="1"/>
        <v>2</v>
      </c>
      <c r="U17" s="40">
        <f t="shared" si="2"/>
        <v>0.3</v>
      </c>
      <c r="V17" s="22">
        <v>152</v>
      </c>
      <c r="W17" s="22" t="s">
        <v>92</v>
      </c>
      <c r="X17" s="22" t="s">
        <v>93</v>
      </c>
      <c r="Y17" s="65">
        <v>1900</v>
      </c>
      <c r="Z17" s="41"/>
      <c r="AA17" s="1" t="s">
        <v>89</v>
      </c>
      <c r="AB17" s="28" t="s">
        <v>120</v>
      </c>
    </row>
    <row r="18" spans="1:28" x14ac:dyDescent="0.3">
      <c r="A18" s="1" t="s">
        <v>56</v>
      </c>
      <c r="B18" s="1" t="s">
        <v>45</v>
      </c>
      <c r="C18" s="27" t="s">
        <v>53</v>
      </c>
      <c r="D18" s="38">
        <v>8</v>
      </c>
      <c r="E18" s="27">
        <v>39</v>
      </c>
      <c r="F18" s="27">
        <v>2</v>
      </c>
      <c r="G18" s="27">
        <v>7</v>
      </c>
      <c r="H18" s="27"/>
      <c r="I18" s="27"/>
      <c r="J18" s="27">
        <v>3</v>
      </c>
      <c r="K18" s="27">
        <v>8</v>
      </c>
      <c r="L18" s="81"/>
      <c r="M18" s="27">
        <v>7</v>
      </c>
      <c r="N18" s="27">
        <f t="shared" si="0"/>
        <v>7</v>
      </c>
      <c r="O18" s="39">
        <v>1</v>
      </c>
      <c r="P18" s="39">
        <v>5</v>
      </c>
      <c r="Q18" s="39">
        <v>2</v>
      </c>
      <c r="R18" s="39">
        <v>0</v>
      </c>
      <c r="S18" s="39"/>
      <c r="T18" s="27">
        <f t="shared" si="1"/>
        <v>7</v>
      </c>
      <c r="U18" s="40">
        <f t="shared" si="2"/>
        <v>0.46153846153846156</v>
      </c>
      <c r="V18" s="22">
        <v>152</v>
      </c>
      <c r="W18" s="22" t="s">
        <v>92</v>
      </c>
      <c r="X18" s="22" t="s">
        <v>93</v>
      </c>
      <c r="Y18" s="65">
        <v>1900</v>
      </c>
      <c r="Z18" s="41"/>
      <c r="AA18" s="1" t="s">
        <v>89</v>
      </c>
      <c r="AB18" s="28" t="s">
        <v>120</v>
      </c>
    </row>
    <row r="19" spans="1:28" x14ac:dyDescent="0.3">
      <c r="A19" s="1" t="s">
        <v>56</v>
      </c>
      <c r="B19" s="1" t="s">
        <v>45</v>
      </c>
      <c r="C19" s="27" t="s">
        <v>55</v>
      </c>
      <c r="D19" s="38">
        <v>6</v>
      </c>
      <c r="E19" s="27">
        <v>5</v>
      </c>
      <c r="F19" s="27">
        <v>0</v>
      </c>
      <c r="G19" s="27">
        <v>2</v>
      </c>
      <c r="H19" s="27"/>
      <c r="I19" s="27"/>
      <c r="J19" s="27">
        <v>0</v>
      </c>
      <c r="K19" s="27">
        <v>1</v>
      </c>
      <c r="L19" s="81"/>
      <c r="M19" s="27">
        <v>2</v>
      </c>
      <c r="N19" s="27">
        <f t="shared" si="0"/>
        <v>2</v>
      </c>
      <c r="O19" s="39">
        <v>0</v>
      </c>
      <c r="P19" s="39">
        <v>0</v>
      </c>
      <c r="Q19" s="39">
        <v>0</v>
      </c>
      <c r="R19" s="39">
        <v>1</v>
      </c>
      <c r="S19" s="39"/>
      <c r="T19" s="27">
        <f t="shared" si="1"/>
        <v>0</v>
      </c>
      <c r="U19" s="40">
        <f t="shared" si="2"/>
        <v>0.2</v>
      </c>
      <c r="V19" s="22">
        <v>152</v>
      </c>
      <c r="W19" s="22" t="s">
        <v>92</v>
      </c>
      <c r="X19" s="22" t="s">
        <v>93</v>
      </c>
      <c r="Y19" s="65">
        <v>1900</v>
      </c>
      <c r="Z19" s="41"/>
      <c r="AA19" s="1" t="s">
        <v>89</v>
      </c>
      <c r="AB19" s="28" t="s">
        <v>120</v>
      </c>
    </row>
    <row r="20" spans="1:28" x14ac:dyDescent="0.3">
      <c r="A20" s="1" t="s">
        <v>56</v>
      </c>
      <c r="B20" s="1" t="s">
        <v>45</v>
      </c>
      <c r="C20" s="27" t="s">
        <v>54</v>
      </c>
      <c r="D20" s="38">
        <v>22</v>
      </c>
      <c r="E20" s="27">
        <v>14</v>
      </c>
      <c r="F20" s="27">
        <v>0</v>
      </c>
      <c r="G20" s="27">
        <v>1</v>
      </c>
      <c r="H20" s="27"/>
      <c r="I20" s="27"/>
      <c r="J20" s="27">
        <v>6</v>
      </c>
      <c r="K20" s="27">
        <v>8</v>
      </c>
      <c r="L20" s="81"/>
      <c r="M20" s="27">
        <v>3</v>
      </c>
      <c r="N20" s="27">
        <f t="shared" si="0"/>
        <v>3</v>
      </c>
      <c r="O20" s="39">
        <v>1</v>
      </c>
      <c r="P20" s="39">
        <v>1</v>
      </c>
      <c r="Q20" s="39">
        <v>0</v>
      </c>
      <c r="R20" s="39">
        <v>3</v>
      </c>
      <c r="S20" s="39"/>
      <c r="T20" s="27">
        <f t="shared" si="1"/>
        <v>6</v>
      </c>
      <c r="U20" s="40">
        <f t="shared" si="2"/>
        <v>0.5714285714285714</v>
      </c>
      <c r="V20" s="22">
        <v>152</v>
      </c>
      <c r="W20" s="22" t="s">
        <v>92</v>
      </c>
      <c r="X20" s="22" t="s">
        <v>93</v>
      </c>
      <c r="Y20" s="65">
        <v>1900</v>
      </c>
      <c r="Z20" s="41"/>
      <c r="AA20" s="1" t="s">
        <v>89</v>
      </c>
      <c r="AB20" s="28" t="s">
        <v>120</v>
      </c>
    </row>
    <row r="21" spans="1:28" x14ac:dyDescent="0.3">
      <c r="A21" s="1" t="s">
        <v>56</v>
      </c>
      <c r="B21" s="1" t="s">
        <v>45</v>
      </c>
      <c r="C21" s="27" t="s">
        <v>47</v>
      </c>
      <c r="D21" s="38">
        <v>28</v>
      </c>
      <c r="E21" s="27">
        <v>24</v>
      </c>
      <c r="F21" s="27">
        <v>4</v>
      </c>
      <c r="G21" s="27">
        <v>8</v>
      </c>
      <c r="H21" s="27"/>
      <c r="I21" s="27"/>
      <c r="J21" s="27">
        <v>5</v>
      </c>
      <c r="K21" s="27">
        <v>6</v>
      </c>
      <c r="L21" s="81"/>
      <c r="M21" s="27">
        <v>4</v>
      </c>
      <c r="N21" s="27">
        <f>SUM(L21:M21)</f>
        <v>4</v>
      </c>
      <c r="O21" s="39">
        <v>2</v>
      </c>
      <c r="P21" s="39">
        <v>4</v>
      </c>
      <c r="Q21" s="39">
        <v>0</v>
      </c>
      <c r="R21" s="39">
        <v>1</v>
      </c>
      <c r="S21" s="39"/>
      <c r="T21" s="27">
        <f t="shared" si="1"/>
        <v>13</v>
      </c>
      <c r="U21" s="40">
        <f t="shared" si="2"/>
        <v>0.83333333333333337</v>
      </c>
      <c r="V21" s="22">
        <v>152</v>
      </c>
      <c r="W21" s="22" t="s">
        <v>92</v>
      </c>
      <c r="X21" s="22" t="s">
        <v>93</v>
      </c>
      <c r="Y21" s="65">
        <v>1900</v>
      </c>
      <c r="Z21" s="41"/>
      <c r="AA21" s="1" t="s">
        <v>89</v>
      </c>
      <c r="AB21" s="28" t="s">
        <v>120</v>
      </c>
    </row>
    <row r="22" spans="1:28" x14ac:dyDescent="0.3">
      <c r="A22" s="1" t="s">
        <v>56</v>
      </c>
      <c r="B22" s="1" t="s">
        <v>45</v>
      </c>
      <c r="C22" s="27" t="s">
        <v>52</v>
      </c>
      <c r="D22" s="38">
        <v>32</v>
      </c>
      <c r="E22" s="27">
        <v>8</v>
      </c>
      <c r="F22" s="27">
        <v>1</v>
      </c>
      <c r="G22" s="27">
        <v>1</v>
      </c>
      <c r="H22" s="27"/>
      <c r="I22" s="27"/>
      <c r="J22" s="27">
        <v>1</v>
      </c>
      <c r="K22" s="27">
        <v>1</v>
      </c>
      <c r="L22" s="81"/>
      <c r="M22" s="27">
        <v>0</v>
      </c>
      <c r="N22" s="27">
        <f>SUM(L22:M22)</f>
        <v>0</v>
      </c>
      <c r="O22" s="39">
        <v>0</v>
      </c>
      <c r="P22" s="39">
        <v>0</v>
      </c>
      <c r="Q22" s="39">
        <v>0</v>
      </c>
      <c r="R22" s="39">
        <v>2</v>
      </c>
      <c r="S22" s="39"/>
      <c r="T22" s="27">
        <f t="shared" si="1"/>
        <v>3</v>
      </c>
      <c r="U22" s="40">
        <f t="shared" si="2"/>
        <v>0.125</v>
      </c>
      <c r="V22" s="22">
        <v>152</v>
      </c>
      <c r="W22" s="22" t="s">
        <v>92</v>
      </c>
      <c r="X22" s="22" t="s">
        <v>93</v>
      </c>
      <c r="Y22" s="65">
        <v>1900</v>
      </c>
      <c r="Z22" s="41"/>
      <c r="AA22" s="1" t="s">
        <v>89</v>
      </c>
      <c r="AB22" s="28" t="s">
        <v>120</v>
      </c>
    </row>
    <row r="23" spans="1:28" x14ac:dyDescent="0.3">
      <c r="A23" s="1" t="s">
        <v>56</v>
      </c>
      <c r="B23" s="1" t="s">
        <v>45</v>
      </c>
      <c r="C23" s="27" t="s">
        <v>46</v>
      </c>
      <c r="D23" s="38">
        <v>1</v>
      </c>
      <c r="E23" s="27">
        <v>26</v>
      </c>
      <c r="F23" s="27">
        <v>2</v>
      </c>
      <c r="G23" s="27">
        <v>6</v>
      </c>
      <c r="H23" s="27"/>
      <c r="I23" s="27"/>
      <c r="J23" s="27">
        <v>3</v>
      </c>
      <c r="K23" s="27">
        <v>3</v>
      </c>
      <c r="L23" s="81"/>
      <c r="M23" s="27">
        <v>4</v>
      </c>
      <c r="N23" s="27">
        <f>SUM(L23:M23)</f>
        <v>4</v>
      </c>
      <c r="O23" s="39">
        <v>4</v>
      </c>
      <c r="P23" s="39">
        <v>2</v>
      </c>
      <c r="Q23" s="39">
        <v>1</v>
      </c>
      <c r="R23" s="39">
        <v>2</v>
      </c>
      <c r="S23" s="39"/>
      <c r="T23" s="27">
        <f t="shared" si="1"/>
        <v>7</v>
      </c>
      <c r="U23" s="40">
        <f t="shared" si="2"/>
        <v>0.69230769230769229</v>
      </c>
      <c r="V23" s="22">
        <v>152</v>
      </c>
      <c r="W23" s="22" t="s">
        <v>92</v>
      </c>
      <c r="X23" s="22" t="s">
        <v>93</v>
      </c>
      <c r="Y23" s="65">
        <v>1900</v>
      </c>
      <c r="Z23" s="41"/>
      <c r="AA23" s="1" t="s">
        <v>89</v>
      </c>
      <c r="AB23" s="28" t="s">
        <v>120</v>
      </c>
    </row>
    <row r="24" spans="1:28" x14ac:dyDescent="0.3">
      <c r="A24" s="1" t="s">
        <v>56</v>
      </c>
      <c r="B24" s="1" t="s">
        <v>45</v>
      </c>
      <c r="C24" s="55" t="s">
        <v>38</v>
      </c>
      <c r="D24" s="1"/>
      <c r="E24" s="55"/>
      <c r="F24" s="55"/>
      <c r="G24" s="55"/>
      <c r="H24" s="55"/>
      <c r="I24" s="55"/>
      <c r="J24" s="55"/>
      <c r="K24" s="55"/>
      <c r="L24" s="55">
        <v>13</v>
      </c>
      <c r="M24" s="55">
        <v>-13</v>
      </c>
      <c r="N24" s="55"/>
      <c r="O24" s="55"/>
      <c r="P24" s="42"/>
      <c r="Q24" s="42"/>
      <c r="R24" s="42"/>
      <c r="S24" s="42"/>
      <c r="T24" s="27">
        <f t="shared" si="1"/>
        <v>0</v>
      </c>
      <c r="U24" s="40" t="str">
        <f>_xlfn.IFNA("",((T24+Q24+N24-R24)+(O24*2))/E24)</f>
        <v/>
      </c>
      <c r="V24" s="22">
        <v>152</v>
      </c>
      <c r="W24" s="22" t="s">
        <v>92</v>
      </c>
      <c r="X24" s="22" t="s">
        <v>93</v>
      </c>
      <c r="Y24" s="65">
        <v>1900</v>
      </c>
      <c r="Z24" s="41"/>
      <c r="AA24" s="1" t="s">
        <v>89</v>
      </c>
      <c r="AB24" s="28" t="s">
        <v>120</v>
      </c>
    </row>
    <row r="25" spans="1:28" x14ac:dyDescent="0.3">
      <c r="A25" s="43" t="s">
        <v>56</v>
      </c>
      <c r="B25" s="43" t="s">
        <v>45</v>
      </c>
      <c r="C25" s="44" t="s">
        <v>39</v>
      </c>
      <c r="D25" s="43"/>
      <c r="E25" s="44">
        <f>SUM(E13:E24)</f>
        <v>240</v>
      </c>
      <c r="F25" s="44">
        <f t="shared" ref="F25:T25" si="3">SUM(F13:F24)</f>
        <v>32</v>
      </c>
      <c r="G25" s="44">
        <f t="shared" si="3"/>
        <v>67</v>
      </c>
      <c r="H25" s="44">
        <f t="shared" si="3"/>
        <v>0</v>
      </c>
      <c r="I25" s="44">
        <f t="shared" si="3"/>
        <v>0</v>
      </c>
      <c r="J25" s="44">
        <f t="shared" si="3"/>
        <v>24</v>
      </c>
      <c r="K25" s="44">
        <f t="shared" si="3"/>
        <v>36</v>
      </c>
      <c r="L25" s="44">
        <f t="shared" si="3"/>
        <v>13</v>
      </c>
      <c r="M25" s="44">
        <f t="shared" si="3"/>
        <v>24</v>
      </c>
      <c r="N25" s="44">
        <f t="shared" si="3"/>
        <v>37</v>
      </c>
      <c r="O25" s="44">
        <f t="shared" si="3"/>
        <v>20</v>
      </c>
      <c r="P25" s="44">
        <f t="shared" si="3"/>
        <v>23</v>
      </c>
      <c r="Q25" s="44">
        <f t="shared" si="3"/>
        <v>10</v>
      </c>
      <c r="R25" s="44">
        <f t="shared" si="3"/>
        <v>27</v>
      </c>
      <c r="S25" s="44">
        <f t="shared" si="3"/>
        <v>1</v>
      </c>
      <c r="T25" s="44">
        <f t="shared" si="3"/>
        <v>88</v>
      </c>
      <c r="U25" s="45">
        <f>((T25+Q25+N25-R25)+(O25*2))/E25</f>
        <v>0.6166666666666667</v>
      </c>
      <c r="V25" s="46">
        <v>152</v>
      </c>
      <c r="W25" s="46" t="s">
        <v>92</v>
      </c>
      <c r="X25" s="46" t="s">
        <v>93</v>
      </c>
      <c r="Y25" s="66">
        <v>1900</v>
      </c>
      <c r="Z25" s="47"/>
      <c r="AA25" s="43" t="s">
        <v>89</v>
      </c>
      <c r="AB25" s="69" t="s">
        <v>120</v>
      </c>
    </row>
    <row r="26" spans="1:28" x14ac:dyDescent="0.3">
      <c r="A26" s="1"/>
      <c r="B26" s="1"/>
      <c r="C26" s="1"/>
      <c r="D26" s="1"/>
      <c r="F26" s="48" t="s">
        <v>40</v>
      </c>
      <c r="G26" s="50">
        <f>F25/G25</f>
        <v>0.47761194029850745</v>
      </c>
      <c r="H26" s="27"/>
      <c r="I26" s="1"/>
      <c r="J26" s="48" t="s">
        <v>41</v>
      </c>
      <c r="K26" s="50">
        <f>J25/K25</f>
        <v>0.66666666666666663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 t="s">
        <v>479</v>
      </c>
      <c r="D28" s="1"/>
      <c r="F28" s="48"/>
      <c r="G28" s="70"/>
      <c r="H28" s="27"/>
      <c r="I28" s="1"/>
      <c r="J28" s="48"/>
      <c r="K28" s="71"/>
      <c r="L28" s="1"/>
      <c r="M28" s="39"/>
      <c r="N28" s="72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353</v>
      </c>
      <c r="D35" s="38">
        <v>30</v>
      </c>
      <c r="E35" s="27">
        <v>31</v>
      </c>
      <c r="F35" s="27">
        <v>12</v>
      </c>
      <c r="G35" s="27">
        <v>24</v>
      </c>
      <c r="H35" s="27"/>
      <c r="I35" s="27"/>
      <c r="J35" s="27">
        <v>1</v>
      </c>
      <c r="K35" s="27">
        <v>2</v>
      </c>
      <c r="L35" s="81"/>
      <c r="M35" s="27">
        <v>3</v>
      </c>
      <c r="N35" s="27">
        <f t="shared" ref="N35:N45" si="4">SUM(L35:M35)</f>
        <v>3</v>
      </c>
      <c r="O35" s="27">
        <v>2</v>
      </c>
      <c r="P35" s="39">
        <v>2</v>
      </c>
      <c r="Q35" s="27">
        <v>3</v>
      </c>
      <c r="R35" s="27">
        <v>1</v>
      </c>
      <c r="S35" s="27"/>
      <c r="T35" s="27">
        <f t="shared" ref="T35:T45" si="5">(H35*3)+((F35-H35)*2)+J35</f>
        <v>25</v>
      </c>
      <c r="U35" s="40">
        <f>IFERROR(((T35+Q35+N35-R35)+(O35*2))/E35,"")</f>
        <v>1.096774193548387</v>
      </c>
      <c r="V35" s="22">
        <v>152</v>
      </c>
      <c r="W35" s="22" t="s">
        <v>112</v>
      </c>
      <c r="X35" s="22" t="s">
        <v>88</v>
      </c>
      <c r="Y35" s="65">
        <v>1900</v>
      </c>
      <c r="Z35" s="41" t="s">
        <v>412</v>
      </c>
      <c r="AA35" s="1" t="s">
        <v>121</v>
      </c>
      <c r="AB35" s="28" t="s">
        <v>122</v>
      </c>
    </row>
    <row r="36" spans="1:28" x14ac:dyDescent="0.3">
      <c r="A36" s="1" t="s">
        <v>45</v>
      </c>
      <c r="B36" s="1" t="s">
        <v>56</v>
      </c>
      <c r="C36" s="27" t="s">
        <v>354</v>
      </c>
      <c r="D36" s="38">
        <v>50</v>
      </c>
      <c r="E36" s="27">
        <v>29</v>
      </c>
      <c r="F36" s="27">
        <v>2</v>
      </c>
      <c r="G36" s="27">
        <v>4</v>
      </c>
      <c r="H36" s="27"/>
      <c r="I36" s="27"/>
      <c r="J36" s="27">
        <v>3</v>
      </c>
      <c r="K36" s="27">
        <v>4</v>
      </c>
      <c r="L36" s="81"/>
      <c r="M36" s="27">
        <v>9</v>
      </c>
      <c r="N36" s="27">
        <f t="shared" si="4"/>
        <v>9</v>
      </c>
      <c r="O36" s="39">
        <v>1</v>
      </c>
      <c r="P36" s="39">
        <v>3</v>
      </c>
      <c r="Q36" s="39">
        <v>2</v>
      </c>
      <c r="R36" s="39">
        <v>2</v>
      </c>
      <c r="S36" s="39"/>
      <c r="T36" s="39">
        <f t="shared" si="5"/>
        <v>7</v>
      </c>
      <c r="U36" s="40">
        <f t="shared" ref="U36:U45" si="6">IFERROR(((T36+Q36+N36-R36)+(O36*2))/E36,"")</f>
        <v>0.62068965517241381</v>
      </c>
      <c r="V36" s="22">
        <v>152</v>
      </c>
      <c r="W36" s="22" t="s">
        <v>112</v>
      </c>
      <c r="X36" s="22" t="s">
        <v>88</v>
      </c>
      <c r="Y36" s="65">
        <v>1900</v>
      </c>
      <c r="Z36" s="41"/>
      <c r="AA36" s="1" t="s">
        <v>121</v>
      </c>
      <c r="AB36" s="28" t="s">
        <v>122</v>
      </c>
    </row>
    <row r="37" spans="1:28" x14ac:dyDescent="0.3">
      <c r="A37" s="1" t="s">
        <v>45</v>
      </c>
      <c r="B37" s="1" t="s">
        <v>56</v>
      </c>
      <c r="C37" s="27" t="s">
        <v>356</v>
      </c>
      <c r="D37" s="38">
        <v>12</v>
      </c>
      <c r="E37" s="27">
        <v>28</v>
      </c>
      <c r="F37" s="27">
        <v>3</v>
      </c>
      <c r="G37" s="27">
        <v>8</v>
      </c>
      <c r="H37" s="27"/>
      <c r="I37" s="27"/>
      <c r="J37" s="27">
        <v>2</v>
      </c>
      <c r="K37" s="27">
        <v>2</v>
      </c>
      <c r="L37" s="81"/>
      <c r="M37" s="27">
        <v>2</v>
      </c>
      <c r="N37" s="27">
        <f t="shared" si="4"/>
        <v>2</v>
      </c>
      <c r="O37" s="39">
        <v>6</v>
      </c>
      <c r="P37" s="39">
        <v>3</v>
      </c>
      <c r="Q37" s="39">
        <v>2</v>
      </c>
      <c r="R37" s="39">
        <v>0</v>
      </c>
      <c r="S37" s="39"/>
      <c r="T37" s="39">
        <f t="shared" si="5"/>
        <v>8</v>
      </c>
      <c r="U37" s="40">
        <f t="shared" si="6"/>
        <v>0.8571428571428571</v>
      </c>
      <c r="V37" s="22">
        <v>152</v>
      </c>
      <c r="W37" s="22" t="s">
        <v>112</v>
      </c>
      <c r="X37" s="22" t="s">
        <v>88</v>
      </c>
      <c r="Y37" s="65">
        <v>1900</v>
      </c>
      <c r="Z37" s="41"/>
      <c r="AA37" s="1" t="s">
        <v>121</v>
      </c>
      <c r="AB37" s="28" t="s">
        <v>122</v>
      </c>
    </row>
    <row r="38" spans="1:28" x14ac:dyDescent="0.3">
      <c r="A38" s="1" t="s">
        <v>45</v>
      </c>
      <c r="B38" s="1" t="s">
        <v>56</v>
      </c>
      <c r="C38" s="27" t="s">
        <v>357</v>
      </c>
      <c r="D38" s="38">
        <v>34</v>
      </c>
      <c r="E38" s="27">
        <v>30</v>
      </c>
      <c r="F38" s="27">
        <v>3</v>
      </c>
      <c r="G38" s="27">
        <v>6</v>
      </c>
      <c r="H38" s="27"/>
      <c r="I38" s="27"/>
      <c r="J38" s="27">
        <v>1</v>
      </c>
      <c r="K38" s="27">
        <v>4</v>
      </c>
      <c r="L38" s="81"/>
      <c r="M38" s="27">
        <v>4</v>
      </c>
      <c r="N38" s="27">
        <f t="shared" si="4"/>
        <v>4</v>
      </c>
      <c r="O38" s="39">
        <v>2</v>
      </c>
      <c r="P38" s="39">
        <v>4</v>
      </c>
      <c r="Q38" s="39">
        <v>1</v>
      </c>
      <c r="R38" s="39">
        <v>2</v>
      </c>
      <c r="S38" s="39"/>
      <c r="T38" s="39">
        <f t="shared" si="5"/>
        <v>7</v>
      </c>
      <c r="U38" s="40">
        <f t="shared" si="6"/>
        <v>0.46666666666666667</v>
      </c>
      <c r="V38" s="22">
        <v>152</v>
      </c>
      <c r="W38" s="22" t="s">
        <v>112</v>
      </c>
      <c r="X38" s="22" t="s">
        <v>88</v>
      </c>
      <c r="Y38" s="65">
        <v>1900</v>
      </c>
      <c r="Z38" s="41"/>
      <c r="AA38" s="1" t="s">
        <v>121</v>
      </c>
      <c r="AB38" s="28" t="s">
        <v>122</v>
      </c>
    </row>
    <row r="39" spans="1:28" x14ac:dyDescent="0.3">
      <c r="A39" s="1" t="s">
        <v>45</v>
      </c>
      <c r="B39" s="1" t="s">
        <v>56</v>
      </c>
      <c r="C39" s="27" t="s">
        <v>358</v>
      </c>
      <c r="D39" s="38">
        <v>44</v>
      </c>
      <c r="E39" s="27">
        <v>28</v>
      </c>
      <c r="F39" s="27">
        <v>5</v>
      </c>
      <c r="G39" s="27">
        <v>6</v>
      </c>
      <c r="H39" s="27"/>
      <c r="I39" s="27"/>
      <c r="J39" s="27">
        <v>6</v>
      </c>
      <c r="K39" s="27">
        <v>8</v>
      </c>
      <c r="L39" s="81"/>
      <c r="M39" s="27">
        <v>3</v>
      </c>
      <c r="N39" s="27">
        <f t="shared" si="4"/>
        <v>3</v>
      </c>
      <c r="O39" s="39">
        <v>2</v>
      </c>
      <c r="P39" s="39">
        <v>3</v>
      </c>
      <c r="Q39" s="39">
        <v>5</v>
      </c>
      <c r="R39" s="39">
        <v>1</v>
      </c>
      <c r="S39" s="39"/>
      <c r="T39" s="39">
        <f t="shared" si="5"/>
        <v>16</v>
      </c>
      <c r="U39" s="40">
        <f t="shared" si="6"/>
        <v>0.9642857142857143</v>
      </c>
      <c r="V39" s="22">
        <v>152</v>
      </c>
      <c r="W39" s="22" t="s">
        <v>112</v>
      </c>
      <c r="X39" s="22" t="s">
        <v>88</v>
      </c>
      <c r="Y39" s="65">
        <v>1900</v>
      </c>
      <c r="Z39" s="41"/>
      <c r="AA39" s="1" t="s">
        <v>121</v>
      </c>
      <c r="AB39" s="28" t="s">
        <v>122</v>
      </c>
    </row>
    <row r="40" spans="1:28" x14ac:dyDescent="0.3">
      <c r="A40" s="1" t="s">
        <v>45</v>
      </c>
      <c r="B40" s="1" t="s">
        <v>56</v>
      </c>
      <c r="C40" s="27" t="s">
        <v>359</v>
      </c>
      <c r="D40" s="38">
        <v>52</v>
      </c>
      <c r="E40" s="27">
        <v>27</v>
      </c>
      <c r="F40" s="27">
        <v>3</v>
      </c>
      <c r="G40" s="27">
        <v>5</v>
      </c>
      <c r="H40" s="27"/>
      <c r="I40" s="27"/>
      <c r="J40" s="27">
        <v>2</v>
      </c>
      <c r="K40" s="27">
        <v>4</v>
      </c>
      <c r="L40" s="81"/>
      <c r="M40" s="27">
        <v>5</v>
      </c>
      <c r="N40" s="27">
        <f t="shared" si="4"/>
        <v>5</v>
      </c>
      <c r="O40" s="39">
        <v>1</v>
      </c>
      <c r="P40" s="39">
        <v>3</v>
      </c>
      <c r="Q40" s="39">
        <v>1</v>
      </c>
      <c r="R40" s="39">
        <v>3</v>
      </c>
      <c r="S40" s="39">
        <v>2</v>
      </c>
      <c r="T40" s="39">
        <f t="shared" si="5"/>
        <v>8</v>
      </c>
      <c r="U40" s="40">
        <f t="shared" si="6"/>
        <v>0.48148148148148145</v>
      </c>
      <c r="V40" s="22">
        <v>152</v>
      </c>
      <c r="W40" s="22" t="s">
        <v>112</v>
      </c>
      <c r="X40" s="22" t="s">
        <v>88</v>
      </c>
      <c r="Y40" s="65">
        <v>1900</v>
      </c>
      <c r="Z40" s="41" t="s">
        <v>413</v>
      </c>
      <c r="AA40" s="1" t="s">
        <v>121</v>
      </c>
      <c r="AB40" s="28" t="s">
        <v>122</v>
      </c>
    </row>
    <row r="41" spans="1:28" x14ac:dyDescent="0.3">
      <c r="A41" s="1" t="s">
        <v>45</v>
      </c>
      <c r="B41" s="1" t="s">
        <v>56</v>
      </c>
      <c r="C41" s="27" t="s">
        <v>360</v>
      </c>
      <c r="D41" s="38">
        <v>32</v>
      </c>
      <c r="E41" s="27">
        <v>4</v>
      </c>
      <c r="F41" s="27">
        <v>1</v>
      </c>
      <c r="G41" s="27">
        <v>3</v>
      </c>
      <c r="H41" s="27"/>
      <c r="I41" s="27"/>
      <c r="J41" s="27">
        <v>0</v>
      </c>
      <c r="K41" s="27">
        <v>0</v>
      </c>
      <c r="L41" s="81"/>
      <c r="M41" s="27">
        <v>0</v>
      </c>
      <c r="N41" s="27">
        <f t="shared" si="4"/>
        <v>0</v>
      </c>
      <c r="O41" s="39">
        <v>0</v>
      </c>
      <c r="P41" s="39">
        <v>0</v>
      </c>
      <c r="Q41" s="39">
        <v>0</v>
      </c>
      <c r="R41" s="39">
        <v>1</v>
      </c>
      <c r="S41" s="39"/>
      <c r="T41" s="39">
        <f t="shared" si="5"/>
        <v>2</v>
      </c>
      <c r="U41" s="40">
        <f t="shared" si="6"/>
        <v>0.25</v>
      </c>
      <c r="V41" s="22">
        <v>152</v>
      </c>
      <c r="W41" s="22" t="s">
        <v>112</v>
      </c>
      <c r="X41" s="22" t="s">
        <v>88</v>
      </c>
      <c r="Y41" s="65">
        <v>1900</v>
      </c>
      <c r="Z41" s="41"/>
      <c r="AA41" s="1" t="s">
        <v>121</v>
      </c>
      <c r="AB41" s="28" t="s">
        <v>122</v>
      </c>
    </row>
    <row r="42" spans="1:28" x14ac:dyDescent="0.3">
      <c r="A42" s="1" t="s">
        <v>45</v>
      </c>
      <c r="B42" s="1" t="s">
        <v>56</v>
      </c>
      <c r="C42" s="27" t="s">
        <v>295</v>
      </c>
      <c r="D42" s="38">
        <v>20</v>
      </c>
      <c r="E42" s="27">
        <v>18</v>
      </c>
      <c r="F42" s="27">
        <v>2</v>
      </c>
      <c r="G42" s="27">
        <v>9</v>
      </c>
      <c r="H42" s="27"/>
      <c r="I42" s="27"/>
      <c r="J42" s="27">
        <v>2</v>
      </c>
      <c r="K42" s="27">
        <v>4</v>
      </c>
      <c r="L42" s="81"/>
      <c r="M42" s="27">
        <v>2</v>
      </c>
      <c r="N42" s="27">
        <f t="shared" si="4"/>
        <v>2</v>
      </c>
      <c r="O42" s="39">
        <v>1</v>
      </c>
      <c r="P42" s="39">
        <v>5</v>
      </c>
      <c r="Q42" s="39">
        <v>1</v>
      </c>
      <c r="R42" s="39">
        <v>2</v>
      </c>
      <c r="S42" s="39"/>
      <c r="T42" s="39">
        <f t="shared" si="5"/>
        <v>6</v>
      </c>
      <c r="U42" s="40">
        <f t="shared" si="6"/>
        <v>0.5</v>
      </c>
      <c r="V42" s="22">
        <v>152</v>
      </c>
      <c r="W42" s="22" t="s">
        <v>112</v>
      </c>
      <c r="X42" s="22" t="s">
        <v>88</v>
      </c>
      <c r="Y42" s="65">
        <v>1900</v>
      </c>
      <c r="Z42" s="41"/>
      <c r="AA42" s="1" t="s">
        <v>121</v>
      </c>
      <c r="AB42" s="28" t="s">
        <v>122</v>
      </c>
    </row>
    <row r="43" spans="1:28" x14ac:dyDescent="0.3">
      <c r="A43" s="1" t="s">
        <v>45</v>
      </c>
      <c r="B43" s="1" t="s">
        <v>56</v>
      </c>
      <c r="C43" s="27" t="s">
        <v>361</v>
      </c>
      <c r="D43" s="38">
        <v>40</v>
      </c>
      <c r="E43" s="27">
        <v>21</v>
      </c>
      <c r="F43" s="27">
        <v>3</v>
      </c>
      <c r="G43" s="27">
        <v>8</v>
      </c>
      <c r="H43" s="27"/>
      <c r="I43" s="27"/>
      <c r="J43" s="27">
        <v>2</v>
      </c>
      <c r="K43" s="27">
        <v>2</v>
      </c>
      <c r="L43" s="81"/>
      <c r="M43" s="27">
        <v>2</v>
      </c>
      <c r="N43" s="27">
        <f t="shared" si="4"/>
        <v>2</v>
      </c>
      <c r="O43" s="39">
        <v>2</v>
      </c>
      <c r="P43" s="39">
        <v>3</v>
      </c>
      <c r="Q43" s="39">
        <v>1</v>
      </c>
      <c r="R43" s="39">
        <v>4</v>
      </c>
      <c r="S43" s="39"/>
      <c r="T43" s="39">
        <f t="shared" si="5"/>
        <v>8</v>
      </c>
      <c r="U43" s="40">
        <f t="shared" si="6"/>
        <v>0.52380952380952384</v>
      </c>
      <c r="V43" s="22">
        <v>152</v>
      </c>
      <c r="W43" s="22" t="s">
        <v>112</v>
      </c>
      <c r="X43" s="22" t="s">
        <v>88</v>
      </c>
      <c r="Y43" s="65">
        <v>1900</v>
      </c>
      <c r="Z43" s="41"/>
      <c r="AA43" s="1" t="s">
        <v>121</v>
      </c>
      <c r="AB43" s="28" t="s">
        <v>122</v>
      </c>
    </row>
    <row r="44" spans="1:28" x14ac:dyDescent="0.3">
      <c r="A44" s="1" t="s">
        <v>45</v>
      </c>
      <c r="B44" s="1" t="s">
        <v>56</v>
      </c>
      <c r="C44" s="27" t="s">
        <v>362</v>
      </c>
      <c r="D44" s="38">
        <v>10</v>
      </c>
      <c r="E44" s="27">
        <v>20</v>
      </c>
      <c r="F44" s="27">
        <v>1</v>
      </c>
      <c r="G44" s="27">
        <v>5</v>
      </c>
      <c r="H44" s="27"/>
      <c r="I44" s="27"/>
      <c r="J44" s="27">
        <v>0</v>
      </c>
      <c r="K44" s="27">
        <v>0</v>
      </c>
      <c r="L44" s="81"/>
      <c r="M44" s="27">
        <v>6</v>
      </c>
      <c r="N44" s="27">
        <f t="shared" si="4"/>
        <v>6</v>
      </c>
      <c r="O44" s="39">
        <v>3</v>
      </c>
      <c r="P44" s="39">
        <v>4</v>
      </c>
      <c r="Q44" s="39">
        <v>3</v>
      </c>
      <c r="R44" s="39">
        <v>4</v>
      </c>
      <c r="S44" s="39"/>
      <c r="T44" s="39">
        <f t="shared" si="5"/>
        <v>2</v>
      </c>
      <c r="U44" s="40">
        <f t="shared" si="6"/>
        <v>0.65</v>
      </c>
      <c r="V44" s="22">
        <v>152</v>
      </c>
      <c r="W44" s="22" t="s">
        <v>112</v>
      </c>
      <c r="X44" s="22" t="s">
        <v>88</v>
      </c>
      <c r="Y44" s="65">
        <v>1900</v>
      </c>
      <c r="Z44" s="41"/>
      <c r="AA44" s="1" t="s">
        <v>121</v>
      </c>
      <c r="AB44" s="28" t="s">
        <v>122</v>
      </c>
    </row>
    <row r="45" spans="1:28" x14ac:dyDescent="0.3">
      <c r="A45" s="1" t="s">
        <v>45</v>
      </c>
      <c r="B45" s="1" t="s">
        <v>56</v>
      </c>
      <c r="C45" s="27" t="s">
        <v>398</v>
      </c>
      <c r="D45" s="38">
        <v>14</v>
      </c>
      <c r="E45" s="27">
        <v>4</v>
      </c>
      <c r="F45" s="27">
        <v>0</v>
      </c>
      <c r="G45" s="27">
        <v>0</v>
      </c>
      <c r="H45" s="27"/>
      <c r="I45" s="27"/>
      <c r="J45" s="27">
        <v>0</v>
      </c>
      <c r="K45" s="27">
        <v>0</v>
      </c>
      <c r="L45" s="81"/>
      <c r="M45" s="27">
        <v>0</v>
      </c>
      <c r="N45" s="27">
        <f t="shared" si="4"/>
        <v>0</v>
      </c>
      <c r="O45" s="39">
        <v>0</v>
      </c>
      <c r="P45" s="39">
        <v>1</v>
      </c>
      <c r="Q45" s="39">
        <v>1</v>
      </c>
      <c r="R45" s="39">
        <v>1</v>
      </c>
      <c r="S45" s="39"/>
      <c r="T45" s="39">
        <f t="shared" si="5"/>
        <v>0</v>
      </c>
      <c r="U45" s="40">
        <f t="shared" si="6"/>
        <v>0</v>
      </c>
      <c r="V45" s="22">
        <v>152</v>
      </c>
      <c r="W45" s="22" t="s">
        <v>112</v>
      </c>
      <c r="X45" s="22" t="s">
        <v>88</v>
      </c>
      <c r="Y45" s="65">
        <v>1900</v>
      </c>
      <c r="Z45" s="41"/>
      <c r="AA45" s="1" t="s">
        <v>121</v>
      </c>
      <c r="AB45" s="28" t="s">
        <v>122</v>
      </c>
    </row>
    <row r="46" spans="1:28" x14ac:dyDescent="0.3">
      <c r="A46" s="1" t="s">
        <v>45</v>
      </c>
      <c r="B46" s="1" t="s">
        <v>56</v>
      </c>
      <c r="C46" s="55" t="s">
        <v>38</v>
      </c>
      <c r="D46" s="1"/>
      <c r="E46" s="55"/>
      <c r="F46" s="42"/>
      <c r="G46" s="42"/>
      <c r="H46" s="42"/>
      <c r="I46" s="42"/>
      <c r="J46" s="42"/>
      <c r="K46" s="42"/>
      <c r="L46" s="55">
        <v>12</v>
      </c>
      <c r="M46" s="55">
        <v>-12</v>
      </c>
      <c r="N46" s="42"/>
      <c r="O46" s="42"/>
      <c r="P46" s="42"/>
      <c r="Q46" s="42"/>
      <c r="R46" s="42"/>
      <c r="S46" s="42"/>
      <c r="T46" s="42"/>
      <c r="U46" s="40" t="str">
        <f>_xlfn.IFNA("",((T46+Q46+N46-R46)+(O46*2))/E46)</f>
        <v/>
      </c>
      <c r="V46" s="22">
        <v>152</v>
      </c>
      <c r="W46" s="22" t="s">
        <v>112</v>
      </c>
      <c r="X46" s="22" t="s">
        <v>88</v>
      </c>
      <c r="Y46" s="65">
        <v>1900</v>
      </c>
      <c r="Z46" s="41"/>
      <c r="AA46" s="1" t="s">
        <v>121</v>
      </c>
      <c r="AB46" s="28" t="s">
        <v>122</v>
      </c>
    </row>
    <row r="47" spans="1:28" x14ac:dyDescent="0.3">
      <c r="A47" s="43" t="s">
        <v>45</v>
      </c>
      <c r="B47" s="43" t="s">
        <v>56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35</v>
      </c>
      <c r="G47" s="44">
        <f t="shared" si="7"/>
        <v>78</v>
      </c>
      <c r="H47" s="44">
        <f t="shared" si="7"/>
        <v>0</v>
      </c>
      <c r="I47" s="44">
        <f t="shared" si="7"/>
        <v>0</v>
      </c>
      <c r="J47" s="44">
        <f t="shared" si="7"/>
        <v>19</v>
      </c>
      <c r="K47" s="44">
        <f t="shared" si="7"/>
        <v>30</v>
      </c>
      <c r="L47" s="44">
        <f t="shared" si="7"/>
        <v>12</v>
      </c>
      <c r="M47" s="44">
        <f t="shared" si="7"/>
        <v>24</v>
      </c>
      <c r="N47" s="44">
        <f t="shared" si="7"/>
        <v>36</v>
      </c>
      <c r="O47" s="44">
        <f t="shared" si="7"/>
        <v>20</v>
      </c>
      <c r="P47" s="44">
        <f t="shared" si="7"/>
        <v>31</v>
      </c>
      <c r="Q47" s="44">
        <f t="shared" si="7"/>
        <v>20</v>
      </c>
      <c r="R47" s="44">
        <f t="shared" si="7"/>
        <v>21</v>
      </c>
      <c r="S47" s="44">
        <f t="shared" si="7"/>
        <v>2</v>
      </c>
      <c r="T47" s="44">
        <f t="shared" si="7"/>
        <v>89</v>
      </c>
      <c r="U47" s="45">
        <f>((T47+Q47+N47-R47)+(O47*2))/E47</f>
        <v>0.68333333333333335</v>
      </c>
      <c r="V47" s="46">
        <v>152</v>
      </c>
      <c r="W47" s="46" t="s">
        <v>112</v>
      </c>
      <c r="X47" s="46" t="s">
        <v>88</v>
      </c>
      <c r="Y47" s="66">
        <v>1900</v>
      </c>
      <c r="Z47" s="47"/>
      <c r="AA47" s="43" t="s">
        <v>121</v>
      </c>
      <c r="AB47" s="69" t="s">
        <v>122</v>
      </c>
    </row>
    <row r="48" spans="1:28" x14ac:dyDescent="0.3">
      <c r="A48" s="1"/>
      <c r="B48" s="1"/>
      <c r="C48" s="1"/>
      <c r="D48" s="1"/>
      <c r="F48" s="48" t="s">
        <v>40</v>
      </c>
      <c r="G48" s="50">
        <f>F47/G47</f>
        <v>0.44871794871794873</v>
      </c>
      <c r="H48" s="27"/>
      <c r="I48" s="1"/>
      <c r="J48" s="48" t="s">
        <v>41</v>
      </c>
      <c r="K48" s="50">
        <f>J47/K47</f>
        <v>0.6333333333333333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sortState xmlns:xlrd2="http://schemas.microsoft.com/office/spreadsheetml/2017/richdata2" ref="C14:D23">
    <sortCondition ref="C14:C2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68C2-9C8B-4DB5-98E5-188DEFA680D3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333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81</v>
      </c>
      <c r="D4" s="7" t="s">
        <v>4</v>
      </c>
      <c r="E4" s="8"/>
      <c r="F4" s="5"/>
      <c r="G4" s="1"/>
      <c r="J4" s="15" t="s">
        <v>173</v>
      </c>
      <c r="K4" s="16" t="str">
        <f>+C11</f>
        <v>Milwaukee Does</v>
      </c>
      <c r="L4" s="17"/>
      <c r="M4" s="18"/>
      <c r="N4" s="19">
        <v>15</v>
      </c>
      <c r="O4" s="19">
        <v>14</v>
      </c>
      <c r="P4" s="19">
        <v>21</v>
      </c>
      <c r="Q4" s="19">
        <v>17</v>
      </c>
      <c r="R4" s="20"/>
      <c r="S4" s="21">
        <f>SUM(N4:R4)</f>
        <v>67</v>
      </c>
      <c r="T4" s="22">
        <v>192</v>
      </c>
    </row>
    <row r="5" spans="1:28" x14ac:dyDescent="0.3">
      <c r="B5" s="1"/>
      <c r="C5" s="6" t="s">
        <v>172</v>
      </c>
      <c r="D5" s="7" t="s">
        <v>5</v>
      </c>
      <c r="E5" s="1"/>
      <c r="F5" s="1"/>
      <c r="G5" s="1"/>
      <c r="J5" s="15" t="s">
        <v>174</v>
      </c>
      <c r="K5" s="16" t="str">
        <f>+C33</f>
        <v>New York Stars</v>
      </c>
      <c r="L5" s="17"/>
      <c r="M5" s="18"/>
      <c r="N5" s="19">
        <v>28</v>
      </c>
      <c r="O5" s="19">
        <v>32</v>
      </c>
      <c r="P5" s="19">
        <v>30</v>
      </c>
      <c r="Q5" s="19">
        <v>25</v>
      </c>
      <c r="R5" s="20"/>
      <c r="S5" s="21">
        <f>SUM(N5:R5)</f>
        <v>115</v>
      </c>
      <c r="T5" s="22">
        <v>192</v>
      </c>
      <c r="U5" s="1"/>
      <c r="V5" s="1"/>
      <c r="W5" s="1"/>
    </row>
    <row r="6" spans="1:28" x14ac:dyDescent="0.3">
      <c r="C6" s="23">
        <v>389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336</v>
      </c>
      <c r="D7" s="7" t="s">
        <v>7</v>
      </c>
      <c r="G7" s="1"/>
      <c r="S7" s="1"/>
      <c r="T7" s="25" t="s">
        <v>8</v>
      </c>
      <c r="U7" s="1"/>
      <c r="V7" s="26">
        <v>192</v>
      </c>
      <c r="W7" s="1"/>
    </row>
    <row r="8" spans="1:28" x14ac:dyDescent="0.3">
      <c r="B8" s="1"/>
      <c r="C8" s="24" t="s">
        <v>337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Milwaukee Does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10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7" t="s">
        <v>322</v>
      </c>
      <c r="D13" s="38">
        <v>13</v>
      </c>
      <c r="E13" s="7" t="s">
        <v>508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22">
        <v>192</v>
      </c>
      <c r="W13" s="22" t="s">
        <v>112</v>
      </c>
      <c r="X13" s="22" t="s">
        <v>93</v>
      </c>
      <c r="Y13" s="65">
        <v>389</v>
      </c>
      <c r="Z13" s="41"/>
      <c r="AA13" s="1" t="s">
        <v>89</v>
      </c>
      <c r="AB13" s="28" t="s">
        <v>175</v>
      </c>
    </row>
    <row r="14" spans="1:28" x14ac:dyDescent="0.3">
      <c r="A14" s="1" t="s">
        <v>70</v>
      </c>
      <c r="B14" s="1" t="s">
        <v>45</v>
      </c>
      <c r="C14" s="27" t="s">
        <v>48</v>
      </c>
      <c r="D14" s="38">
        <v>15</v>
      </c>
      <c r="E14" s="27">
        <v>43</v>
      </c>
      <c r="F14" s="27">
        <v>5</v>
      </c>
      <c r="G14" s="27">
        <v>15</v>
      </c>
      <c r="H14" s="27"/>
      <c r="I14" s="27"/>
      <c r="J14" s="27">
        <v>9</v>
      </c>
      <c r="K14" s="27">
        <v>13</v>
      </c>
      <c r="L14" s="27">
        <v>1</v>
      </c>
      <c r="M14" s="27">
        <v>4</v>
      </c>
      <c r="N14" s="27">
        <f>SUM(L14:M14)</f>
        <v>5</v>
      </c>
      <c r="O14" s="27">
        <v>3</v>
      </c>
      <c r="P14" s="39">
        <v>5</v>
      </c>
      <c r="Q14" s="27">
        <v>2</v>
      </c>
      <c r="R14" s="27">
        <v>10</v>
      </c>
      <c r="S14" s="27">
        <v>2</v>
      </c>
      <c r="T14" s="27">
        <f>(H14*3)+((F14-H14)*2)+J14</f>
        <v>19</v>
      </c>
      <c r="U14" s="40">
        <f>IFERROR(((T14+Q14+N14-R14)+(O14*2))/E14,"")</f>
        <v>0.51162790697674421</v>
      </c>
      <c r="V14" s="22">
        <v>192</v>
      </c>
      <c r="W14" s="22" t="s">
        <v>112</v>
      </c>
      <c r="X14" s="22" t="s">
        <v>93</v>
      </c>
      <c r="Y14" s="65">
        <v>389</v>
      </c>
      <c r="Z14" s="41"/>
      <c r="AA14" s="1" t="s">
        <v>89</v>
      </c>
      <c r="AB14" s="28" t="s">
        <v>175</v>
      </c>
    </row>
    <row r="15" spans="1:28" x14ac:dyDescent="0.3">
      <c r="A15" s="1" t="s">
        <v>70</v>
      </c>
      <c r="B15" s="1" t="s">
        <v>45</v>
      </c>
      <c r="C15" s="27" t="s">
        <v>51</v>
      </c>
      <c r="D15" s="38">
        <v>10</v>
      </c>
      <c r="E15" s="27">
        <v>23</v>
      </c>
      <c r="F15" s="27">
        <v>1</v>
      </c>
      <c r="G15" s="27">
        <v>4</v>
      </c>
      <c r="H15" s="27"/>
      <c r="I15" s="27"/>
      <c r="J15" s="27">
        <v>0</v>
      </c>
      <c r="K15" s="27">
        <v>0</v>
      </c>
      <c r="L15" s="27">
        <v>0</v>
      </c>
      <c r="M15" s="27">
        <v>2</v>
      </c>
      <c r="N15" s="27">
        <f t="shared" ref="N15:N20" si="0">SUM(L15:M15)</f>
        <v>2</v>
      </c>
      <c r="O15" s="39">
        <v>0</v>
      </c>
      <c r="P15" s="39">
        <v>3</v>
      </c>
      <c r="Q15" s="39">
        <v>0</v>
      </c>
      <c r="R15" s="39">
        <v>6</v>
      </c>
      <c r="S15" s="39">
        <v>1</v>
      </c>
      <c r="T15" s="39">
        <f t="shared" ref="T15:T20" si="1">(H15*3)+((F15-H15)*2)+J15</f>
        <v>2</v>
      </c>
      <c r="U15" s="89">
        <f t="shared" ref="U15:U23" si="2">IFERROR(((T15+Q15+N15-R15)+(O15*2))/E15,"")</f>
        <v>-8.6956521739130432E-2</v>
      </c>
      <c r="V15" s="22">
        <v>192</v>
      </c>
      <c r="W15" s="22" t="s">
        <v>112</v>
      </c>
      <c r="X15" s="22" t="s">
        <v>93</v>
      </c>
      <c r="Y15" s="65">
        <v>389</v>
      </c>
      <c r="Z15" s="41"/>
      <c r="AA15" s="1" t="s">
        <v>89</v>
      </c>
      <c r="AB15" s="28" t="s">
        <v>175</v>
      </c>
    </row>
    <row r="16" spans="1:28" x14ac:dyDescent="0.3">
      <c r="A16" s="1" t="s">
        <v>70</v>
      </c>
      <c r="B16" s="1" t="s">
        <v>45</v>
      </c>
      <c r="C16" s="27" t="s">
        <v>50</v>
      </c>
      <c r="D16" s="38">
        <v>25</v>
      </c>
      <c r="E16" s="27">
        <v>21</v>
      </c>
      <c r="F16" s="27">
        <v>1</v>
      </c>
      <c r="G16" s="27">
        <v>5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2</v>
      </c>
      <c r="P16" s="39">
        <v>3</v>
      </c>
      <c r="Q16" s="39">
        <v>0</v>
      </c>
      <c r="R16" s="39">
        <v>0</v>
      </c>
      <c r="S16" s="39">
        <v>0</v>
      </c>
      <c r="T16" s="39">
        <f t="shared" si="1"/>
        <v>2</v>
      </c>
      <c r="U16" s="40">
        <f t="shared" si="2"/>
        <v>0.2857142857142857</v>
      </c>
      <c r="V16" s="22">
        <v>192</v>
      </c>
      <c r="W16" s="22" t="s">
        <v>112</v>
      </c>
      <c r="X16" s="22" t="s">
        <v>93</v>
      </c>
      <c r="Y16" s="65">
        <v>389</v>
      </c>
      <c r="Z16" s="41"/>
      <c r="AA16" s="1" t="s">
        <v>89</v>
      </c>
      <c r="AB16" s="28" t="s">
        <v>175</v>
      </c>
    </row>
    <row r="17" spans="1:28" x14ac:dyDescent="0.3">
      <c r="A17" s="1" t="s">
        <v>70</v>
      </c>
      <c r="B17" s="1" t="s">
        <v>45</v>
      </c>
      <c r="C17" s="27" t="s">
        <v>53</v>
      </c>
      <c r="D17" s="38">
        <v>8</v>
      </c>
      <c r="E17" s="27">
        <v>38</v>
      </c>
      <c r="F17" s="27">
        <v>4</v>
      </c>
      <c r="G17" s="27">
        <v>10</v>
      </c>
      <c r="H17" s="27"/>
      <c r="I17" s="27"/>
      <c r="J17" s="27">
        <v>1</v>
      </c>
      <c r="K17" s="27">
        <v>2</v>
      </c>
      <c r="L17" s="27">
        <v>1</v>
      </c>
      <c r="M17" s="27">
        <v>7</v>
      </c>
      <c r="N17" s="27">
        <f t="shared" si="0"/>
        <v>8</v>
      </c>
      <c r="O17" s="39">
        <v>4</v>
      </c>
      <c r="P17" s="39">
        <v>3</v>
      </c>
      <c r="Q17" s="39">
        <v>0</v>
      </c>
      <c r="R17" s="39">
        <v>6</v>
      </c>
      <c r="S17" s="39">
        <v>3</v>
      </c>
      <c r="T17" s="39">
        <f t="shared" si="1"/>
        <v>9</v>
      </c>
      <c r="U17" s="40">
        <f t="shared" si="2"/>
        <v>0.5</v>
      </c>
      <c r="V17" s="22">
        <v>192</v>
      </c>
      <c r="W17" s="22" t="s">
        <v>112</v>
      </c>
      <c r="X17" s="22" t="s">
        <v>93</v>
      </c>
      <c r="Y17" s="65">
        <v>389</v>
      </c>
      <c r="Z17" s="41"/>
      <c r="AA17" s="1" t="s">
        <v>89</v>
      </c>
      <c r="AB17" s="28" t="s">
        <v>175</v>
      </c>
    </row>
    <row r="18" spans="1:28" x14ac:dyDescent="0.3">
      <c r="A18" s="1" t="s">
        <v>70</v>
      </c>
      <c r="B18" s="1" t="s">
        <v>45</v>
      </c>
      <c r="C18" s="27" t="s">
        <v>55</v>
      </c>
      <c r="D18" s="38">
        <v>6</v>
      </c>
      <c r="E18" s="27">
        <v>24</v>
      </c>
      <c r="F18" s="27">
        <v>1</v>
      </c>
      <c r="G18" s="27">
        <v>3</v>
      </c>
      <c r="H18" s="27"/>
      <c r="I18" s="27"/>
      <c r="J18" s="27">
        <v>4</v>
      </c>
      <c r="K18" s="27">
        <v>5</v>
      </c>
      <c r="L18" s="27">
        <v>2</v>
      </c>
      <c r="M18" s="27">
        <v>3</v>
      </c>
      <c r="N18" s="27">
        <f t="shared" si="0"/>
        <v>5</v>
      </c>
      <c r="O18" s="39">
        <v>1</v>
      </c>
      <c r="P18" s="39">
        <v>4</v>
      </c>
      <c r="Q18" s="39">
        <v>2</v>
      </c>
      <c r="R18" s="39">
        <v>1</v>
      </c>
      <c r="S18" s="39">
        <v>0</v>
      </c>
      <c r="T18" s="39">
        <f t="shared" si="1"/>
        <v>6</v>
      </c>
      <c r="U18" s="40">
        <f t="shared" si="2"/>
        <v>0.58333333333333337</v>
      </c>
      <c r="V18" s="22">
        <v>192</v>
      </c>
      <c r="W18" s="22" t="s">
        <v>112</v>
      </c>
      <c r="X18" s="22" t="s">
        <v>93</v>
      </c>
      <c r="Y18" s="65">
        <v>389</v>
      </c>
      <c r="Z18" s="41"/>
      <c r="AA18" s="1" t="s">
        <v>89</v>
      </c>
      <c r="AB18" s="28" t="s">
        <v>175</v>
      </c>
    </row>
    <row r="19" spans="1:28" x14ac:dyDescent="0.3">
      <c r="A19" s="1" t="s">
        <v>70</v>
      </c>
      <c r="B19" s="1" t="s">
        <v>45</v>
      </c>
      <c r="C19" s="27" t="s">
        <v>54</v>
      </c>
      <c r="D19" s="38">
        <v>22</v>
      </c>
      <c r="E19" s="27">
        <v>14</v>
      </c>
      <c r="F19" s="27">
        <v>3</v>
      </c>
      <c r="G19" s="27">
        <v>5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4</v>
      </c>
      <c r="Q19" s="39">
        <v>0</v>
      </c>
      <c r="R19" s="39">
        <v>2</v>
      </c>
      <c r="S19" s="39">
        <v>0</v>
      </c>
      <c r="T19" s="39">
        <f t="shared" si="1"/>
        <v>6</v>
      </c>
      <c r="U19" s="40">
        <f t="shared" si="2"/>
        <v>0.2857142857142857</v>
      </c>
      <c r="V19" s="22">
        <v>192</v>
      </c>
      <c r="W19" s="22" t="s">
        <v>112</v>
      </c>
      <c r="X19" s="22" t="s">
        <v>93</v>
      </c>
      <c r="Y19" s="65">
        <v>389</v>
      </c>
      <c r="Z19" s="41"/>
      <c r="AA19" s="1" t="s">
        <v>89</v>
      </c>
      <c r="AB19" s="28" t="s">
        <v>175</v>
      </c>
    </row>
    <row r="20" spans="1:28" x14ac:dyDescent="0.3">
      <c r="A20" s="1" t="s">
        <v>70</v>
      </c>
      <c r="B20" s="1" t="s">
        <v>45</v>
      </c>
      <c r="C20" s="27" t="s">
        <v>47</v>
      </c>
      <c r="D20" s="38">
        <v>28</v>
      </c>
      <c r="E20" s="27">
        <v>44</v>
      </c>
      <c r="F20" s="27">
        <v>7</v>
      </c>
      <c r="G20" s="27">
        <v>16</v>
      </c>
      <c r="H20" s="27"/>
      <c r="I20" s="27"/>
      <c r="J20" s="27">
        <v>0</v>
      </c>
      <c r="K20" s="27">
        <v>2</v>
      </c>
      <c r="L20" s="27">
        <v>3</v>
      </c>
      <c r="M20" s="27">
        <v>8</v>
      </c>
      <c r="N20" s="27">
        <f t="shared" si="0"/>
        <v>11</v>
      </c>
      <c r="O20" s="39">
        <v>2</v>
      </c>
      <c r="P20" s="39">
        <v>4</v>
      </c>
      <c r="Q20" s="39">
        <v>2</v>
      </c>
      <c r="R20" s="39">
        <v>5</v>
      </c>
      <c r="S20" s="39">
        <v>1</v>
      </c>
      <c r="T20" s="39">
        <f t="shared" si="1"/>
        <v>14</v>
      </c>
      <c r="U20" s="40">
        <f t="shared" si="2"/>
        <v>0.59090909090909094</v>
      </c>
      <c r="V20" s="22">
        <v>192</v>
      </c>
      <c r="W20" s="22" t="s">
        <v>112</v>
      </c>
      <c r="X20" s="22" t="s">
        <v>93</v>
      </c>
      <c r="Y20" s="65">
        <v>389</v>
      </c>
      <c r="Z20" s="41"/>
      <c r="AA20" s="1" t="s">
        <v>89</v>
      </c>
      <c r="AB20" s="28" t="s">
        <v>175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32</v>
      </c>
      <c r="E21" s="27">
        <v>5</v>
      </c>
      <c r="F21" s="27">
        <v>1</v>
      </c>
      <c r="G21" s="27">
        <v>2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39">
        <f>(H21*3)+((F21-H21)*2)+J21</f>
        <v>2</v>
      </c>
      <c r="U21" s="40">
        <f t="shared" si="2"/>
        <v>0.2</v>
      </c>
      <c r="V21" s="22">
        <v>192</v>
      </c>
      <c r="W21" s="22" t="s">
        <v>112</v>
      </c>
      <c r="X21" s="22" t="s">
        <v>93</v>
      </c>
      <c r="Y21" s="65">
        <v>389</v>
      </c>
      <c r="Z21" s="41"/>
      <c r="AA21" s="1" t="s">
        <v>89</v>
      </c>
      <c r="AB21" s="28" t="s">
        <v>175</v>
      </c>
    </row>
    <row r="22" spans="1:28" x14ac:dyDescent="0.3">
      <c r="A22" s="1" t="s">
        <v>70</v>
      </c>
      <c r="B22" s="1" t="s">
        <v>45</v>
      </c>
      <c r="C22" s="27" t="s">
        <v>46</v>
      </c>
      <c r="D22" s="38">
        <v>1</v>
      </c>
      <c r="E22" s="27" t="s">
        <v>509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 t="str">
        <f t="shared" si="2"/>
        <v/>
      </c>
      <c r="V22" s="22">
        <v>192</v>
      </c>
      <c r="W22" s="22" t="s">
        <v>112</v>
      </c>
      <c r="X22" s="22" t="s">
        <v>93</v>
      </c>
      <c r="Y22" s="65">
        <v>389</v>
      </c>
      <c r="Z22" s="41"/>
      <c r="AA22" s="1" t="s">
        <v>89</v>
      </c>
      <c r="AB22" s="28" t="s">
        <v>175</v>
      </c>
    </row>
    <row r="23" spans="1:28" x14ac:dyDescent="0.3">
      <c r="A23" s="1" t="s">
        <v>70</v>
      </c>
      <c r="B23" s="1" t="s">
        <v>45</v>
      </c>
      <c r="C23" s="27" t="s">
        <v>49</v>
      </c>
      <c r="D23" s="38">
        <v>30</v>
      </c>
      <c r="E23" s="27">
        <v>28</v>
      </c>
      <c r="F23" s="27">
        <v>2</v>
      </c>
      <c r="G23" s="27">
        <v>3</v>
      </c>
      <c r="H23" s="27"/>
      <c r="I23" s="27"/>
      <c r="J23" s="27">
        <v>3</v>
      </c>
      <c r="K23" s="27">
        <v>6</v>
      </c>
      <c r="L23" s="27">
        <v>0</v>
      </c>
      <c r="M23" s="27">
        <v>3</v>
      </c>
      <c r="N23" s="27">
        <f>SUM(L23:M23)</f>
        <v>3</v>
      </c>
      <c r="O23" s="39">
        <v>3</v>
      </c>
      <c r="P23" s="39">
        <v>3</v>
      </c>
      <c r="Q23" s="39">
        <v>2</v>
      </c>
      <c r="R23" s="39">
        <v>11</v>
      </c>
      <c r="S23" s="39">
        <v>0</v>
      </c>
      <c r="T23" s="39">
        <f>(H23*3)+((F23-H23)*2)+J23</f>
        <v>7</v>
      </c>
      <c r="U23" s="40">
        <f t="shared" si="2"/>
        <v>0.25</v>
      </c>
      <c r="V23" s="22">
        <v>192</v>
      </c>
      <c r="W23" s="22" t="s">
        <v>112</v>
      </c>
      <c r="X23" s="22" t="s">
        <v>93</v>
      </c>
      <c r="Y23" s="65">
        <v>389</v>
      </c>
      <c r="Z23" s="41"/>
      <c r="AA23" s="1" t="s">
        <v>89</v>
      </c>
      <c r="AB23" s="28" t="s">
        <v>175</v>
      </c>
    </row>
    <row r="24" spans="1:28" x14ac:dyDescent="0.3">
      <c r="A24" s="43" t="s">
        <v>70</v>
      </c>
      <c r="B24" s="43" t="s">
        <v>45</v>
      </c>
      <c r="C24" s="44" t="s">
        <v>39</v>
      </c>
      <c r="D24" s="43"/>
      <c r="E24" s="44">
        <f t="shared" ref="E24:T24" si="3">SUM(E14:E23)</f>
        <v>240</v>
      </c>
      <c r="F24" s="44">
        <f t="shared" si="3"/>
        <v>25</v>
      </c>
      <c r="G24" s="44">
        <f t="shared" si="3"/>
        <v>63</v>
      </c>
      <c r="H24" s="44">
        <f t="shared" si="3"/>
        <v>0</v>
      </c>
      <c r="I24" s="44">
        <f t="shared" si="3"/>
        <v>0</v>
      </c>
      <c r="J24" s="44">
        <f t="shared" si="3"/>
        <v>17</v>
      </c>
      <c r="K24" s="44">
        <f t="shared" si="3"/>
        <v>28</v>
      </c>
      <c r="L24" s="44">
        <f t="shared" si="3"/>
        <v>7</v>
      </c>
      <c r="M24" s="44">
        <f t="shared" si="3"/>
        <v>27</v>
      </c>
      <c r="N24" s="44">
        <f t="shared" si="3"/>
        <v>34</v>
      </c>
      <c r="O24" s="44">
        <f t="shared" si="3"/>
        <v>15</v>
      </c>
      <c r="P24" s="44">
        <f t="shared" si="3"/>
        <v>29</v>
      </c>
      <c r="Q24" s="44">
        <f t="shared" si="3"/>
        <v>8</v>
      </c>
      <c r="R24" s="44">
        <f t="shared" si="3"/>
        <v>42</v>
      </c>
      <c r="S24" s="44">
        <f t="shared" si="3"/>
        <v>7</v>
      </c>
      <c r="T24" s="44">
        <f t="shared" si="3"/>
        <v>67</v>
      </c>
      <c r="U24" s="45">
        <f>((T24+Q24+N24-R24)+(O24*2))/E24</f>
        <v>0.40416666666666667</v>
      </c>
      <c r="V24" s="46">
        <v>192</v>
      </c>
      <c r="W24" s="46" t="s">
        <v>112</v>
      </c>
      <c r="X24" s="46" t="s">
        <v>93</v>
      </c>
      <c r="Y24" s="66">
        <v>389</v>
      </c>
      <c r="Z24" s="47"/>
      <c r="AA24" s="43" t="s">
        <v>89</v>
      </c>
      <c r="AB24" s="69" t="s">
        <v>175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0.3968253968253968</v>
      </c>
      <c r="H25" s="27"/>
      <c r="I25" s="1"/>
      <c r="J25" s="48" t="s">
        <v>41</v>
      </c>
      <c r="K25" s="50">
        <f>J24/K24</f>
        <v>0.6071428571428571</v>
      </c>
      <c r="L25" s="1"/>
      <c r="M25" s="39" t="s">
        <v>42</v>
      </c>
      <c r="N25" s="51">
        <v>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8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178</v>
      </c>
      <c r="D35" s="38">
        <v>13</v>
      </c>
      <c r="E35" s="27">
        <v>31</v>
      </c>
      <c r="F35" s="27">
        <v>4</v>
      </c>
      <c r="G35" s="27">
        <v>9</v>
      </c>
      <c r="H35" s="27"/>
      <c r="I35" s="27"/>
      <c r="J35" s="27">
        <v>0</v>
      </c>
      <c r="K35" s="27">
        <v>0</v>
      </c>
      <c r="L35" s="27">
        <v>4</v>
      </c>
      <c r="M35" s="27">
        <v>7</v>
      </c>
      <c r="N35" s="27">
        <f>SUM(L35:M35)</f>
        <v>11</v>
      </c>
      <c r="O35" s="27">
        <v>3</v>
      </c>
      <c r="P35" s="39">
        <v>1</v>
      </c>
      <c r="Q35" s="27">
        <v>2</v>
      </c>
      <c r="R35" s="27">
        <v>4</v>
      </c>
      <c r="S35" s="27">
        <v>1</v>
      </c>
      <c r="T35" s="27">
        <f>+(F35*2)+J35</f>
        <v>8</v>
      </c>
      <c r="U35" s="40">
        <f>IFERROR(((T35+Q35+N35-R35)+(O35*2))/E35,"")</f>
        <v>0.74193548387096775</v>
      </c>
      <c r="V35" s="22">
        <v>192</v>
      </c>
      <c r="W35" s="22" t="s">
        <v>92</v>
      </c>
      <c r="X35" s="22" t="s">
        <v>88</v>
      </c>
      <c r="Y35" s="65">
        <v>389</v>
      </c>
      <c r="Z35" s="41"/>
      <c r="AA35" s="1" t="s">
        <v>176</v>
      </c>
      <c r="AB35" s="28" t="s">
        <v>177</v>
      </c>
    </row>
    <row r="36" spans="1:28" x14ac:dyDescent="0.3">
      <c r="A36" s="1" t="s">
        <v>45</v>
      </c>
      <c r="B36" s="1" t="s">
        <v>70</v>
      </c>
      <c r="C36" s="27" t="s">
        <v>179</v>
      </c>
      <c r="D36" s="38">
        <v>11</v>
      </c>
      <c r="E36" s="27">
        <v>23</v>
      </c>
      <c r="F36" s="27">
        <v>8</v>
      </c>
      <c r="G36" s="27">
        <v>13</v>
      </c>
      <c r="H36" s="27"/>
      <c r="I36" s="27"/>
      <c r="J36" s="27">
        <v>1</v>
      </c>
      <c r="K36" s="27">
        <v>1</v>
      </c>
      <c r="L36" s="27">
        <v>0</v>
      </c>
      <c r="M36" s="27">
        <v>3</v>
      </c>
      <c r="N36" s="27">
        <f t="shared" ref="N36:N41" si="4">SUM(L36:M36)</f>
        <v>3</v>
      </c>
      <c r="O36" s="39">
        <v>3</v>
      </c>
      <c r="P36" s="39">
        <v>3</v>
      </c>
      <c r="Q36" s="39">
        <v>1</v>
      </c>
      <c r="R36" s="39">
        <v>5</v>
      </c>
      <c r="S36" s="39">
        <v>0</v>
      </c>
      <c r="T36" s="27">
        <f t="shared" ref="T36:T46" si="5">+(F36*2)+J36</f>
        <v>17</v>
      </c>
      <c r="U36" s="40">
        <f t="shared" ref="U36:U46" si="6">IFERROR(((T36+Q36+N36-R36)+(O36*2))/E36,"")</f>
        <v>0.95652173913043481</v>
      </c>
      <c r="V36" s="22">
        <v>192</v>
      </c>
      <c r="W36" s="22" t="s">
        <v>92</v>
      </c>
      <c r="X36" s="22" t="s">
        <v>88</v>
      </c>
      <c r="Y36" s="65">
        <v>389</v>
      </c>
      <c r="Z36" s="41"/>
      <c r="AA36" s="1" t="s">
        <v>176</v>
      </c>
      <c r="AB36" s="28" t="s">
        <v>177</v>
      </c>
    </row>
    <row r="37" spans="1:28" x14ac:dyDescent="0.3">
      <c r="A37" s="1" t="s">
        <v>45</v>
      </c>
      <c r="B37" s="1" t="s">
        <v>70</v>
      </c>
      <c r="C37" s="27" t="s">
        <v>180</v>
      </c>
      <c r="D37" s="38">
        <v>31</v>
      </c>
      <c r="E37" s="27">
        <v>25</v>
      </c>
      <c r="F37" s="27">
        <v>6</v>
      </c>
      <c r="G37" s="27">
        <v>8</v>
      </c>
      <c r="H37" s="27"/>
      <c r="I37" s="27"/>
      <c r="J37" s="27">
        <v>3</v>
      </c>
      <c r="K37" s="27">
        <v>5</v>
      </c>
      <c r="L37" s="27">
        <v>0</v>
      </c>
      <c r="M37" s="27">
        <v>6</v>
      </c>
      <c r="N37" s="27">
        <f t="shared" si="4"/>
        <v>6</v>
      </c>
      <c r="O37" s="39">
        <v>3</v>
      </c>
      <c r="P37" s="39">
        <v>3</v>
      </c>
      <c r="Q37" s="39">
        <v>4</v>
      </c>
      <c r="R37" s="39">
        <v>2</v>
      </c>
      <c r="S37" s="39">
        <v>0</v>
      </c>
      <c r="T37" s="27">
        <f t="shared" si="5"/>
        <v>15</v>
      </c>
      <c r="U37" s="40">
        <f t="shared" si="6"/>
        <v>1.1599999999999999</v>
      </c>
      <c r="V37" s="22">
        <v>192</v>
      </c>
      <c r="W37" s="22" t="s">
        <v>92</v>
      </c>
      <c r="X37" s="22" t="s">
        <v>88</v>
      </c>
      <c r="Y37" s="65">
        <v>389</v>
      </c>
      <c r="Z37" s="41"/>
      <c r="AA37" s="1" t="s">
        <v>176</v>
      </c>
      <c r="AB37" s="28" t="s">
        <v>177</v>
      </c>
    </row>
    <row r="38" spans="1:28" x14ac:dyDescent="0.3">
      <c r="A38" s="1" t="s">
        <v>45</v>
      </c>
      <c r="B38" s="1" t="s">
        <v>70</v>
      </c>
      <c r="C38" s="27" t="s">
        <v>181</v>
      </c>
      <c r="D38" s="38">
        <v>6</v>
      </c>
      <c r="E38" s="27">
        <v>25</v>
      </c>
      <c r="F38" s="27">
        <v>7</v>
      </c>
      <c r="G38" s="27">
        <v>13</v>
      </c>
      <c r="H38" s="27"/>
      <c r="I38" s="27"/>
      <c r="J38" s="27">
        <v>2</v>
      </c>
      <c r="K38" s="27">
        <v>2</v>
      </c>
      <c r="L38" s="27">
        <v>3</v>
      </c>
      <c r="M38" s="27">
        <v>5</v>
      </c>
      <c r="N38" s="27">
        <f t="shared" si="4"/>
        <v>8</v>
      </c>
      <c r="O38" s="39">
        <v>1</v>
      </c>
      <c r="P38" s="39">
        <v>1</v>
      </c>
      <c r="Q38" s="39">
        <v>6</v>
      </c>
      <c r="R38" s="39">
        <v>3</v>
      </c>
      <c r="S38" s="39">
        <v>0</v>
      </c>
      <c r="T38" s="27">
        <f t="shared" si="5"/>
        <v>16</v>
      </c>
      <c r="U38" s="40">
        <f t="shared" si="6"/>
        <v>1.1599999999999999</v>
      </c>
      <c r="V38" s="22">
        <v>192</v>
      </c>
      <c r="W38" s="22" t="s">
        <v>92</v>
      </c>
      <c r="X38" s="22" t="s">
        <v>88</v>
      </c>
      <c r="Y38" s="65">
        <v>389</v>
      </c>
      <c r="Z38" s="41"/>
      <c r="AA38" s="1" t="s">
        <v>176</v>
      </c>
      <c r="AB38" s="28" t="s">
        <v>177</v>
      </c>
    </row>
    <row r="39" spans="1:28" x14ac:dyDescent="0.3">
      <c r="A39" s="1" t="s">
        <v>45</v>
      </c>
      <c r="B39" s="1" t="s">
        <v>70</v>
      </c>
      <c r="C39" s="27" t="s">
        <v>188</v>
      </c>
      <c r="D39" s="88"/>
      <c r="E39" s="27">
        <v>15</v>
      </c>
      <c r="F39" s="27">
        <v>1</v>
      </c>
      <c r="G39" s="27">
        <v>3</v>
      </c>
      <c r="H39" s="27"/>
      <c r="I39" s="27"/>
      <c r="J39" s="27">
        <v>6</v>
      </c>
      <c r="K39" s="27">
        <v>6</v>
      </c>
      <c r="L39" s="27">
        <v>2</v>
      </c>
      <c r="M39" s="27">
        <v>1</v>
      </c>
      <c r="N39" s="27">
        <f t="shared" si="4"/>
        <v>3</v>
      </c>
      <c r="O39" s="39">
        <v>2</v>
      </c>
      <c r="P39" s="39">
        <v>2</v>
      </c>
      <c r="Q39" s="39">
        <v>0</v>
      </c>
      <c r="R39" s="39">
        <v>0</v>
      </c>
      <c r="S39" s="39">
        <v>0</v>
      </c>
      <c r="T39" s="27">
        <f t="shared" si="5"/>
        <v>8</v>
      </c>
      <c r="U39" s="40">
        <f t="shared" si="6"/>
        <v>1</v>
      </c>
      <c r="V39" s="22">
        <v>192</v>
      </c>
      <c r="W39" s="22" t="s">
        <v>92</v>
      </c>
      <c r="X39" s="22" t="s">
        <v>88</v>
      </c>
      <c r="Y39" s="65">
        <v>389</v>
      </c>
      <c r="Z39" s="41"/>
      <c r="AA39" s="1" t="s">
        <v>176</v>
      </c>
      <c r="AB39" s="28" t="s">
        <v>177</v>
      </c>
    </row>
    <row r="40" spans="1:28" x14ac:dyDescent="0.3">
      <c r="A40" s="1" t="s">
        <v>45</v>
      </c>
      <c r="B40" s="1" t="s">
        <v>70</v>
      </c>
      <c r="C40" s="27" t="s">
        <v>182</v>
      </c>
      <c r="D40" s="38">
        <v>12</v>
      </c>
      <c r="E40" s="27">
        <v>20</v>
      </c>
      <c r="F40" s="27">
        <v>3</v>
      </c>
      <c r="G40" s="27">
        <v>7</v>
      </c>
      <c r="H40" s="27"/>
      <c r="I40" s="27"/>
      <c r="J40" s="27">
        <v>0</v>
      </c>
      <c r="K40" s="27">
        <v>0</v>
      </c>
      <c r="L40" s="27">
        <v>1</v>
      </c>
      <c r="M40" s="27">
        <v>3</v>
      </c>
      <c r="N40" s="27">
        <f t="shared" si="4"/>
        <v>4</v>
      </c>
      <c r="O40" s="39">
        <v>3</v>
      </c>
      <c r="P40" s="39">
        <v>0</v>
      </c>
      <c r="Q40" s="39">
        <v>1</v>
      </c>
      <c r="R40" s="39">
        <v>5</v>
      </c>
      <c r="S40" s="39">
        <v>0</v>
      </c>
      <c r="T40" s="27">
        <f t="shared" si="5"/>
        <v>6</v>
      </c>
      <c r="U40" s="40">
        <f t="shared" si="6"/>
        <v>0.6</v>
      </c>
      <c r="V40" s="22">
        <v>192</v>
      </c>
      <c r="W40" s="22" t="s">
        <v>92</v>
      </c>
      <c r="X40" s="22" t="s">
        <v>88</v>
      </c>
      <c r="Y40" s="65">
        <v>389</v>
      </c>
      <c r="Z40" s="41"/>
      <c r="AA40" s="1" t="s">
        <v>176</v>
      </c>
      <c r="AB40" s="28" t="s">
        <v>177</v>
      </c>
    </row>
    <row r="41" spans="1:28" x14ac:dyDescent="0.3">
      <c r="A41" s="1" t="s">
        <v>45</v>
      </c>
      <c r="B41" s="1" t="s">
        <v>70</v>
      </c>
      <c r="C41" s="27" t="s">
        <v>340</v>
      </c>
      <c r="D41" s="38">
        <v>32</v>
      </c>
      <c r="E41" s="27">
        <v>13</v>
      </c>
      <c r="F41" s="27">
        <v>0</v>
      </c>
      <c r="G41" s="27">
        <v>4</v>
      </c>
      <c r="H41" s="27"/>
      <c r="I41" s="27"/>
      <c r="J41" s="27">
        <v>0</v>
      </c>
      <c r="K41" s="27">
        <v>0</v>
      </c>
      <c r="L41" s="27">
        <v>1</v>
      </c>
      <c r="M41" s="27">
        <v>0</v>
      </c>
      <c r="N41" s="27">
        <f t="shared" si="4"/>
        <v>1</v>
      </c>
      <c r="O41" s="39">
        <v>2</v>
      </c>
      <c r="P41" s="39">
        <v>1</v>
      </c>
      <c r="Q41" s="39">
        <v>1</v>
      </c>
      <c r="R41" s="39">
        <v>2</v>
      </c>
      <c r="S41" s="39">
        <v>0</v>
      </c>
      <c r="T41" s="27">
        <f t="shared" si="5"/>
        <v>0</v>
      </c>
      <c r="U41" s="40">
        <f t="shared" si="6"/>
        <v>0.30769230769230771</v>
      </c>
      <c r="V41" s="22">
        <v>192</v>
      </c>
      <c r="W41" s="22" t="s">
        <v>92</v>
      </c>
      <c r="X41" s="22" t="s">
        <v>88</v>
      </c>
      <c r="Y41" s="65">
        <v>389</v>
      </c>
      <c r="Z41" s="41"/>
      <c r="AA41" s="1" t="s">
        <v>176</v>
      </c>
      <c r="AB41" s="28" t="s">
        <v>177</v>
      </c>
    </row>
    <row r="42" spans="1:28" x14ac:dyDescent="0.3">
      <c r="A42" s="1" t="s">
        <v>45</v>
      </c>
      <c r="B42" s="1" t="s">
        <v>70</v>
      </c>
      <c r="C42" s="27" t="s">
        <v>183</v>
      </c>
      <c r="D42" s="38">
        <v>24</v>
      </c>
      <c r="E42" s="27">
        <v>14</v>
      </c>
      <c r="F42" s="27">
        <v>5</v>
      </c>
      <c r="G42" s="27">
        <v>10</v>
      </c>
      <c r="H42" s="27"/>
      <c r="I42" s="27"/>
      <c r="J42" s="27">
        <v>0</v>
      </c>
      <c r="K42" s="27">
        <v>1</v>
      </c>
      <c r="L42" s="27">
        <v>3</v>
      </c>
      <c r="M42" s="27">
        <v>2</v>
      </c>
      <c r="N42" s="27">
        <f>SUM(L42:M42)</f>
        <v>5</v>
      </c>
      <c r="O42" s="39">
        <v>1</v>
      </c>
      <c r="P42" s="39">
        <v>0</v>
      </c>
      <c r="Q42" s="39">
        <v>1</v>
      </c>
      <c r="R42" s="39">
        <v>1</v>
      </c>
      <c r="S42" s="39">
        <v>0</v>
      </c>
      <c r="T42" s="27">
        <f>+(F42*2)+J42</f>
        <v>10</v>
      </c>
      <c r="U42" s="40">
        <f>IFERROR(((T42+Q42+N42-R42)+(O42*2))/E42,"")</f>
        <v>1.2142857142857142</v>
      </c>
      <c r="V42" s="22">
        <v>192</v>
      </c>
      <c r="W42" s="22" t="s">
        <v>92</v>
      </c>
      <c r="X42" s="22" t="s">
        <v>88</v>
      </c>
      <c r="Y42" s="65">
        <v>389</v>
      </c>
      <c r="Z42" s="41"/>
      <c r="AA42" s="1" t="s">
        <v>176</v>
      </c>
      <c r="AB42" s="28" t="s">
        <v>177</v>
      </c>
    </row>
    <row r="43" spans="1:28" x14ac:dyDescent="0.3">
      <c r="A43" s="1" t="s">
        <v>45</v>
      </c>
      <c r="B43" s="1" t="s">
        <v>70</v>
      </c>
      <c r="C43" s="27" t="s">
        <v>184</v>
      </c>
      <c r="D43" s="38">
        <v>33</v>
      </c>
      <c r="E43" s="27">
        <v>15</v>
      </c>
      <c r="F43" s="27">
        <v>4</v>
      </c>
      <c r="G43" s="27">
        <v>7</v>
      </c>
      <c r="H43" s="27"/>
      <c r="I43" s="27"/>
      <c r="J43" s="27">
        <v>1</v>
      </c>
      <c r="K43" s="27">
        <v>5</v>
      </c>
      <c r="L43" s="27">
        <v>5</v>
      </c>
      <c r="M43" s="27">
        <v>1</v>
      </c>
      <c r="N43" s="27">
        <f>SUM(L43:M43)</f>
        <v>6</v>
      </c>
      <c r="O43" s="39">
        <v>0</v>
      </c>
      <c r="P43" s="39">
        <v>4</v>
      </c>
      <c r="Q43" s="39">
        <v>2</v>
      </c>
      <c r="R43" s="39">
        <v>4</v>
      </c>
      <c r="S43" s="39">
        <v>0</v>
      </c>
      <c r="T43" s="27">
        <f t="shared" si="5"/>
        <v>9</v>
      </c>
      <c r="U43" s="40">
        <f t="shared" si="6"/>
        <v>0.8666666666666667</v>
      </c>
      <c r="V43" s="22">
        <v>192</v>
      </c>
      <c r="W43" s="22" t="s">
        <v>92</v>
      </c>
      <c r="X43" s="22" t="s">
        <v>88</v>
      </c>
      <c r="Y43" s="65">
        <v>389</v>
      </c>
      <c r="Z43" s="41"/>
      <c r="AA43" s="1" t="s">
        <v>176</v>
      </c>
      <c r="AB43" s="28" t="s">
        <v>177</v>
      </c>
    </row>
    <row r="44" spans="1:28" x14ac:dyDescent="0.3">
      <c r="A44" s="1" t="s">
        <v>45</v>
      </c>
      <c r="B44" s="1" t="s">
        <v>70</v>
      </c>
      <c r="C44" s="27" t="s">
        <v>185</v>
      </c>
      <c r="D44" s="38">
        <v>10</v>
      </c>
      <c r="E44" s="27">
        <v>25</v>
      </c>
      <c r="F44" s="27">
        <v>4</v>
      </c>
      <c r="G44" s="27">
        <v>12</v>
      </c>
      <c r="H44" s="27"/>
      <c r="I44" s="27"/>
      <c r="J44" s="27">
        <v>1</v>
      </c>
      <c r="K44" s="27">
        <v>1</v>
      </c>
      <c r="L44" s="27">
        <v>1</v>
      </c>
      <c r="M44" s="27">
        <v>1</v>
      </c>
      <c r="N44" s="27">
        <f>SUM(L44:M44)</f>
        <v>2</v>
      </c>
      <c r="O44" s="39">
        <v>4</v>
      </c>
      <c r="P44" s="39">
        <v>4</v>
      </c>
      <c r="Q44" s="39">
        <v>1</v>
      </c>
      <c r="R44" s="39">
        <v>5</v>
      </c>
      <c r="S44" s="39">
        <v>0</v>
      </c>
      <c r="T44" s="27">
        <f t="shared" si="5"/>
        <v>9</v>
      </c>
      <c r="U44" s="40">
        <f t="shared" si="6"/>
        <v>0.6</v>
      </c>
      <c r="V44" s="22">
        <v>192</v>
      </c>
      <c r="W44" s="22" t="s">
        <v>92</v>
      </c>
      <c r="X44" s="22" t="s">
        <v>88</v>
      </c>
      <c r="Y44" s="65">
        <v>389</v>
      </c>
      <c r="Z44" s="41"/>
      <c r="AA44" s="1" t="s">
        <v>176</v>
      </c>
      <c r="AB44" s="28" t="s">
        <v>177</v>
      </c>
    </row>
    <row r="45" spans="1:28" x14ac:dyDescent="0.3">
      <c r="A45" s="1" t="s">
        <v>45</v>
      </c>
      <c r="B45" s="1" t="s">
        <v>70</v>
      </c>
      <c r="C45" s="27" t="s">
        <v>186</v>
      </c>
      <c r="D45" s="38">
        <v>22</v>
      </c>
      <c r="E45" s="27">
        <v>17</v>
      </c>
      <c r="F45" s="27">
        <v>2</v>
      </c>
      <c r="G45" s="27">
        <v>3</v>
      </c>
      <c r="H45" s="27"/>
      <c r="I45" s="27"/>
      <c r="J45" s="27">
        <v>3</v>
      </c>
      <c r="K45" s="27">
        <v>5</v>
      </c>
      <c r="L45" s="27">
        <v>2</v>
      </c>
      <c r="M45" s="27">
        <v>3</v>
      </c>
      <c r="N45" s="27">
        <f>SUM(L45:M45)</f>
        <v>5</v>
      </c>
      <c r="O45" s="39">
        <v>3</v>
      </c>
      <c r="P45" s="39">
        <v>3</v>
      </c>
      <c r="Q45" s="39">
        <v>2</v>
      </c>
      <c r="R45" s="39">
        <v>3</v>
      </c>
      <c r="S45" s="39">
        <v>0</v>
      </c>
      <c r="T45" s="27">
        <f t="shared" si="5"/>
        <v>7</v>
      </c>
      <c r="U45" s="40">
        <f t="shared" si="6"/>
        <v>1</v>
      </c>
      <c r="V45" s="22">
        <v>192</v>
      </c>
      <c r="W45" s="22" t="s">
        <v>92</v>
      </c>
      <c r="X45" s="22" t="s">
        <v>88</v>
      </c>
      <c r="Y45" s="65">
        <v>389</v>
      </c>
      <c r="Z45" s="41"/>
      <c r="AA45" s="1" t="s">
        <v>176</v>
      </c>
      <c r="AB45" s="28" t="s">
        <v>177</v>
      </c>
    </row>
    <row r="46" spans="1:28" x14ac:dyDescent="0.3">
      <c r="A46" s="1" t="s">
        <v>45</v>
      </c>
      <c r="B46" s="1" t="s">
        <v>70</v>
      </c>
      <c r="C46" s="27" t="s">
        <v>187</v>
      </c>
      <c r="D46" s="38">
        <v>20</v>
      </c>
      <c r="E46" s="27">
        <v>17</v>
      </c>
      <c r="F46" s="27">
        <v>3</v>
      </c>
      <c r="G46" s="27">
        <v>4</v>
      </c>
      <c r="H46" s="27"/>
      <c r="I46" s="27"/>
      <c r="J46" s="27">
        <v>4</v>
      </c>
      <c r="K46" s="27">
        <v>8</v>
      </c>
      <c r="L46" s="27">
        <v>1</v>
      </c>
      <c r="M46" s="27">
        <v>4</v>
      </c>
      <c r="N46" s="27">
        <f>SUM(L46:M46)</f>
        <v>5</v>
      </c>
      <c r="O46" s="39">
        <v>0</v>
      </c>
      <c r="P46" s="39">
        <v>1</v>
      </c>
      <c r="Q46" s="39">
        <v>1</v>
      </c>
      <c r="R46" s="39">
        <v>2</v>
      </c>
      <c r="S46" s="39">
        <v>0</v>
      </c>
      <c r="T46" s="27">
        <f t="shared" si="5"/>
        <v>10</v>
      </c>
      <c r="U46" s="40">
        <f t="shared" si="6"/>
        <v>0.82352941176470584</v>
      </c>
      <c r="V46" s="22">
        <v>192</v>
      </c>
      <c r="W46" s="22" t="s">
        <v>92</v>
      </c>
      <c r="X46" s="22" t="s">
        <v>88</v>
      </c>
      <c r="Y46" s="65">
        <v>389</v>
      </c>
      <c r="Z46" s="41"/>
      <c r="AA46" s="1" t="s">
        <v>176</v>
      </c>
      <c r="AB46" s="28" t="s">
        <v>177</v>
      </c>
    </row>
    <row r="47" spans="1:28" x14ac:dyDescent="0.3">
      <c r="A47" s="43" t="s">
        <v>45</v>
      </c>
      <c r="B47" s="43" t="s">
        <v>70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47</v>
      </c>
      <c r="G47" s="44">
        <f t="shared" si="7"/>
        <v>93</v>
      </c>
      <c r="H47" s="44">
        <f t="shared" si="7"/>
        <v>0</v>
      </c>
      <c r="I47" s="44">
        <f t="shared" si="7"/>
        <v>0</v>
      </c>
      <c r="J47" s="44">
        <f t="shared" si="7"/>
        <v>21</v>
      </c>
      <c r="K47" s="44">
        <f t="shared" si="7"/>
        <v>34</v>
      </c>
      <c r="L47" s="44">
        <f t="shared" si="7"/>
        <v>23</v>
      </c>
      <c r="M47" s="44">
        <f t="shared" si="7"/>
        <v>36</v>
      </c>
      <c r="N47" s="44">
        <f t="shared" si="7"/>
        <v>59</v>
      </c>
      <c r="O47" s="44">
        <f t="shared" si="7"/>
        <v>25</v>
      </c>
      <c r="P47" s="44">
        <f t="shared" si="7"/>
        <v>23</v>
      </c>
      <c r="Q47" s="44">
        <f t="shared" si="7"/>
        <v>22</v>
      </c>
      <c r="R47" s="44">
        <f t="shared" si="7"/>
        <v>36</v>
      </c>
      <c r="S47" s="44">
        <f t="shared" si="7"/>
        <v>1</v>
      </c>
      <c r="T47" s="44">
        <f t="shared" si="7"/>
        <v>115</v>
      </c>
      <c r="U47" s="45">
        <f>((T47+Q47+N47-R47)+(O47*2))/E47</f>
        <v>0.875</v>
      </c>
      <c r="V47" s="46">
        <v>192</v>
      </c>
      <c r="W47" s="46" t="s">
        <v>92</v>
      </c>
      <c r="X47" s="46" t="s">
        <v>88</v>
      </c>
      <c r="Y47" s="66">
        <v>389</v>
      </c>
      <c r="Z47" s="47"/>
      <c r="AA47" s="43" t="s">
        <v>176</v>
      </c>
      <c r="AB47" s="69" t="s">
        <v>177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0.5053763440860215</v>
      </c>
      <c r="H48" s="27"/>
      <c r="I48" s="1"/>
      <c r="J48" s="48" t="s">
        <v>41</v>
      </c>
      <c r="K48" s="50">
        <f>J47/K47</f>
        <v>0.61764705882352944</v>
      </c>
      <c r="L48" s="1"/>
      <c r="M48" s="39" t="s">
        <v>42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419A-E88A-484B-8794-DFA998684FDE}">
  <sheetPr>
    <tabColor rgb="FF92D050"/>
  </sheetPr>
  <dimension ref="A1:AB50"/>
  <sheetViews>
    <sheetView workbookViewId="0">
      <selection activeCell="C24" sqref="C2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333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190</v>
      </c>
      <c r="K4" s="16" t="str">
        <f>+C11</f>
        <v>Milwaukee Does</v>
      </c>
      <c r="L4" s="17"/>
      <c r="M4" s="18"/>
      <c r="N4" s="19">
        <v>17</v>
      </c>
      <c r="O4" s="19">
        <v>22</v>
      </c>
      <c r="P4" s="19">
        <v>27</v>
      </c>
      <c r="Q4" s="19">
        <v>30</v>
      </c>
      <c r="R4" s="20"/>
      <c r="S4" s="21">
        <f>SUM(N4:R4)</f>
        <v>96</v>
      </c>
      <c r="T4" s="22">
        <v>198</v>
      </c>
    </row>
    <row r="5" spans="1:28" x14ac:dyDescent="0.3">
      <c r="B5" s="1"/>
      <c r="C5" s="6" t="s">
        <v>189</v>
      </c>
      <c r="D5" s="7" t="s">
        <v>5</v>
      </c>
      <c r="E5" s="1"/>
      <c r="F5" s="1"/>
      <c r="G5" s="1"/>
      <c r="J5" s="15" t="s">
        <v>191</v>
      </c>
      <c r="K5" s="16" t="str">
        <f>+C33</f>
        <v>New Jersey Gems</v>
      </c>
      <c r="L5" s="17"/>
      <c r="M5" s="18"/>
      <c r="N5" s="19">
        <v>19</v>
      </c>
      <c r="O5" s="19">
        <v>27</v>
      </c>
      <c r="P5" s="19">
        <v>27</v>
      </c>
      <c r="Q5" s="19">
        <v>25</v>
      </c>
      <c r="R5" s="20"/>
      <c r="S5" s="21">
        <f>SUM(N5:R5)</f>
        <v>98</v>
      </c>
      <c r="T5" s="22">
        <v>198</v>
      </c>
      <c r="U5" s="1"/>
      <c r="V5" s="1"/>
      <c r="W5" s="1"/>
    </row>
    <row r="6" spans="1:28" x14ac:dyDescent="0.3">
      <c r="C6" s="23">
        <v>675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8"/>
      <c r="D7" s="7" t="s">
        <v>7</v>
      </c>
      <c r="G7" s="1"/>
      <c r="S7" s="1"/>
      <c r="T7" s="25" t="s">
        <v>8</v>
      </c>
      <c r="U7" s="1"/>
      <c r="V7" s="26">
        <v>198</v>
      </c>
      <c r="W7" s="1"/>
    </row>
    <row r="8" spans="1:28" x14ac:dyDescent="0.3">
      <c r="B8" s="1"/>
      <c r="C8" s="78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9.5138888888888884E-2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7" t="s">
        <v>322</v>
      </c>
      <c r="D13" s="38">
        <v>13</v>
      </c>
      <c r="E13" s="7" t="s">
        <v>508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22">
        <v>198</v>
      </c>
      <c r="W13" s="22" t="s">
        <v>112</v>
      </c>
      <c r="X13" s="22" t="s">
        <v>93</v>
      </c>
      <c r="Y13" s="65">
        <v>675</v>
      </c>
      <c r="Z13" s="41"/>
      <c r="AA13" s="1" t="s">
        <v>89</v>
      </c>
      <c r="AB13" s="28" t="s">
        <v>192</v>
      </c>
    </row>
    <row r="14" spans="1:28" x14ac:dyDescent="0.3">
      <c r="A14" s="1" t="s">
        <v>72</v>
      </c>
      <c r="B14" s="1" t="s">
        <v>45</v>
      </c>
      <c r="C14" s="27" t="s">
        <v>48</v>
      </c>
      <c r="D14" s="38">
        <v>15</v>
      </c>
      <c r="E14" s="27">
        <v>45</v>
      </c>
      <c r="F14" s="27">
        <v>11</v>
      </c>
      <c r="G14" s="27">
        <v>20</v>
      </c>
      <c r="H14" s="27"/>
      <c r="I14" s="27"/>
      <c r="J14" s="27">
        <v>11</v>
      </c>
      <c r="K14" s="27">
        <v>18</v>
      </c>
      <c r="L14" s="27">
        <v>1</v>
      </c>
      <c r="M14" s="27">
        <v>6</v>
      </c>
      <c r="N14" s="27">
        <f>SUM(L14:M14)</f>
        <v>7</v>
      </c>
      <c r="O14" s="27">
        <v>5</v>
      </c>
      <c r="P14" s="55">
        <v>6</v>
      </c>
      <c r="Q14" s="27">
        <v>0</v>
      </c>
      <c r="R14" s="27">
        <v>7</v>
      </c>
      <c r="S14" s="27">
        <v>0</v>
      </c>
      <c r="T14" s="27">
        <f>+(F14*2)+J14</f>
        <v>33</v>
      </c>
      <c r="U14" s="40">
        <f>IFERROR(((T14+Q14+N14-R14)+(O14*2))/E14,"")</f>
        <v>0.9555555555555556</v>
      </c>
      <c r="V14" s="22">
        <v>198</v>
      </c>
      <c r="W14" s="22" t="s">
        <v>87</v>
      </c>
      <c r="X14" s="22" t="s">
        <v>93</v>
      </c>
      <c r="Y14" s="65">
        <v>675</v>
      </c>
      <c r="Z14" s="41"/>
      <c r="AA14" s="1" t="s">
        <v>89</v>
      </c>
      <c r="AB14" s="28" t="s">
        <v>192</v>
      </c>
    </row>
    <row r="15" spans="1:28" x14ac:dyDescent="0.3">
      <c r="A15" s="1" t="s">
        <v>72</v>
      </c>
      <c r="B15" s="1" t="s">
        <v>45</v>
      </c>
      <c r="C15" s="27" t="s">
        <v>51</v>
      </c>
      <c r="D15" s="38">
        <v>10</v>
      </c>
      <c r="E15" s="27">
        <v>17</v>
      </c>
      <c r="F15" s="27">
        <v>2</v>
      </c>
      <c r="G15" s="27">
        <v>5</v>
      </c>
      <c r="H15" s="27"/>
      <c r="I15" s="27"/>
      <c r="J15" s="27">
        <v>0</v>
      </c>
      <c r="K15" s="27">
        <v>0</v>
      </c>
      <c r="L15" s="27">
        <v>1</v>
      </c>
      <c r="M15" s="27">
        <v>0</v>
      </c>
      <c r="N15" s="27">
        <f t="shared" ref="N15:N20" si="0">SUM(L15:M15)</f>
        <v>1</v>
      </c>
      <c r="O15" s="39">
        <v>0</v>
      </c>
      <c r="P15" s="39">
        <v>2</v>
      </c>
      <c r="Q15" s="39">
        <v>0</v>
      </c>
      <c r="R15" s="39">
        <v>3</v>
      </c>
      <c r="S15" s="39">
        <v>0</v>
      </c>
      <c r="T15" s="27">
        <f t="shared" ref="T15:T23" si="1">+(F15*2)+J15</f>
        <v>4</v>
      </c>
      <c r="U15" s="40">
        <f t="shared" ref="U15:U23" si="2">IFERROR(((T15+Q15+N15-R15)+(O15*2))/E15,"")</f>
        <v>0.11764705882352941</v>
      </c>
      <c r="V15" s="22">
        <v>198</v>
      </c>
      <c r="W15" s="22" t="s">
        <v>87</v>
      </c>
      <c r="X15" s="22" t="s">
        <v>93</v>
      </c>
      <c r="Y15" s="65">
        <v>675</v>
      </c>
      <c r="Z15" s="41"/>
      <c r="AA15" s="1" t="s">
        <v>89</v>
      </c>
      <c r="AB15" s="28" t="s">
        <v>192</v>
      </c>
    </row>
    <row r="16" spans="1:28" x14ac:dyDescent="0.3">
      <c r="A16" s="1" t="s">
        <v>72</v>
      </c>
      <c r="B16" s="1" t="s">
        <v>45</v>
      </c>
      <c r="C16" s="27" t="s">
        <v>50</v>
      </c>
      <c r="D16" s="38">
        <v>25</v>
      </c>
      <c r="E16" s="27">
        <v>24</v>
      </c>
      <c r="F16" s="27">
        <v>3</v>
      </c>
      <c r="G16" s="27">
        <v>9</v>
      </c>
      <c r="H16" s="27"/>
      <c r="I16" s="27"/>
      <c r="J16" s="27">
        <v>4</v>
      </c>
      <c r="K16" s="27">
        <v>6</v>
      </c>
      <c r="L16" s="27">
        <v>3</v>
      </c>
      <c r="M16" s="27">
        <v>5</v>
      </c>
      <c r="N16" s="27">
        <f t="shared" si="0"/>
        <v>8</v>
      </c>
      <c r="O16" s="39">
        <v>1</v>
      </c>
      <c r="P16" s="39">
        <v>1</v>
      </c>
      <c r="Q16" s="39">
        <v>0</v>
      </c>
      <c r="R16" s="39">
        <v>1</v>
      </c>
      <c r="S16" s="39">
        <v>1</v>
      </c>
      <c r="T16" s="27">
        <f t="shared" si="1"/>
        <v>10</v>
      </c>
      <c r="U16" s="40">
        <f t="shared" si="2"/>
        <v>0.79166666666666663</v>
      </c>
      <c r="V16" s="22">
        <v>198</v>
      </c>
      <c r="W16" s="22" t="s">
        <v>87</v>
      </c>
      <c r="X16" s="22" t="s">
        <v>93</v>
      </c>
      <c r="Y16" s="65">
        <v>675</v>
      </c>
      <c r="Z16" s="41"/>
      <c r="AA16" s="1" t="s">
        <v>89</v>
      </c>
      <c r="AB16" s="28" t="s">
        <v>192</v>
      </c>
    </row>
    <row r="17" spans="1:28" x14ac:dyDescent="0.3">
      <c r="A17" s="1" t="s">
        <v>72</v>
      </c>
      <c r="B17" s="1" t="s">
        <v>45</v>
      </c>
      <c r="C17" s="27" t="s">
        <v>53</v>
      </c>
      <c r="D17" s="38">
        <v>8</v>
      </c>
      <c r="E17" s="27">
        <v>15</v>
      </c>
      <c r="F17" s="27">
        <v>1</v>
      </c>
      <c r="G17" s="27">
        <v>5</v>
      </c>
      <c r="H17" s="27"/>
      <c r="I17" s="27"/>
      <c r="J17" s="27">
        <v>0</v>
      </c>
      <c r="K17" s="27">
        <v>0</v>
      </c>
      <c r="L17" s="27">
        <v>2</v>
      </c>
      <c r="M17" s="27">
        <v>3</v>
      </c>
      <c r="N17" s="27">
        <f t="shared" si="0"/>
        <v>5</v>
      </c>
      <c r="O17" s="39">
        <v>0</v>
      </c>
      <c r="P17" s="39">
        <v>2</v>
      </c>
      <c r="Q17" s="39">
        <v>1</v>
      </c>
      <c r="R17" s="39">
        <v>1</v>
      </c>
      <c r="S17" s="39">
        <v>0</v>
      </c>
      <c r="T17" s="27">
        <f t="shared" si="1"/>
        <v>2</v>
      </c>
      <c r="U17" s="40">
        <f t="shared" si="2"/>
        <v>0.46666666666666667</v>
      </c>
      <c r="V17" s="22">
        <v>198</v>
      </c>
      <c r="W17" s="22" t="s">
        <v>87</v>
      </c>
      <c r="X17" s="22" t="s">
        <v>93</v>
      </c>
      <c r="Y17" s="65">
        <v>675</v>
      </c>
      <c r="Z17" s="41"/>
      <c r="AA17" s="1" t="s">
        <v>89</v>
      </c>
      <c r="AB17" s="28" t="s">
        <v>192</v>
      </c>
    </row>
    <row r="18" spans="1:28" x14ac:dyDescent="0.3">
      <c r="A18" s="1" t="s">
        <v>72</v>
      </c>
      <c r="B18" s="1" t="s">
        <v>45</v>
      </c>
      <c r="C18" s="27" t="s">
        <v>55</v>
      </c>
      <c r="D18" s="38">
        <v>6</v>
      </c>
      <c r="E18" s="27">
        <v>18</v>
      </c>
      <c r="F18" s="27">
        <v>2</v>
      </c>
      <c r="G18" s="27">
        <v>4</v>
      </c>
      <c r="H18" s="27"/>
      <c r="I18" s="27"/>
      <c r="J18" s="27">
        <v>1</v>
      </c>
      <c r="K18" s="27">
        <v>2</v>
      </c>
      <c r="L18" s="27">
        <v>2</v>
      </c>
      <c r="M18" s="27">
        <v>3</v>
      </c>
      <c r="N18" s="27">
        <f t="shared" si="0"/>
        <v>5</v>
      </c>
      <c r="O18" s="39">
        <v>1</v>
      </c>
      <c r="P18" s="39">
        <v>1</v>
      </c>
      <c r="Q18" s="39">
        <v>3</v>
      </c>
      <c r="R18" s="39">
        <v>1</v>
      </c>
      <c r="S18" s="39">
        <v>0</v>
      </c>
      <c r="T18" s="27">
        <f t="shared" si="1"/>
        <v>5</v>
      </c>
      <c r="U18" s="40">
        <f t="shared" si="2"/>
        <v>0.77777777777777779</v>
      </c>
      <c r="V18" s="22">
        <v>198</v>
      </c>
      <c r="W18" s="22" t="s">
        <v>87</v>
      </c>
      <c r="X18" s="22" t="s">
        <v>93</v>
      </c>
      <c r="Y18" s="65">
        <v>675</v>
      </c>
      <c r="Z18" s="41"/>
      <c r="AA18" s="1" t="s">
        <v>89</v>
      </c>
      <c r="AB18" s="28" t="s">
        <v>192</v>
      </c>
    </row>
    <row r="19" spans="1:28" x14ac:dyDescent="0.3">
      <c r="A19" s="1" t="s">
        <v>72</v>
      </c>
      <c r="B19" s="1" t="s">
        <v>45</v>
      </c>
      <c r="C19" s="27" t="s">
        <v>54</v>
      </c>
      <c r="D19" s="38">
        <v>22</v>
      </c>
      <c r="E19" s="27">
        <v>33</v>
      </c>
      <c r="F19" s="27">
        <v>2</v>
      </c>
      <c r="G19" s="27">
        <v>9</v>
      </c>
      <c r="H19" s="27"/>
      <c r="I19" s="27"/>
      <c r="J19" s="27">
        <v>0</v>
      </c>
      <c r="K19" s="27">
        <v>0</v>
      </c>
      <c r="L19" s="27">
        <v>3</v>
      </c>
      <c r="M19" s="27">
        <v>2</v>
      </c>
      <c r="N19" s="27">
        <f t="shared" si="0"/>
        <v>5</v>
      </c>
      <c r="O19" s="39">
        <v>1</v>
      </c>
      <c r="P19" s="39">
        <v>5</v>
      </c>
      <c r="Q19" s="39">
        <v>2</v>
      </c>
      <c r="R19" s="39">
        <v>4</v>
      </c>
      <c r="S19" s="39">
        <v>0</v>
      </c>
      <c r="T19" s="27">
        <f t="shared" si="1"/>
        <v>4</v>
      </c>
      <c r="U19" s="40">
        <f t="shared" si="2"/>
        <v>0.27272727272727271</v>
      </c>
      <c r="V19" s="22">
        <v>198</v>
      </c>
      <c r="W19" s="22" t="s">
        <v>87</v>
      </c>
      <c r="X19" s="22" t="s">
        <v>93</v>
      </c>
      <c r="Y19" s="65">
        <v>675</v>
      </c>
      <c r="Z19" s="41"/>
      <c r="AA19" s="1" t="s">
        <v>89</v>
      </c>
      <c r="AB19" s="28" t="s">
        <v>192</v>
      </c>
    </row>
    <row r="20" spans="1:28" x14ac:dyDescent="0.3">
      <c r="A20" s="1" t="s">
        <v>72</v>
      </c>
      <c r="B20" s="1" t="s">
        <v>45</v>
      </c>
      <c r="C20" s="27" t="s">
        <v>47</v>
      </c>
      <c r="D20" s="38">
        <v>28</v>
      </c>
      <c r="E20" s="27">
        <v>48</v>
      </c>
      <c r="F20" s="27">
        <v>12</v>
      </c>
      <c r="G20" s="27">
        <v>24</v>
      </c>
      <c r="H20" s="27"/>
      <c r="I20" s="27"/>
      <c r="J20" s="27">
        <v>2</v>
      </c>
      <c r="K20" s="27">
        <v>2</v>
      </c>
      <c r="L20" s="27">
        <v>2</v>
      </c>
      <c r="M20" s="27">
        <v>7</v>
      </c>
      <c r="N20" s="27">
        <f t="shared" si="0"/>
        <v>9</v>
      </c>
      <c r="O20" s="39">
        <v>1</v>
      </c>
      <c r="P20" s="39">
        <v>4</v>
      </c>
      <c r="Q20" s="39">
        <v>0</v>
      </c>
      <c r="R20" s="39">
        <v>3</v>
      </c>
      <c r="S20" s="39">
        <v>0</v>
      </c>
      <c r="T20" s="27">
        <f t="shared" si="1"/>
        <v>26</v>
      </c>
      <c r="U20" s="40">
        <f t="shared" si="2"/>
        <v>0.70833333333333337</v>
      </c>
      <c r="V20" s="22">
        <v>198</v>
      </c>
      <c r="W20" s="22" t="s">
        <v>87</v>
      </c>
      <c r="X20" s="22" t="s">
        <v>93</v>
      </c>
      <c r="Y20" s="65">
        <v>675</v>
      </c>
      <c r="Z20" s="41"/>
      <c r="AA20" s="1" t="s">
        <v>89</v>
      </c>
      <c r="AB20" s="28" t="s">
        <v>192</v>
      </c>
    </row>
    <row r="21" spans="1:28" x14ac:dyDescent="0.3">
      <c r="A21" s="1" t="s">
        <v>72</v>
      </c>
      <c r="B21" s="1" t="s">
        <v>45</v>
      </c>
      <c r="C21" s="27" t="s">
        <v>52</v>
      </c>
      <c r="D21" s="38">
        <v>32</v>
      </c>
      <c r="E21" s="27">
        <v>22</v>
      </c>
      <c r="F21" s="27">
        <v>3</v>
      </c>
      <c r="G21" s="27">
        <v>7</v>
      </c>
      <c r="H21" s="27"/>
      <c r="I21" s="27"/>
      <c r="J21" s="27">
        <v>2</v>
      </c>
      <c r="K21" s="27">
        <v>2</v>
      </c>
      <c r="L21" s="27">
        <v>2</v>
      </c>
      <c r="M21" s="27">
        <v>3</v>
      </c>
      <c r="N21" s="27">
        <f>SUM(L21:M21)</f>
        <v>5</v>
      </c>
      <c r="O21" s="39">
        <v>2</v>
      </c>
      <c r="P21" s="39">
        <v>4</v>
      </c>
      <c r="Q21" s="39">
        <v>2</v>
      </c>
      <c r="R21" s="39">
        <v>3</v>
      </c>
      <c r="S21" s="39">
        <v>0</v>
      </c>
      <c r="T21" s="27">
        <f t="shared" si="1"/>
        <v>8</v>
      </c>
      <c r="U21" s="40">
        <f t="shared" si="2"/>
        <v>0.72727272727272729</v>
      </c>
      <c r="V21" s="22">
        <v>198</v>
      </c>
      <c r="W21" s="22" t="s">
        <v>87</v>
      </c>
      <c r="X21" s="22" t="s">
        <v>93</v>
      </c>
      <c r="Y21" s="65">
        <v>675</v>
      </c>
      <c r="Z21" s="41"/>
      <c r="AA21" s="1" t="s">
        <v>89</v>
      </c>
      <c r="AB21" s="28" t="s">
        <v>192</v>
      </c>
    </row>
    <row r="22" spans="1:28" x14ac:dyDescent="0.3">
      <c r="A22" s="1" t="s">
        <v>72</v>
      </c>
      <c r="B22" s="1" t="s">
        <v>45</v>
      </c>
      <c r="C22" s="27" t="s">
        <v>46</v>
      </c>
      <c r="D22" s="38">
        <v>1</v>
      </c>
      <c r="E22" s="27" t="s">
        <v>509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 t="str">
        <f t="shared" si="2"/>
        <v/>
      </c>
      <c r="V22" s="22">
        <v>198</v>
      </c>
      <c r="W22" s="22" t="s">
        <v>87</v>
      </c>
      <c r="X22" s="22" t="s">
        <v>93</v>
      </c>
      <c r="Y22" s="65">
        <v>675</v>
      </c>
      <c r="Z22" s="41"/>
      <c r="AA22" s="1" t="s">
        <v>89</v>
      </c>
      <c r="AB22" s="28" t="s">
        <v>192</v>
      </c>
    </row>
    <row r="23" spans="1:28" x14ac:dyDescent="0.3">
      <c r="A23" s="1" t="s">
        <v>72</v>
      </c>
      <c r="B23" s="1" t="s">
        <v>45</v>
      </c>
      <c r="C23" s="27" t="s">
        <v>49</v>
      </c>
      <c r="D23" s="38">
        <v>30</v>
      </c>
      <c r="E23" s="27">
        <v>18</v>
      </c>
      <c r="F23" s="27">
        <v>1</v>
      </c>
      <c r="G23" s="27">
        <v>1</v>
      </c>
      <c r="H23" s="27"/>
      <c r="I23" s="27"/>
      <c r="J23" s="27">
        <v>2</v>
      </c>
      <c r="K23" s="27">
        <v>2</v>
      </c>
      <c r="L23" s="27">
        <v>0</v>
      </c>
      <c r="M23" s="27">
        <v>1</v>
      </c>
      <c r="N23" s="27">
        <f>SUM(L23:M23)</f>
        <v>1</v>
      </c>
      <c r="O23" s="39">
        <v>0</v>
      </c>
      <c r="P23" s="39">
        <v>2</v>
      </c>
      <c r="Q23" s="39">
        <v>3</v>
      </c>
      <c r="R23" s="39">
        <v>2</v>
      </c>
      <c r="S23" s="39">
        <v>0</v>
      </c>
      <c r="T23" s="27">
        <f t="shared" si="1"/>
        <v>4</v>
      </c>
      <c r="U23" s="40">
        <f t="shared" si="2"/>
        <v>0.33333333333333331</v>
      </c>
      <c r="V23" s="22">
        <v>198</v>
      </c>
      <c r="W23" s="22" t="s">
        <v>87</v>
      </c>
      <c r="X23" s="22" t="s">
        <v>93</v>
      </c>
      <c r="Y23" s="65">
        <v>675</v>
      </c>
      <c r="Z23" s="41"/>
      <c r="AA23" s="1" t="s">
        <v>89</v>
      </c>
      <c r="AB23" s="28" t="s">
        <v>192</v>
      </c>
    </row>
    <row r="24" spans="1:28" x14ac:dyDescent="0.3">
      <c r="A24" s="43" t="s">
        <v>72</v>
      </c>
      <c r="B24" s="43" t="s">
        <v>45</v>
      </c>
      <c r="C24" s="44" t="s">
        <v>39</v>
      </c>
      <c r="D24" s="43"/>
      <c r="E24" s="44">
        <f t="shared" ref="E24:T24" si="3">SUM(E14:E23)</f>
        <v>240</v>
      </c>
      <c r="F24" s="44">
        <f t="shared" si="3"/>
        <v>37</v>
      </c>
      <c r="G24" s="44">
        <f t="shared" si="3"/>
        <v>84</v>
      </c>
      <c r="H24" s="44">
        <f t="shared" si="3"/>
        <v>0</v>
      </c>
      <c r="I24" s="44">
        <f t="shared" si="3"/>
        <v>0</v>
      </c>
      <c r="J24" s="44">
        <f t="shared" si="3"/>
        <v>22</v>
      </c>
      <c r="K24" s="44">
        <f t="shared" si="3"/>
        <v>32</v>
      </c>
      <c r="L24" s="44">
        <f t="shared" si="3"/>
        <v>16</v>
      </c>
      <c r="M24" s="44">
        <f t="shared" si="3"/>
        <v>30</v>
      </c>
      <c r="N24" s="44">
        <f t="shared" si="3"/>
        <v>46</v>
      </c>
      <c r="O24" s="44">
        <f t="shared" si="3"/>
        <v>11</v>
      </c>
      <c r="P24" s="44">
        <f t="shared" si="3"/>
        <v>27</v>
      </c>
      <c r="Q24" s="44">
        <f t="shared" si="3"/>
        <v>11</v>
      </c>
      <c r="R24" s="44">
        <f t="shared" si="3"/>
        <v>25</v>
      </c>
      <c r="S24" s="44">
        <f t="shared" si="3"/>
        <v>1</v>
      </c>
      <c r="T24" s="44">
        <f t="shared" si="3"/>
        <v>96</v>
      </c>
      <c r="U24" s="45">
        <f>((T24+Q24+N24-R24)+(O24*2))/E24</f>
        <v>0.625</v>
      </c>
      <c r="V24" s="46">
        <v>198</v>
      </c>
      <c r="W24" s="46" t="s">
        <v>87</v>
      </c>
      <c r="X24" s="46" t="s">
        <v>93</v>
      </c>
      <c r="Y24" s="66">
        <v>675</v>
      </c>
      <c r="Z24" s="47"/>
      <c r="AA24" s="43" t="s">
        <v>89</v>
      </c>
      <c r="AB24" s="76" t="s">
        <v>192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0.44047619047619047</v>
      </c>
      <c r="H25" s="27"/>
      <c r="I25" s="1"/>
      <c r="J25" s="48" t="s">
        <v>41</v>
      </c>
      <c r="K25" s="50">
        <f>J24/K24</f>
        <v>0.6875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9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72</v>
      </c>
      <c r="C35" s="27" t="s">
        <v>323</v>
      </c>
      <c r="D35" s="38">
        <v>22</v>
      </c>
      <c r="E35" s="27">
        <v>17</v>
      </c>
      <c r="F35" s="27">
        <v>2</v>
      </c>
      <c r="G35" s="27">
        <v>6</v>
      </c>
      <c r="H35" s="27"/>
      <c r="I35" s="27"/>
      <c r="J35" s="27">
        <v>1</v>
      </c>
      <c r="K35" s="27">
        <v>2</v>
      </c>
      <c r="L35" s="27">
        <v>0</v>
      </c>
      <c r="M35" s="27">
        <v>2</v>
      </c>
      <c r="N35" s="27">
        <f>SUM(L35:M35)</f>
        <v>2</v>
      </c>
      <c r="O35" s="27">
        <v>2</v>
      </c>
      <c r="P35" s="55">
        <v>6</v>
      </c>
      <c r="Q35" s="27">
        <v>2</v>
      </c>
      <c r="R35" s="27">
        <v>0</v>
      </c>
      <c r="S35" s="27">
        <v>0</v>
      </c>
      <c r="T35" s="27">
        <f>(H35*3)+((F35-H35)*2)+J35</f>
        <v>5</v>
      </c>
      <c r="U35" s="40">
        <f t="shared" ref="U35:U44" si="4">IFERROR(((T35+Q35+N35-R35)+(O35*2))/E35,"")</f>
        <v>0.76470588235294112</v>
      </c>
      <c r="V35" s="22">
        <v>198</v>
      </c>
      <c r="W35" s="22" t="s">
        <v>92</v>
      </c>
      <c r="X35" s="22" t="s">
        <v>88</v>
      </c>
      <c r="Y35" s="65">
        <v>675</v>
      </c>
      <c r="Z35" s="41"/>
      <c r="AA35" s="1" t="s">
        <v>193</v>
      </c>
      <c r="AB35" s="28" t="s">
        <v>194</v>
      </c>
    </row>
    <row r="36" spans="1:28" x14ac:dyDescent="0.3">
      <c r="A36" s="1" t="s">
        <v>45</v>
      </c>
      <c r="B36" s="1" t="s">
        <v>72</v>
      </c>
      <c r="C36" s="27" t="s">
        <v>433</v>
      </c>
      <c r="D36" s="38">
        <v>35</v>
      </c>
      <c r="E36" s="27">
        <v>31</v>
      </c>
      <c r="F36" s="27">
        <v>4</v>
      </c>
      <c r="G36" s="27">
        <v>7</v>
      </c>
      <c r="H36" s="27"/>
      <c r="I36" s="27"/>
      <c r="J36" s="27">
        <v>0</v>
      </c>
      <c r="K36" s="27">
        <v>0</v>
      </c>
      <c r="L36" s="27">
        <v>1</v>
      </c>
      <c r="M36" s="27">
        <v>5</v>
      </c>
      <c r="N36" s="27">
        <f>SUM(L36:M36)</f>
        <v>6</v>
      </c>
      <c r="O36" s="39">
        <v>2</v>
      </c>
      <c r="P36" s="39">
        <v>4</v>
      </c>
      <c r="Q36" s="39">
        <v>1</v>
      </c>
      <c r="R36" s="39">
        <v>1</v>
      </c>
      <c r="S36" s="39">
        <v>0</v>
      </c>
      <c r="T36" s="39">
        <f>(H36*3)+((F36-H36)*2)+J36</f>
        <v>8</v>
      </c>
      <c r="U36" s="40">
        <f t="shared" si="4"/>
        <v>0.58064516129032262</v>
      </c>
      <c r="V36" s="22">
        <v>198</v>
      </c>
      <c r="W36" s="22" t="s">
        <v>92</v>
      </c>
      <c r="X36" s="22" t="s">
        <v>88</v>
      </c>
      <c r="Y36" s="65">
        <v>675</v>
      </c>
      <c r="Z36" s="41"/>
      <c r="AA36" s="1" t="s">
        <v>193</v>
      </c>
      <c r="AB36" s="28" t="s">
        <v>194</v>
      </c>
    </row>
    <row r="37" spans="1:28" x14ac:dyDescent="0.3">
      <c r="A37" s="1" t="s">
        <v>45</v>
      </c>
      <c r="B37" s="1" t="s">
        <v>72</v>
      </c>
      <c r="C37" s="27" t="s">
        <v>325</v>
      </c>
      <c r="D37" s="38">
        <v>34</v>
      </c>
      <c r="E37" s="27">
        <v>36</v>
      </c>
      <c r="F37" s="27">
        <v>5</v>
      </c>
      <c r="G37" s="27">
        <v>8</v>
      </c>
      <c r="H37" s="27"/>
      <c r="I37" s="27"/>
      <c r="J37" s="27">
        <v>2</v>
      </c>
      <c r="K37" s="27">
        <v>2</v>
      </c>
      <c r="L37" s="27">
        <v>7</v>
      </c>
      <c r="M37" s="27">
        <v>6</v>
      </c>
      <c r="N37" s="27">
        <f>SUM(L37:M37)</f>
        <v>13</v>
      </c>
      <c r="O37" s="39">
        <v>1</v>
      </c>
      <c r="P37" s="55">
        <v>6</v>
      </c>
      <c r="Q37" s="39">
        <v>2</v>
      </c>
      <c r="R37" s="39">
        <v>1</v>
      </c>
      <c r="S37" s="39">
        <v>3</v>
      </c>
      <c r="T37" s="39">
        <f>(H37*3)+((F37-H37)*2)+J37</f>
        <v>12</v>
      </c>
      <c r="U37" s="40">
        <f t="shared" si="4"/>
        <v>0.77777777777777779</v>
      </c>
      <c r="V37" s="22">
        <v>198</v>
      </c>
      <c r="W37" s="22" t="s">
        <v>92</v>
      </c>
      <c r="X37" s="22" t="s">
        <v>88</v>
      </c>
      <c r="Y37" s="65">
        <v>675</v>
      </c>
      <c r="Z37" s="41"/>
      <c r="AA37" s="1" t="s">
        <v>193</v>
      </c>
      <c r="AB37" s="28" t="s">
        <v>194</v>
      </c>
    </row>
    <row r="38" spans="1:28" x14ac:dyDescent="0.3">
      <c r="A38" s="1" t="s">
        <v>45</v>
      </c>
      <c r="B38" s="1" t="s">
        <v>72</v>
      </c>
      <c r="C38" s="27" t="s">
        <v>326</v>
      </c>
      <c r="D38" s="38">
        <v>4</v>
      </c>
      <c r="E38" s="27">
        <v>45</v>
      </c>
      <c r="F38" s="27">
        <v>8</v>
      </c>
      <c r="G38" s="27">
        <v>21</v>
      </c>
      <c r="H38" s="27"/>
      <c r="I38" s="27"/>
      <c r="J38" s="27">
        <v>7</v>
      </c>
      <c r="K38" s="27">
        <v>12</v>
      </c>
      <c r="L38" s="27">
        <v>4</v>
      </c>
      <c r="M38" s="27">
        <v>1</v>
      </c>
      <c r="N38" s="27">
        <f>SUM(L38:M38)</f>
        <v>5</v>
      </c>
      <c r="O38" s="39">
        <v>6</v>
      </c>
      <c r="P38" s="39">
        <v>2</v>
      </c>
      <c r="Q38" s="39">
        <v>1</v>
      </c>
      <c r="R38" s="39">
        <v>5</v>
      </c>
      <c r="S38" s="39">
        <v>0</v>
      </c>
      <c r="T38" s="39">
        <f>(H38*3)+((F38-H38)*2)+J38</f>
        <v>23</v>
      </c>
      <c r="U38" s="40">
        <f t="shared" si="4"/>
        <v>0.8</v>
      </c>
      <c r="V38" s="22">
        <v>198</v>
      </c>
      <c r="W38" s="22" t="s">
        <v>92</v>
      </c>
      <c r="X38" s="22" t="s">
        <v>88</v>
      </c>
      <c r="Y38" s="65">
        <v>675</v>
      </c>
      <c r="Z38" s="41"/>
      <c r="AA38" s="1" t="s">
        <v>193</v>
      </c>
      <c r="AB38" s="28" t="s">
        <v>194</v>
      </c>
    </row>
    <row r="39" spans="1:28" x14ac:dyDescent="0.3">
      <c r="A39" s="1" t="s">
        <v>45</v>
      </c>
      <c r="B39" s="1" t="s">
        <v>72</v>
      </c>
      <c r="C39" s="27" t="s">
        <v>334</v>
      </c>
      <c r="D39" s="38">
        <v>24</v>
      </c>
      <c r="E39" s="27" t="s">
        <v>335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 t="str">
        <f t="shared" si="4"/>
        <v/>
      </c>
      <c r="V39" s="22">
        <v>198</v>
      </c>
      <c r="W39" s="22" t="s">
        <v>92</v>
      </c>
      <c r="X39" s="22" t="s">
        <v>88</v>
      </c>
      <c r="Y39" s="65">
        <v>675</v>
      </c>
      <c r="Z39" s="41"/>
      <c r="AA39" s="1" t="s">
        <v>193</v>
      </c>
      <c r="AB39" s="28" t="s">
        <v>194</v>
      </c>
    </row>
    <row r="40" spans="1:28" x14ac:dyDescent="0.3">
      <c r="A40" s="1" t="s">
        <v>45</v>
      </c>
      <c r="B40" s="1" t="s">
        <v>72</v>
      </c>
      <c r="C40" s="27" t="s">
        <v>327</v>
      </c>
      <c r="D40" s="38">
        <v>14</v>
      </c>
      <c r="E40" s="27">
        <v>46</v>
      </c>
      <c r="F40" s="27">
        <v>8</v>
      </c>
      <c r="G40" s="27">
        <v>26</v>
      </c>
      <c r="H40" s="27"/>
      <c r="I40" s="27"/>
      <c r="J40" s="27">
        <v>8</v>
      </c>
      <c r="K40" s="27">
        <v>13</v>
      </c>
      <c r="L40" s="27">
        <v>6</v>
      </c>
      <c r="M40" s="27">
        <v>5</v>
      </c>
      <c r="N40" s="27">
        <f>SUM(L40:M40)</f>
        <v>11</v>
      </c>
      <c r="O40" s="39">
        <v>8</v>
      </c>
      <c r="P40" s="39">
        <v>4</v>
      </c>
      <c r="Q40" s="39">
        <v>7</v>
      </c>
      <c r="R40" s="39">
        <v>3</v>
      </c>
      <c r="S40" s="39">
        <v>0</v>
      </c>
      <c r="T40" s="39">
        <f>(H40*3)+((F40-H40)*2)+J40</f>
        <v>24</v>
      </c>
      <c r="U40" s="40">
        <f t="shared" si="4"/>
        <v>1.1956521739130435</v>
      </c>
      <c r="V40" s="22">
        <v>198</v>
      </c>
      <c r="W40" s="22" t="s">
        <v>92</v>
      </c>
      <c r="X40" s="22" t="s">
        <v>88</v>
      </c>
      <c r="Y40" s="65">
        <v>675</v>
      </c>
      <c r="Z40" s="41"/>
      <c r="AA40" s="1" t="s">
        <v>193</v>
      </c>
      <c r="AB40" s="28" t="s">
        <v>194</v>
      </c>
    </row>
    <row r="41" spans="1:28" x14ac:dyDescent="0.3">
      <c r="A41" s="1" t="s">
        <v>45</v>
      </c>
      <c r="B41" s="1" t="s">
        <v>72</v>
      </c>
      <c r="C41" s="27" t="s">
        <v>328</v>
      </c>
      <c r="D41" s="38">
        <v>5</v>
      </c>
      <c r="E41" s="27">
        <v>5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>SUM(L41:M41)</f>
        <v>0</v>
      </c>
      <c r="O41" s="39">
        <v>0</v>
      </c>
      <c r="P41" s="39">
        <v>1</v>
      </c>
      <c r="Q41" s="39">
        <v>0</v>
      </c>
      <c r="R41" s="39">
        <v>1</v>
      </c>
      <c r="S41" s="39">
        <v>0</v>
      </c>
      <c r="T41" s="39">
        <f>(H41*3)+((F41-H41)*2)+J41</f>
        <v>0</v>
      </c>
      <c r="U41" s="89">
        <f t="shared" si="4"/>
        <v>-0.2</v>
      </c>
      <c r="V41" s="22">
        <v>198</v>
      </c>
      <c r="W41" s="22" t="s">
        <v>92</v>
      </c>
      <c r="X41" s="22" t="s">
        <v>88</v>
      </c>
      <c r="Y41" s="65">
        <v>675</v>
      </c>
      <c r="Z41" s="41"/>
      <c r="AA41" s="1" t="s">
        <v>193</v>
      </c>
      <c r="AB41" s="28" t="s">
        <v>194</v>
      </c>
    </row>
    <row r="42" spans="1:28" x14ac:dyDescent="0.3">
      <c r="A42" s="1" t="s">
        <v>45</v>
      </c>
      <c r="B42" s="1" t="s">
        <v>72</v>
      </c>
      <c r="C42" s="27" t="s">
        <v>329</v>
      </c>
      <c r="D42" s="38">
        <v>17</v>
      </c>
      <c r="E42" s="27">
        <v>9</v>
      </c>
      <c r="F42" s="27">
        <v>2</v>
      </c>
      <c r="G42" s="27">
        <v>2</v>
      </c>
      <c r="H42" s="27"/>
      <c r="I42" s="27"/>
      <c r="J42" s="27">
        <v>0</v>
      </c>
      <c r="K42" s="27">
        <v>0</v>
      </c>
      <c r="L42" s="27">
        <v>1</v>
      </c>
      <c r="M42" s="27">
        <v>3</v>
      </c>
      <c r="N42" s="27">
        <f>SUM(L42:M42)</f>
        <v>4</v>
      </c>
      <c r="O42" s="39">
        <v>0</v>
      </c>
      <c r="P42" s="39">
        <v>2</v>
      </c>
      <c r="Q42" s="39">
        <v>1</v>
      </c>
      <c r="R42" s="39">
        <v>1</v>
      </c>
      <c r="S42" s="39">
        <v>1</v>
      </c>
      <c r="T42" s="39">
        <f>(H42*3)+((F42-H42)*2)+J42</f>
        <v>4</v>
      </c>
      <c r="U42" s="40">
        <f t="shared" si="4"/>
        <v>0.88888888888888884</v>
      </c>
      <c r="V42" s="22">
        <v>198</v>
      </c>
      <c r="W42" s="22" t="s">
        <v>92</v>
      </c>
      <c r="X42" s="22" t="s">
        <v>88</v>
      </c>
      <c r="Y42" s="65">
        <v>675</v>
      </c>
      <c r="Z42" s="41"/>
      <c r="AA42" s="1" t="s">
        <v>193</v>
      </c>
      <c r="AB42" s="28" t="s">
        <v>194</v>
      </c>
    </row>
    <row r="43" spans="1:28" x14ac:dyDescent="0.3">
      <c r="A43" s="1" t="s">
        <v>45</v>
      </c>
      <c r="B43" s="1" t="s">
        <v>72</v>
      </c>
      <c r="C43" s="27" t="s">
        <v>330</v>
      </c>
      <c r="D43" s="38">
        <v>23</v>
      </c>
      <c r="E43" s="27">
        <v>41</v>
      </c>
      <c r="F43" s="27">
        <v>7</v>
      </c>
      <c r="G43" s="27">
        <v>23</v>
      </c>
      <c r="H43" s="27"/>
      <c r="I43" s="27"/>
      <c r="J43" s="27">
        <v>5</v>
      </c>
      <c r="K43" s="27">
        <v>6</v>
      </c>
      <c r="L43" s="27">
        <v>7</v>
      </c>
      <c r="M43" s="27">
        <v>4</v>
      </c>
      <c r="N43" s="27">
        <f>SUM(L43:M43)</f>
        <v>11</v>
      </c>
      <c r="O43" s="39">
        <v>0</v>
      </c>
      <c r="P43" s="55">
        <v>6</v>
      </c>
      <c r="Q43" s="39">
        <v>4</v>
      </c>
      <c r="R43" s="39">
        <v>2</v>
      </c>
      <c r="S43" s="39">
        <v>0</v>
      </c>
      <c r="T43" s="39">
        <f>(H43*3)+((F43-H43)*2)+J43</f>
        <v>19</v>
      </c>
      <c r="U43" s="40">
        <f t="shared" si="4"/>
        <v>0.78048780487804881</v>
      </c>
      <c r="V43" s="22">
        <v>198</v>
      </c>
      <c r="W43" s="22" t="s">
        <v>92</v>
      </c>
      <c r="X43" s="22" t="s">
        <v>88</v>
      </c>
      <c r="Y43" s="65">
        <v>675</v>
      </c>
      <c r="Z43" s="41"/>
      <c r="AA43" s="1" t="s">
        <v>193</v>
      </c>
      <c r="AB43" s="28" t="s">
        <v>194</v>
      </c>
    </row>
    <row r="44" spans="1:28" x14ac:dyDescent="0.3">
      <c r="A44" s="1" t="s">
        <v>45</v>
      </c>
      <c r="B44" s="1" t="s">
        <v>72</v>
      </c>
      <c r="C44" s="27" t="s">
        <v>331</v>
      </c>
      <c r="D44" s="38">
        <v>21</v>
      </c>
      <c r="E44" s="27">
        <v>10</v>
      </c>
      <c r="F44" s="27">
        <v>0</v>
      </c>
      <c r="G44" s="27">
        <v>3</v>
      </c>
      <c r="H44" s="27"/>
      <c r="I44" s="27"/>
      <c r="J44" s="27">
        <v>3</v>
      </c>
      <c r="K44" s="27">
        <v>5</v>
      </c>
      <c r="L44" s="27">
        <v>0</v>
      </c>
      <c r="M44" s="27">
        <v>1</v>
      </c>
      <c r="N44" s="27">
        <f>SUM(L44:M44)</f>
        <v>1</v>
      </c>
      <c r="O44" s="39">
        <v>0</v>
      </c>
      <c r="P44" s="39">
        <v>1</v>
      </c>
      <c r="Q44" s="39">
        <v>2</v>
      </c>
      <c r="R44" s="39">
        <v>0</v>
      </c>
      <c r="S44" s="39">
        <v>0</v>
      </c>
      <c r="T44" s="39">
        <f>(H44*3)+((F44-H44)*2)+J44</f>
        <v>3</v>
      </c>
      <c r="U44" s="40">
        <f t="shared" si="4"/>
        <v>0.6</v>
      </c>
      <c r="V44" s="22">
        <v>198</v>
      </c>
      <c r="W44" s="22" t="s">
        <v>92</v>
      </c>
      <c r="X44" s="22" t="s">
        <v>88</v>
      </c>
      <c r="Y44" s="65">
        <v>675</v>
      </c>
      <c r="Z44" s="41"/>
      <c r="AA44" s="1" t="s">
        <v>193</v>
      </c>
      <c r="AB44" s="28" t="s">
        <v>194</v>
      </c>
    </row>
    <row r="45" spans="1:28" x14ac:dyDescent="0.3">
      <c r="A45" s="43" t="s">
        <v>45</v>
      </c>
      <c r="B45" s="43" t="s">
        <v>72</v>
      </c>
      <c r="C45" s="44" t="s">
        <v>39</v>
      </c>
      <c r="D45" s="43"/>
      <c r="E45" s="44">
        <f t="shared" ref="E45:T45" si="5">SUM(E35:E44)</f>
        <v>240</v>
      </c>
      <c r="F45" s="44">
        <f t="shared" si="5"/>
        <v>36</v>
      </c>
      <c r="G45" s="44">
        <f t="shared" si="5"/>
        <v>96</v>
      </c>
      <c r="H45" s="44">
        <f t="shared" si="5"/>
        <v>0</v>
      </c>
      <c r="I45" s="44">
        <f t="shared" si="5"/>
        <v>0</v>
      </c>
      <c r="J45" s="44">
        <f t="shared" si="5"/>
        <v>26</v>
      </c>
      <c r="K45" s="44">
        <f t="shared" si="5"/>
        <v>40</v>
      </c>
      <c r="L45" s="44">
        <f t="shared" si="5"/>
        <v>26</v>
      </c>
      <c r="M45" s="44">
        <f t="shared" si="5"/>
        <v>27</v>
      </c>
      <c r="N45" s="44">
        <f t="shared" si="5"/>
        <v>53</v>
      </c>
      <c r="O45" s="44">
        <f t="shared" si="5"/>
        <v>19</v>
      </c>
      <c r="P45" s="44">
        <f t="shared" si="5"/>
        <v>32</v>
      </c>
      <c r="Q45" s="44">
        <f t="shared" si="5"/>
        <v>20</v>
      </c>
      <c r="R45" s="44">
        <f t="shared" si="5"/>
        <v>14</v>
      </c>
      <c r="S45" s="44">
        <f t="shared" si="5"/>
        <v>4</v>
      </c>
      <c r="T45" s="44">
        <f t="shared" si="5"/>
        <v>98</v>
      </c>
      <c r="U45" s="45">
        <f>((T45+Q45+N45-R45)+(O45*2))/E45</f>
        <v>0.8125</v>
      </c>
      <c r="V45" s="46">
        <v>198</v>
      </c>
      <c r="W45" s="46" t="s">
        <v>92</v>
      </c>
      <c r="X45" s="46" t="s">
        <v>88</v>
      </c>
      <c r="Y45" s="66">
        <v>675</v>
      </c>
      <c r="Z45" s="47"/>
      <c r="AA45" s="43" t="s">
        <v>193</v>
      </c>
      <c r="AB45" s="76" t="s">
        <v>194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0.375</v>
      </c>
      <c r="H46" s="27"/>
      <c r="I46" s="1"/>
      <c r="J46" s="48" t="s">
        <v>41</v>
      </c>
      <c r="K46" s="50">
        <f>J45/K45</f>
        <v>0.65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6F01-B2DB-40D2-BA29-5D75A34B62D8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1" t="s">
        <v>333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195</v>
      </c>
      <c r="K4" s="16" t="str">
        <f>+C11</f>
        <v>Milwaukee Does</v>
      </c>
      <c r="L4" s="17"/>
      <c r="M4" s="18"/>
      <c r="N4" s="19">
        <v>31</v>
      </c>
      <c r="O4" s="19">
        <v>20</v>
      </c>
      <c r="P4" s="19">
        <v>16</v>
      </c>
      <c r="Q4" s="19">
        <v>22</v>
      </c>
      <c r="R4" s="20"/>
      <c r="S4" s="21">
        <f>SUM(N4:R4)</f>
        <v>89</v>
      </c>
      <c r="T4" s="22">
        <v>202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196</v>
      </c>
      <c r="K5" s="16" t="str">
        <f>+C33</f>
        <v>New York Stars</v>
      </c>
      <c r="L5" s="17"/>
      <c r="M5" s="18"/>
      <c r="N5" s="19">
        <v>32</v>
      </c>
      <c r="O5" s="19">
        <v>22</v>
      </c>
      <c r="P5" s="19">
        <v>21</v>
      </c>
      <c r="Q5" s="19">
        <v>27</v>
      </c>
      <c r="R5" s="20"/>
      <c r="S5" s="21">
        <f>SUM(N5:R5)</f>
        <v>102</v>
      </c>
      <c r="T5" s="22">
        <v>202</v>
      </c>
      <c r="U5" s="1"/>
      <c r="V5" s="1"/>
      <c r="W5" s="1"/>
    </row>
    <row r="6" spans="1:28" x14ac:dyDescent="0.3">
      <c r="C6" s="23">
        <v>1181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109</v>
      </c>
      <c r="D7" s="7" t="s">
        <v>7</v>
      </c>
      <c r="G7" s="1"/>
      <c r="S7" s="1"/>
      <c r="T7" s="25" t="s">
        <v>8</v>
      </c>
      <c r="U7" s="1"/>
      <c r="V7" s="26">
        <v>202</v>
      </c>
      <c r="W7" s="1"/>
    </row>
    <row r="8" spans="1:28" x14ac:dyDescent="0.3">
      <c r="B8" s="1"/>
      <c r="C8" s="24" t="s">
        <v>338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8.3333333333333329E-2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Milwaukee Does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7" t="s">
        <v>322</v>
      </c>
      <c r="D13" s="38">
        <v>13</v>
      </c>
      <c r="E13" s="7" t="s">
        <v>508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22">
        <v>202</v>
      </c>
      <c r="W13" s="22" t="s">
        <v>92</v>
      </c>
      <c r="X13" s="22" t="s">
        <v>93</v>
      </c>
      <c r="Y13" s="65">
        <v>1181</v>
      </c>
      <c r="Z13" s="41"/>
      <c r="AA13" s="1" t="s">
        <v>89</v>
      </c>
      <c r="AB13" s="28" t="s">
        <v>197</v>
      </c>
    </row>
    <row r="14" spans="1:28" x14ac:dyDescent="0.3">
      <c r="A14" s="1" t="s">
        <v>70</v>
      </c>
      <c r="B14" s="1" t="s">
        <v>45</v>
      </c>
      <c r="C14" s="27" t="s">
        <v>48</v>
      </c>
      <c r="D14" s="38">
        <v>15</v>
      </c>
      <c r="E14" s="27">
        <v>46</v>
      </c>
      <c r="F14" s="27">
        <v>7</v>
      </c>
      <c r="G14" s="27">
        <v>17</v>
      </c>
      <c r="H14" s="27"/>
      <c r="I14" s="27"/>
      <c r="J14" s="27">
        <v>2</v>
      </c>
      <c r="K14" s="27">
        <v>6</v>
      </c>
      <c r="L14" s="27">
        <v>2</v>
      </c>
      <c r="M14" s="27">
        <v>4</v>
      </c>
      <c r="N14" s="27">
        <f>SUM(L14:M14)</f>
        <v>6</v>
      </c>
      <c r="O14" s="27">
        <v>10</v>
      </c>
      <c r="P14" s="39">
        <v>4</v>
      </c>
      <c r="Q14" s="27">
        <v>1</v>
      </c>
      <c r="R14" s="27">
        <v>9</v>
      </c>
      <c r="S14" s="27">
        <v>0</v>
      </c>
      <c r="T14" s="27">
        <f>(H14*3)+((F14-H14)*2)+J14</f>
        <v>16</v>
      </c>
      <c r="U14" s="40">
        <f>IFERROR(((T14+Q14+N14-R14)+(O14*2))/E14,"")</f>
        <v>0.73913043478260865</v>
      </c>
      <c r="V14" s="22">
        <v>202</v>
      </c>
      <c r="W14" s="22" t="s">
        <v>92</v>
      </c>
      <c r="X14" s="22" t="s">
        <v>93</v>
      </c>
      <c r="Y14" s="65">
        <v>1181</v>
      </c>
      <c r="Z14" s="41"/>
      <c r="AA14" s="1" t="s">
        <v>89</v>
      </c>
      <c r="AB14" s="28" t="s">
        <v>197</v>
      </c>
    </row>
    <row r="15" spans="1:28" x14ac:dyDescent="0.3">
      <c r="A15" s="1" t="s">
        <v>70</v>
      </c>
      <c r="B15" s="1" t="s">
        <v>45</v>
      </c>
      <c r="C15" s="27" t="s">
        <v>51</v>
      </c>
      <c r="D15" s="38">
        <v>10</v>
      </c>
      <c r="E15" s="27">
        <v>4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ref="N15:N20" si="0">SUM(L15:M15)</f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f t="shared" ref="T15:T20" si="1">(H15*3)+((F15-H15)*2)+J15</f>
        <v>0</v>
      </c>
      <c r="U15" s="40">
        <f t="shared" ref="U15:U23" si="2">IFERROR(((T15+Q15+N15-R15)+(O15*2))/E15,"")</f>
        <v>0</v>
      </c>
      <c r="V15" s="22">
        <v>202</v>
      </c>
      <c r="W15" s="22" t="s">
        <v>92</v>
      </c>
      <c r="X15" s="22" t="s">
        <v>93</v>
      </c>
      <c r="Y15" s="65">
        <v>1181</v>
      </c>
      <c r="Z15" s="41"/>
      <c r="AA15" s="1" t="s">
        <v>89</v>
      </c>
      <c r="AB15" s="28" t="s">
        <v>197</v>
      </c>
    </row>
    <row r="16" spans="1:28" x14ac:dyDescent="0.3">
      <c r="A16" s="1" t="s">
        <v>70</v>
      </c>
      <c r="B16" s="1" t="s">
        <v>45</v>
      </c>
      <c r="C16" s="27" t="s">
        <v>50</v>
      </c>
      <c r="D16" s="38">
        <v>25</v>
      </c>
      <c r="E16" s="27">
        <v>13</v>
      </c>
      <c r="F16" s="27">
        <v>2</v>
      </c>
      <c r="G16" s="27">
        <v>4</v>
      </c>
      <c r="H16" s="27"/>
      <c r="I16" s="27"/>
      <c r="J16" s="27">
        <v>0</v>
      </c>
      <c r="K16" s="27">
        <v>0</v>
      </c>
      <c r="L16" s="27">
        <v>0</v>
      </c>
      <c r="M16" s="27">
        <v>2</v>
      </c>
      <c r="N16" s="27">
        <f t="shared" si="0"/>
        <v>2</v>
      </c>
      <c r="O16" s="39">
        <v>2</v>
      </c>
      <c r="P16" s="39">
        <v>3</v>
      </c>
      <c r="Q16" s="39">
        <v>0</v>
      </c>
      <c r="R16" s="39">
        <v>1</v>
      </c>
      <c r="S16" s="39">
        <v>0</v>
      </c>
      <c r="T16" s="39">
        <f t="shared" si="1"/>
        <v>4</v>
      </c>
      <c r="U16" s="40">
        <f t="shared" si="2"/>
        <v>0.69230769230769229</v>
      </c>
      <c r="V16" s="22">
        <v>202</v>
      </c>
      <c r="W16" s="22" t="s">
        <v>92</v>
      </c>
      <c r="X16" s="22" t="s">
        <v>93</v>
      </c>
      <c r="Y16" s="65">
        <v>1181</v>
      </c>
      <c r="Z16" s="41"/>
      <c r="AA16" s="1" t="s">
        <v>89</v>
      </c>
      <c r="AB16" s="28" t="s">
        <v>197</v>
      </c>
    </row>
    <row r="17" spans="1:28" x14ac:dyDescent="0.3">
      <c r="A17" s="1" t="s">
        <v>70</v>
      </c>
      <c r="B17" s="1" t="s">
        <v>45</v>
      </c>
      <c r="C17" s="27" t="s">
        <v>53</v>
      </c>
      <c r="D17" s="38">
        <v>8</v>
      </c>
      <c r="E17" s="27">
        <v>35</v>
      </c>
      <c r="F17" s="27">
        <v>8</v>
      </c>
      <c r="G17" s="27">
        <v>11</v>
      </c>
      <c r="H17" s="27"/>
      <c r="I17" s="27"/>
      <c r="J17" s="27">
        <v>0</v>
      </c>
      <c r="K17" s="27">
        <v>0</v>
      </c>
      <c r="L17" s="27">
        <v>1</v>
      </c>
      <c r="M17" s="27">
        <v>5</v>
      </c>
      <c r="N17" s="27">
        <f t="shared" si="0"/>
        <v>6</v>
      </c>
      <c r="O17" s="39">
        <v>1</v>
      </c>
      <c r="P17" s="39">
        <v>4</v>
      </c>
      <c r="Q17" s="39">
        <v>1</v>
      </c>
      <c r="R17" s="39">
        <v>5</v>
      </c>
      <c r="S17" s="39">
        <v>0</v>
      </c>
      <c r="T17" s="39">
        <f t="shared" si="1"/>
        <v>16</v>
      </c>
      <c r="U17" s="40">
        <f t="shared" si="2"/>
        <v>0.5714285714285714</v>
      </c>
      <c r="V17" s="22">
        <v>202</v>
      </c>
      <c r="W17" s="22" t="s">
        <v>92</v>
      </c>
      <c r="X17" s="22" t="s">
        <v>93</v>
      </c>
      <c r="Y17" s="65">
        <v>1181</v>
      </c>
      <c r="Z17" s="41"/>
      <c r="AA17" s="1" t="s">
        <v>89</v>
      </c>
      <c r="AB17" s="28" t="s">
        <v>197</v>
      </c>
    </row>
    <row r="18" spans="1:28" x14ac:dyDescent="0.3">
      <c r="A18" s="1" t="s">
        <v>70</v>
      </c>
      <c r="B18" s="1" t="s">
        <v>45</v>
      </c>
      <c r="C18" s="27" t="s">
        <v>55</v>
      </c>
      <c r="D18" s="38">
        <v>6</v>
      </c>
      <c r="E18" s="27">
        <v>10</v>
      </c>
      <c r="F18" s="27">
        <v>1</v>
      </c>
      <c r="G18" s="27">
        <v>2</v>
      </c>
      <c r="H18" s="27"/>
      <c r="I18" s="27"/>
      <c r="J18" s="27">
        <v>2</v>
      </c>
      <c r="K18" s="27">
        <v>2</v>
      </c>
      <c r="L18" s="27">
        <v>0</v>
      </c>
      <c r="M18" s="27">
        <v>2</v>
      </c>
      <c r="N18" s="27">
        <f t="shared" si="0"/>
        <v>2</v>
      </c>
      <c r="O18" s="39">
        <v>0</v>
      </c>
      <c r="P18" s="39">
        <v>3</v>
      </c>
      <c r="Q18" s="39">
        <v>0</v>
      </c>
      <c r="R18" s="39">
        <v>0</v>
      </c>
      <c r="S18" s="39">
        <v>0</v>
      </c>
      <c r="T18" s="39">
        <f t="shared" si="1"/>
        <v>4</v>
      </c>
      <c r="U18" s="40">
        <f t="shared" si="2"/>
        <v>0.6</v>
      </c>
      <c r="V18" s="22">
        <v>202</v>
      </c>
      <c r="W18" s="22" t="s">
        <v>92</v>
      </c>
      <c r="X18" s="22" t="s">
        <v>93</v>
      </c>
      <c r="Y18" s="65">
        <v>1181</v>
      </c>
      <c r="Z18" s="41"/>
      <c r="AA18" s="1" t="s">
        <v>89</v>
      </c>
      <c r="AB18" s="28" t="s">
        <v>197</v>
      </c>
    </row>
    <row r="19" spans="1:28" x14ac:dyDescent="0.3">
      <c r="A19" s="1" t="s">
        <v>70</v>
      </c>
      <c r="B19" s="1" t="s">
        <v>45</v>
      </c>
      <c r="C19" s="27" t="s">
        <v>54</v>
      </c>
      <c r="D19" s="38">
        <v>22</v>
      </c>
      <c r="E19" s="27">
        <v>38</v>
      </c>
      <c r="F19" s="27">
        <v>7</v>
      </c>
      <c r="G19" s="27">
        <v>14</v>
      </c>
      <c r="H19" s="27"/>
      <c r="I19" s="27"/>
      <c r="J19" s="27">
        <v>4</v>
      </c>
      <c r="K19" s="27">
        <v>6</v>
      </c>
      <c r="L19" s="27">
        <v>2</v>
      </c>
      <c r="M19" s="27">
        <v>2</v>
      </c>
      <c r="N19" s="27">
        <f t="shared" si="0"/>
        <v>4</v>
      </c>
      <c r="O19" s="39">
        <v>7</v>
      </c>
      <c r="P19" s="39">
        <v>5</v>
      </c>
      <c r="Q19" s="39">
        <v>1</v>
      </c>
      <c r="R19" s="39">
        <v>8</v>
      </c>
      <c r="S19" s="39">
        <v>0</v>
      </c>
      <c r="T19" s="39">
        <f t="shared" si="1"/>
        <v>18</v>
      </c>
      <c r="U19" s="40">
        <f t="shared" si="2"/>
        <v>0.76315789473684215</v>
      </c>
      <c r="V19" s="22">
        <v>202</v>
      </c>
      <c r="W19" s="22" t="s">
        <v>92</v>
      </c>
      <c r="X19" s="22" t="s">
        <v>93</v>
      </c>
      <c r="Y19" s="65">
        <v>1181</v>
      </c>
      <c r="Z19" s="41"/>
      <c r="AA19" s="1" t="s">
        <v>89</v>
      </c>
      <c r="AB19" s="28" t="s">
        <v>197</v>
      </c>
    </row>
    <row r="20" spans="1:28" x14ac:dyDescent="0.3">
      <c r="A20" s="1" t="s">
        <v>70</v>
      </c>
      <c r="B20" s="1" t="s">
        <v>45</v>
      </c>
      <c r="C20" s="27" t="s">
        <v>47</v>
      </c>
      <c r="D20" s="38">
        <v>28</v>
      </c>
      <c r="E20" s="27">
        <v>48</v>
      </c>
      <c r="F20" s="27">
        <v>10</v>
      </c>
      <c r="G20" s="27">
        <v>19</v>
      </c>
      <c r="H20" s="27"/>
      <c r="I20" s="27"/>
      <c r="J20" s="27">
        <v>2</v>
      </c>
      <c r="K20" s="27">
        <v>3</v>
      </c>
      <c r="L20" s="27">
        <v>3</v>
      </c>
      <c r="M20" s="27">
        <v>9</v>
      </c>
      <c r="N20" s="27">
        <f t="shared" si="0"/>
        <v>12</v>
      </c>
      <c r="O20" s="39">
        <v>2</v>
      </c>
      <c r="P20" s="39">
        <v>1</v>
      </c>
      <c r="Q20" s="39">
        <v>1</v>
      </c>
      <c r="R20" s="39">
        <v>3</v>
      </c>
      <c r="S20" s="39">
        <v>0</v>
      </c>
      <c r="T20" s="39">
        <f t="shared" si="1"/>
        <v>22</v>
      </c>
      <c r="U20" s="40">
        <f t="shared" si="2"/>
        <v>0.75</v>
      </c>
      <c r="V20" s="22">
        <v>202</v>
      </c>
      <c r="W20" s="22" t="s">
        <v>92</v>
      </c>
      <c r="X20" s="22" t="s">
        <v>93</v>
      </c>
      <c r="Y20" s="65">
        <v>1181</v>
      </c>
      <c r="Z20" s="41"/>
      <c r="AA20" s="1" t="s">
        <v>89</v>
      </c>
      <c r="AB20" s="28" t="s">
        <v>197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32</v>
      </c>
      <c r="E21" s="27">
        <v>4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>SUM(L21:M21)</f>
        <v>1</v>
      </c>
      <c r="O21" s="39">
        <v>0</v>
      </c>
      <c r="P21" s="39">
        <v>1</v>
      </c>
      <c r="Q21" s="39">
        <v>0</v>
      </c>
      <c r="R21" s="39">
        <v>1</v>
      </c>
      <c r="S21" s="39">
        <v>0</v>
      </c>
      <c r="T21" s="39">
        <f>(H21*3)+((F21-H21)*2)+J21</f>
        <v>0</v>
      </c>
      <c r="U21" s="40">
        <f t="shared" si="2"/>
        <v>0</v>
      </c>
      <c r="V21" s="22">
        <v>202</v>
      </c>
      <c r="W21" s="22" t="s">
        <v>92</v>
      </c>
      <c r="X21" s="22" t="s">
        <v>93</v>
      </c>
      <c r="Y21" s="65">
        <v>1181</v>
      </c>
      <c r="Z21" s="41"/>
      <c r="AA21" s="1" t="s">
        <v>89</v>
      </c>
      <c r="AB21" s="28" t="s">
        <v>197</v>
      </c>
    </row>
    <row r="22" spans="1:28" x14ac:dyDescent="0.3">
      <c r="A22" s="1" t="s">
        <v>70</v>
      </c>
      <c r="B22" s="1" t="s">
        <v>45</v>
      </c>
      <c r="C22" s="27" t="s">
        <v>46</v>
      </c>
      <c r="D22" s="38">
        <v>1</v>
      </c>
      <c r="E22" s="27" t="s">
        <v>509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 t="str">
        <f t="shared" si="2"/>
        <v/>
      </c>
      <c r="V22" s="22">
        <v>202</v>
      </c>
      <c r="W22" s="22" t="s">
        <v>92</v>
      </c>
      <c r="X22" s="22" t="s">
        <v>93</v>
      </c>
      <c r="Y22" s="65">
        <v>1181</v>
      </c>
      <c r="Z22" s="41"/>
      <c r="AA22" s="1" t="s">
        <v>89</v>
      </c>
      <c r="AB22" s="28" t="s">
        <v>197</v>
      </c>
    </row>
    <row r="23" spans="1:28" x14ac:dyDescent="0.3">
      <c r="A23" s="1" t="s">
        <v>70</v>
      </c>
      <c r="B23" s="1" t="s">
        <v>45</v>
      </c>
      <c r="C23" s="27" t="s">
        <v>49</v>
      </c>
      <c r="D23" s="38">
        <v>30</v>
      </c>
      <c r="E23" s="27">
        <v>42</v>
      </c>
      <c r="F23" s="27">
        <v>4</v>
      </c>
      <c r="G23" s="27">
        <v>8</v>
      </c>
      <c r="H23" s="27"/>
      <c r="I23" s="27"/>
      <c r="J23" s="27">
        <v>1</v>
      </c>
      <c r="K23" s="27">
        <v>4</v>
      </c>
      <c r="L23" s="27">
        <v>2</v>
      </c>
      <c r="M23" s="27">
        <v>7</v>
      </c>
      <c r="N23" s="27">
        <f>SUM(L23:M23)</f>
        <v>9</v>
      </c>
      <c r="O23" s="39">
        <v>4</v>
      </c>
      <c r="P23" s="39">
        <v>5</v>
      </c>
      <c r="Q23" s="39">
        <v>1</v>
      </c>
      <c r="R23" s="39">
        <v>9</v>
      </c>
      <c r="S23" s="39">
        <v>0</v>
      </c>
      <c r="T23" s="39">
        <f>(H23*3)+((F23-H23)*2)+J23</f>
        <v>9</v>
      </c>
      <c r="U23" s="40">
        <f t="shared" si="2"/>
        <v>0.42857142857142855</v>
      </c>
      <c r="V23" s="22">
        <v>202</v>
      </c>
      <c r="W23" s="22" t="s">
        <v>92</v>
      </c>
      <c r="X23" s="22" t="s">
        <v>93</v>
      </c>
      <c r="Y23" s="65">
        <v>1181</v>
      </c>
      <c r="Z23" s="41"/>
      <c r="AA23" s="1" t="s">
        <v>89</v>
      </c>
      <c r="AB23" s="28" t="s">
        <v>197</v>
      </c>
    </row>
    <row r="24" spans="1:28" x14ac:dyDescent="0.3">
      <c r="A24" s="43" t="s">
        <v>70</v>
      </c>
      <c r="B24" s="43" t="s">
        <v>45</v>
      </c>
      <c r="C24" s="44" t="s">
        <v>39</v>
      </c>
      <c r="D24" s="43"/>
      <c r="E24" s="44">
        <f t="shared" ref="E24:T24" si="3">SUM(E14:E23)</f>
        <v>240</v>
      </c>
      <c r="F24" s="44">
        <f t="shared" si="3"/>
        <v>39</v>
      </c>
      <c r="G24" s="44">
        <f t="shared" si="3"/>
        <v>75</v>
      </c>
      <c r="H24" s="44">
        <f t="shared" si="3"/>
        <v>0</v>
      </c>
      <c r="I24" s="44">
        <f t="shared" si="3"/>
        <v>0</v>
      </c>
      <c r="J24" s="44">
        <f t="shared" si="3"/>
        <v>11</v>
      </c>
      <c r="K24" s="44">
        <f t="shared" si="3"/>
        <v>21</v>
      </c>
      <c r="L24" s="44">
        <f t="shared" si="3"/>
        <v>10</v>
      </c>
      <c r="M24" s="44">
        <f t="shared" si="3"/>
        <v>32</v>
      </c>
      <c r="N24" s="44">
        <f t="shared" si="3"/>
        <v>42</v>
      </c>
      <c r="O24" s="44">
        <f t="shared" si="3"/>
        <v>26</v>
      </c>
      <c r="P24" s="44">
        <f t="shared" si="3"/>
        <v>26</v>
      </c>
      <c r="Q24" s="44">
        <f t="shared" si="3"/>
        <v>5</v>
      </c>
      <c r="R24" s="44">
        <f t="shared" si="3"/>
        <v>36</v>
      </c>
      <c r="S24" s="44">
        <f t="shared" si="3"/>
        <v>0</v>
      </c>
      <c r="T24" s="44">
        <f t="shared" si="3"/>
        <v>89</v>
      </c>
      <c r="U24" s="45">
        <f>((T24+Q24+N24-R24)+(O24*2))/E24</f>
        <v>0.6333333333333333</v>
      </c>
      <c r="V24" s="46">
        <v>202</v>
      </c>
      <c r="W24" s="46" t="s">
        <v>92</v>
      </c>
      <c r="X24" s="46" t="s">
        <v>93</v>
      </c>
      <c r="Y24" s="66">
        <v>1181</v>
      </c>
      <c r="Z24" s="79" t="s">
        <v>447</v>
      </c>
      <c r="AA24" s="43" t="s">
        <v>89</v>
      </c>
      <c r="AB24" s="69" t="s">
        <v>197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0.52</v>
      </c>
      <c r="H25" s="27"/>
      <c r="I25" s="1"/>
      <c r="J25" s="48" t="s">
        <v>41</v>
      </c>
      <c r="K25" s="50">
        <f>J24/K24</f>
        <v>0.52380952380952384</v>
      </c>
      <c r="L25" s="1"/>
      <c r="M25" s="39" t="s">
        <v>42</v>
      </c>
      <c r="N25" s="51">
        <v>6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 t="s">
        <v>339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10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178</v>
      </c>
      <c r="D35" s="38">
        <v>13</v>
      </c>
      <c r="E35" s="27">
        <v>25</v>
      </c>
      <c r="F35" s="27">
        <v>3</v>
      </c>
      <c r="G35" s="27">
        <v>11</v>
      </c>
      <c r="H35" s="27"/>
      <c r="I35" s="27"/>
      <c r="J35" s="27">
        <v>0</v>
      </c>
      <c r="K35" s="27">
        <v>0</v>
      </c>
      <c r="L35" s="27">
        <v>4</v>
      </c>
      <c r="M35" s="27">
        <v>6</v>
      </c>
      <c r="N35" s="27">
        <f>SUM(L35:M35)</f>
        <v>10</v>
      </c>
      <c r="O35" s="27">
        <v>3</v>
      </c>
      <c r="P35" s="39">
        <v>3</v>
      </c>
      <c r="Q35" s="27">
        <v>4</v>
      </c>
      <c r="R35" s="27">
        <v>2</v>
      </c>
      <c r="S35" s="27">
        <v>0</v>
      </c>
      <c r="T35" s="27">
        <f>+(F35*2)+J35</f>
        <v>6</v>
      </c>
      <c r="U35" s="40">
        <f>IFERROR(((T35+Q35+N35-R35)+(O35*2))/E35,"")</f>
        <v>0.96</v>
      </c>
      <c r="V35" s="22">
        <v>202</v>
      </c>
      <c r="W35" s="22" t="s">
        <v>112</v>
      </c>
      <c r="X35" s="22" t="s">
        <v>88</v>
      </c>
      <c r="Y35" s="65">
        <v>1181</v>
      </c>
      <c r="Z35" s="41"/>
      <c r="AA35" s="1" t="s">
        <v>176</v>
      </c>
      <c r="AB35" s="28" t="s">
        <v>198</v>
      </c>
    </row>
    <row r="36" spans="1:28" x14ac:dyDescent="0.3">
      <c r="A36" s="1" t="s">
        <v>45</v>
      </c>
      <c r="B36" s="1" t="s">
        <v>70</v>
      </c>
      <c r="C36" s="27" t="s">
        <v>179</v>
      </c>
      <c r="D36" s="38">
        <v>11</v>
      </c>
      <c r="E36" s="27">
        <v>39</v>
      </c>
      <c r="F36" s="27">
        <v>7</v>
      </c>
      <c r="G36" s="27">
        <v>15</v>
      </c>
      <c r="H36" s="27"/>
      <c r="I36" s="27"/>
      <c r="J36" s="27">
        <v>2</v>
      </c>
      <c r="K36" s="27">
        <v>2</v>
      </c>
      <c r="L36" s="27">
        <v>1</v>
      </c>
      <c r="M36" s="27">
        <v>2</v>
      </c>
      <c r="N36" s="27">
        <f t="shared" ref="N36:N41" si="4">SUM(L36:M36)</f>
        <v>3</v>
      </c>
      <c r="O36" s="39">
        <v>2</v>
      </c>
      <c r="P36" s="39">
        <v>2</v>
      </c>
      <c r="Q36" s="39">
        <v>3</v>
      </c>
      <c r="R36" s="39">
        <v>5</v>
      </c>
      <c r="S36" s="39">
        <v>0</v>
      </c>
      <c r="T36" s="27">
        <f t="shared" ref="T36:T45" si="5">+(F36*2)+J36</f>
        <v>16</v>
      </c>
      <c r="U36" s="40">
        <f t="shared" ref="U36:U45" si="6">IFERROR(((T36+Q36+N36-R36)+(O36*2))/E36,"")</f>
        <v>0.53846153846153844</v>
      </c>
      <c r="V36" s="22">
        <v>202</v>
      </c>
      <c r="W36" s="22" t="s">
        <v>112</v>
      </c>
      <c r="X36" s="22" t="s">
        <v>88</v>
      </c>
      <c r="Y36" s="65">
        <v>1181</v>
      </c>
      <c r="Z36" s="41"/>
      <c r="AA36" s="1" t="s">
        <v>176</v>
      </c>
      <c r="AB36" s="28" t="s">
        <v>198</v>
      </c>
    </row>
    <row r="37" spans="1:28" x14ac:dyDescent="0.3">
      <c r="A37" s="1" t="s">
        <v>45</v>
      </c>
      <c r="B37" s="1" t="s">
        <v>70</v>
      </c>
      <c r="C37" s="27" t="s">
        <v>180</v>
      </c>
      <c r="D37" s="38">
        <v>31</v>
      </c>
      <c r="E37" s="27">
        <v>35</v>
      </c>
      <c r="F37" s="27">
        <v>8</v>
      </c>
      <c r="G37" s="27">
        <v>16</v>
      </c>
      <c r="H37" s="27"/>
      <c r="I37" s="27"/>
      <c r="J37" s="27">
        <v>2</v>
      </c>
      <c r="K37" s="27">
        <v>3</v>
      </c>
      <c r="L37" s="27">
        <v>5</v>
      </c>
      <c r="M37" s="27">
        <v>7</v>
      </c>
      <c r="N37" s="27">
        <f t="shared" si="4"/>
        <v>12</v>
      </c>
      <c r="O37" s="39">
        <v>2</v>
      </c>
      <c r="P37" s="39">
        <v>4</v>
      </c>
      <c r="Q37" s="39">
        <v>2</v>
      </c>
      <c r="R37" s="39">
        <v>1</v>
      </c>
      <c r="S37" s="39">
        <v>0</v>
      </c>
      <c r="T37" s="27">
        <f t="shared" si="5"/>
        <v>18</v>
      </c>
      <c r="U37" s="40">
        <f t="shared" si="6"/>
        <v>1</v>
      </c>
      <c r="V37" s="22">
        <v>202</v>
      </c>
      <c r="W37" s="22" t="s">
        <v>112</v>
      </c>
      <c r="X37" s="22" t="s">
        <v>88</v>
      </c>
      <c r="Y37" s="65">
        <v>1181</v>
      </c>
      <c r="Z37" s="41"/>
      <c r="AA37" s="1" t="s">
        <v>176</v>
      </c>
      <c r="AB37" s="28" t="s">
        <v>198</v>
      </c>
    </row>
    <row r="38" spans="1:28" x14ac:dyDescent="0.3">
      <c r="A38" s="1" t="s">
        <v>45</v>
      </c>
      <c r="B38" s="1" t="s">
        <v>70</v>
      </c>
      <c r="C38" s="27" t="s">
        <v>181</v>
      </c>
      <c r="D38" s="38">
        <v>6</v>
      </c>
      <c r="E38" s="27">
        <v>22</v>
      </c>
      <c r="F38" s="27">
        <v>8</v>
      </c>
      <c r="G38" s="27">
        <v>13</v>
      </c>
      <c r="H38" s="27"/>
      <c r="I38" s="27"/>
      <c r="J38" s="27">
        <v>5</v>
      </c>
      <c r="K38" s="27">
        <v>5</v>
      </c>
      <c r="L38" s="27">
        <v>2</v>
      </c>
      <c r="M38" s="27">
        <v>6</v>
      </c>
      <c r="N38" s="27">
        <f t="shared" si="4"/>
        <v>8</v>
      </c>
      <c r="O38" s="39">
        <v>3</v>
      </c>
      <c r="P38" s="39">
        <v>0</v>
      </c>
      <c r="Q38" s="39">
        <v>2</v>
      </c>
      <c r="R38" s="39">
        <v>4</v>
      </c>
      <c r="S38" s="39">
        <v>1</v>
      </c>
      <c r="T38" s="27">
        <f t="shared" si="5"/>
        <v>21</v>
      </c>
      <c r="U38" s="40">
        <f t="shared" si="6"/>
        <v>1.5</v>
      </c>
      <c r="V38" s="22">
        <v>202</v>
      </c>
      <c r="W38" s="22" t="s">
        <v>112</v>
      </c>
      <c r="X38" s="22" t="s">
        <v>88</v>
      </c>
      <c r="Y38" s="65">
        <v>1181</v>
      </c>
      <c r="Z38" s="41"/>
      <c r="AA38" s="1" t="s">
        <v>176</v>
      </c>
      <c r="AB38" s="28" t="s">
        <v>198</v>
      </c>
    </row>
    <row r="39" spans="1:28" x14ac:dyDescent="0.3">
      <c r="A39" s="1" t="s">
        <v>45</v>
      </c>
      <c r="B39" s="1" t="s">
        <v>70</v>
      </c>
      <c r="C39" s="27" t="s">
        <v>182</v>
      </c>
      <c r="D39" s="38">
        <v>12</v>
      </c>
      <c r="E39" s="27">
        <v>18</v>
      </c>
      <c r="F39" s="27">
        <v>1</v>
      </c>
      <c r="G39" s="27">
        <v>2</v>
      </c>
      <c r="H39" s="27"/>
      <c r="I39" s="27"/>
      <c r="J39" s="27">
        <v>2</v>
      </c>
      <c r="K39" s="27">
        <v>4</v>
      </c>
      <c r="L39" s="27">
        <v>0</v>
      </c>
      <c r="M39" s="27">
        <v>1</v>
      </c>
      <c r="N39" s="27">
        <f t="shared" si="4"/>
        <v>1</v>
      </c>
      <c r="O39" s="39">
        <v>2</v>
      </c>
      <c r="P39" s="39">
        <v>3</v>
      </c>
      <c r="Q39" s="39">
        <v>2</v>
      </c>
      <c r="R39" s="39">
        <v>3</v>
      </c>
      <c r="S39" s="39">
        <v>0</v>
      </c>
      <c r="T39" s="27">
        <f t="shared" si="5"/>
        <v>4</v>
      </c>
      <c r="U39" s="40">
        <f t="shared" si="6"/>
        <v>0.44444444444444442</v>
      </c>
      <c r="V39" s="22">
        <v>202</v>
      </c>
      <c r="W39" s="22" t="s">
        <v>112</v>
      </c>
      <c r="X39" s="22" t="s">
        <v>88</v>
      </c>
      <c r="Y39" s="65">
        <v>1181</v>
      </c>
      <c r="Z39" s="41"/>
      <c r="AA39" s="1" t="s">
        <v>176</v>
      </c>
      <c r="AB39" s="28" t="s">
        <v>198</v>
      </c>
    </row>
    <row r="40" spans="1:28" x14ac:dyDescent="0.3">
      <c r="A40" s="1" t="s">
        <v>45</v>
      </c>
      <c r="B40" s="1" t="s">
        <v>70</v>
      </c>
      <c r="C40" s="27" t="s">
        <v>340</v>
      </c>
      <c r="D40" s="38">
        <v>32</v>
      </c>
      <c r="E40" s="27">
        <v>8</v>
      </c>
      <c r="F40" s="27">
        <v>0</v>
      </c>
      <c r="G40" s="27">
        <v>1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>SUM(L40:M40)</f>
        <v>0</v>
      </c>
      <c r="O40" s="39">
        <v>2</v>
      </c>
      <c r="P40" s="39">
        <v>0</v>
      </c>
      <c r="Q40" s="39">
        <v>1</v>
      </c>
      <c r="R40" s="39">
        <v>1</v>
      </c>
      <c r="S40" s="39">
        <v>0</v>
      </c>
      <c r="T40" s="27">
        <f>+(F40*2)+J40</f>
        <v>0</v>
      </c>
      <c r="U40" s="40">
        <f>IFERROR(((T40+Q40+N40-R40)+(O40*2))/E40,"")</f>
        <v>0.5</v>
      </c>
      <c r="V40" s="22">
        <v>202</v>
      </c>
      <c r="W40" s="22" t="s">
        <v>112</v>
      </c>
      <c r="X40" s="22" t="s">
        <v>88</v>
      </c>
      <c r="Y40" s="65">
        <v>1181</v>
      </c>
      <c r="Z40" s="41"/>
      <c r="AA40" s="1" t="s">
        <v>176</v>
      </c>
      <c r="AB40" s="28" t="s">
        <v>198</v>
      </c>
    </row>
    <row r="41" spans="1:28" x14ac:dyDescent="0.3">
      <c r="A41" s="1" t="s">
        <v>45</v>
      </c>
      <c r="B41" s="1" t="s">
        <v>70</v>
      </c>
      <c r="C41" s="27" t="s">
        <v>183</v>
      </c>
      <c r="D41" s="38">
        <v>24</v>
      </c>
      <c r="E41" s="27">
        <v>18</v>
      </c>
      <c r="F41" s="27">
        <v>3</v>
      </c>
      <c r="G41" s="27">
        <v>6</v>
      </c>
      <c r="H41" s="27"/>
      <c r="I41" s="27"/>
      <c r="J41" s="27">
        <v>2</v>
      </c>
      <c r="K41" s="27">
        <v>4</v>
      </c>
      <c r="L41" s="27">
        <v>2</v>
      </c>
      <c r="M41" s="27">
        <v>1</v>
      </c>
      <c r="N41" s="27">
        <f t="shared" si="4"/>
        <v>3</v>
      </c>
      <c r="O41" s="39">
        <v>0</v>
      </c>
      <c r="P41" s="39">
        <v>0</v>
      </c>
      <c r="Q41" s="39">
        <v>2</v>
      </c>
      <c r="R41" s="39">
        <v>1</v>
      </c>
      <c r="S41" s="39">
        <v>0</v>
      </c>
      <c r="T41" s="27">
        <f t="shared" si="5"/>
        <v>8</v>
      </c>
      <c r="U41" s="40">
        <f t="shared" si="6"/>
        <v>0.66666666666666663</v>
      </c>
      <c r="V41" s="22">
        <v>202</v>
      </c>
      <c r="W41" s="22" t="s">
        <v>112</v>
      </c>
      <c r="X41" s="22" t="s">
        <v>88</v>
      </c>
      <c r="Y41" s="65">
        <v>1181</v>
      </c>
      <c r="Z41" s="41"/>
      <c r="AA41" s="1" t="s">
        <v>176</v>
      </c>
      <c r="AB41" s="28" t="s">
        <v>198</v>
      </c>
    </row>
    <row r="42" spans="1:28" x14ac:dyDescent="0.3">
      <c r="A42" s="1" t="s">
        <v>45</v>
      </c>
      <c r="B42" s="1" t="s">
        <v>70</v>
      </c>
      <c r="C42" s="27" t="s">
        <v>184</v>
      </c>
      <c r="D42" s="38">
        <v>33</v>
      </c>
      <c r="E42" s="27">
        <v>7</v>
      </c>
      <c r="F42" s="27">
        <v>1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1</v>
      </c>
      <c r="P42" s="39">
        <v>5</v>
      </c>
      <c r="Q42" s="39">
        <v>0</v>
      </c>
      <c r="R42" s="39">
        <v>3</v>
      </c>
      <c r="S42" s="39">
        <v>0</v>
      </c>
      <c r="T42" s="27">
        <f t="shared" si="5"/>
        <v>2</v>
      </c>
      <c r="U42" s="40">
        <f t="shared" si="6"/>
        <v>0.14285714285714285</v>
      </c>
      <c r="V42" s="22">
        <v>202</v>
      </c>
      <c r="W42" s="22" t="s">
        <v>112</v>
      </c>
      <c r="X42" s="22" t="s">
        <v>88</v>
      </c>
      <c r="Y42" s="65">
        <v>1181</v>
      </c>
      <c r="Z42" s="41"/>
      <c r="AA42" s="1" t="s">
        <v>176</v>
      </c>
      <c r="AB42" s="28" t="s">
        <v>198</v>
      </c>
    </row>
    <row r="43" spans="1:28" x14ac:dyDescent="0.3">
      <c r="A43" s="1" t="s">
        <v>45</v>
      </c>
      <c r="B43" s="1" t="s">
        <v>70</v>
      </c>
      <c r="C43" s="27" t="s">
        <v>185</v>
      </c>
      <c r="D43" s="38">
        <v>10</v>
      </c>
      <c r="E43" s="27">
        <v>36</v>
      </c>
      <c r="F43" s="27">
        <v>2</v>
      </c>
      <c r="G43" s="27">
        <v>9</v>
      </c>
      <c r="H43" s="27"/>
      <c r="I43" s="27"/>
      <c r="J43" s="27">
        <v>9</v>
      </c>
      <c r="K43" s="27">
        <v>9</v>
      </c>
      <c r="L43" s="27">
        <v>1</v>
      </c>
      <c r="M43" s="27">
        <v>2</v>
      </c>
      <c r="N43" s="27">
        <f>SUM(L43:M43)</f>
        <v>3</v>
      </c>
      <c r="O43" s="39">
        <v>7</v>
      </c>
      <c r="P43" s="39">
        <v>3</v>
      </c>
      <c r="Q43" s="39">
        <v>4</v>
      </c>
      <c r="R43" s="39">
        <v>3</v>
      </c>
      <c r="S43" s="39">
        <v>0</v>
      </c>
      <c r="T43" s="27">
        <f t="shared" si="5"/>
        <v>13</v>
      </c>
      <c r="U43" s="40">
        <f t="shared" si="6"/>
        <v>0.86111111111111116</v>
      </c>
      <c r="V43" s="22">
        <v>202</v>
      </c>
      <c r="W43" s="22" t="s">
        <v>112</v>
      </c>
      <c r="X43" s="22" t="s">
        <v>88</v>
      </c>
      <c r="Y43" s="65">
        <v>1181</v>
      </c>
      <c r="Z43" s="41"/>
      <c r="AA43" s="1" t="s">
        <v>176</v>
      </c>
      <c r="AB43" s="28" t="s">
        <v>198</v>
      </c>
    </row>
    <row r="44" spans="1:28" x14ac:dyDescent="0.3">
      <c r="A44" s="1" t="s">
        <v>45</v>
      </c>
      <c r="B44" s="1" t="s">
        <v>70</v>
      </c>
      <c r="C44" s="27" t="s">
        <v>186</v>
      </c>
      <c r="D44" s="38">
        <v>22</v>
      </c>
      <c r="E44" s="27" t="s">
        <v>321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27"/>
      <c r="U44" s="40"/>
      <c r="V44" s="22">
        <v>202</v>
      </c>
      <c r="W44" s="22" t="s">
        <v>112</v>
      </c>
      <c r="X44" s="22" t="s">
        <v>88</v>
      </c>
      <c r="Y44" s="65">
        <v>1181</v>
      </c>
      <c r="Z44" s="41"/>
      <c r="AA44" s="1" t="s">
        <v>176</v>
      </c>
      <c r="AB44" s="28" t="s">
        <v>198</v>
      </c>
    </row>
    <row r="45" spans="1:28" x14ac:dyDescent="0.3">
      <c r="A45" s="1" t="s">
        <v>45</v>
      </c>
      <c r="B45" s="1" t="s">
        <v>70</v>
      </c>
      <c r="C45" s="27" t="s">
        <v>187</v>
      </c>
      <c r="D45" s="38">
        <v>20</v>
      </c>
      <c r="E45" s="27">
        <v>32</v>
      </c>
      <c r="F45" s="27">
        <v>5</v>
      </c>
      <c r="G45" s="27">
        <v>12</v>
      </c>
      <c r="H45" s="27"/>
      <c r="I45" s="27"/>
      <c r="J45" s="27">
        <v>4</v>
      </c>
      <c r="K45" s="27">
        <v>7</v>
      </c>
      <c r="L45" s="27">
        <v>2</v>
      </c>
      <c r="M45" s="27">
        <v>4</v>
      </c>
      <c r="N45" s="27">
        <f>SUM(L45:M45)</f>
        <v>6</v>
      </c>
      <c r="O45" s="39">
        <v>1</v>
      </c>
      <c r="P45" s="39">
        <v>2</v>
      </c>
      <c r="Q45" s="39">
        <v>0</v>
      </c>
      <c r="R45" s="39">
        <v>1</v>
      </c>
      <c r="S45" s="39">
        <v>0</v>
      </c>
      <c r="T45" s="27">
        <f t="shared" si="5"/>
        <v>14</v>
      </c>
      <c r="U45" s="40">
        <f t="shared" si="6"/>
        <v>0.65625</v>
      </c>
      <c r="V45" s="22">
        <v>202</v>
      </c>
      <c r="W45" s="22" t="s">
        <v>112</v>
      </c>
      <c r="X45" s="22" t="s">
        <v>88</v>
      </c>
      <c r="Y45" s="65">
        <v>1181</v>
      </c>
      <c r="Z45" s="41"/>
      <c r="AA45" s="1" t="s">
        <v>176</v>
      </c>
      <c r="AB45" s="28" t="s">
        <v>198</v>
      </c>
    </row>
    <row r="46" spans="1:28" x14ac:dyDescent="0.3">
      <c r="A46" s="43" t="s">
        <v>45</v>
      </c>
      <c r="B46" s="43" t="s">
        <v>70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38</v>
      </c>
      <c r="G46" s="44">
        <f t="shared" si="7"/>
        <v>86</v>
      </c>
      <c r="H46" s="44">
        <f t="shared" si="7"/>
        <v>0</v>
      </c>
      <c r="I46" s="44">
        <f t="shared" si="7"/>
        <v>0</v>
      </c>
      <c r="J46" s="44">
        <f t="shared" si="7"/>
        <v>26</v>
      </c>
      <c r="K46" s="44">
        <f t="shared" si="7"/>
        <v>34</v>
      </c>
      <c r="L46" s="44">
        <f t="shared" si="7"/>
        <v>17</v>
      </c>
      <c r="M46" s="44">
        <f t="shared" si="7"/>
        <v>29</v>
      </c>
      <c r="N46" s="44">
        <f t="shared" si="7"/>
        <v>46</v>
      </c>
      <c r="O46" s="44">
        <f t="shared" si="7"/>
        <v>23</v>
      </c>
      <c r="P46" s="44">
        <f t="shared" si="7"/>
        <v>22</v>
      </c>
      <c r="Q46" s="44">
        <f t="shared" si="7"/>
        <v>20</v>
      </c>
      <c r="R46" s="44">
        <f t="shared" si="7"/>
        <v>24</v>
      </c>
      <c r="S46" s="44">
        <f t="shared" si="7"/>
        <v>1</v>
      </c>
      <c r="T46" s="44">
        <f t="shared" si="7"/>
        <v>102</v>
      </c>
      <c r="U46" s="45">
        <f>((T46+Q46+N46-R46)+(O46*2))/E46</f>
        <v>0.79166666666666663</v>
      </c>
      <c r="V46" s="46">
        <v>202</v>
      </c>
      <c r="W46" s="46" t="s">
        <v>112</v>
      </c>
      <c r="X46" s="46" t="s">
        <v>88</v>
      </c>
      <c r="Y46" s="66">
        <v>1181</v>
      </c>
      <c r="Z46" s="47"/>
      <c r="AA46" s="43" t="s">
        <v>176</v>
      </c>
      <c r="AB46" s="69" t="s">
        <v>198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0.44186046511627908</v>
      </c>
      <c r="H47" s="27"/>
      <c r="I47" s="1"/>
      <c r="J47" s="48" t="s">
        <v>41</v>
      </c>
      <c r="K47" s="50">
        <f>J46/K46</f>
        <v>0.76470588235294112</v>
      </c>
      <c r="L47" s="1"/>
      <c r="M47" s="39" t="s">
        <v>42</v>
      </c>
      <c r="N47" s="51">
        <v>8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9CB6-354B-4698-B125-894954DFDC41}">
  <sheetPr>
    <tabColor rgb="FF92D050"/>
    <pageSetUpPr fitToPage="1"/>
  </sheetPr>
  <dimension ref="A1:AB47"/>
  <sheetViews>
    <sheetView workbookViewId="0">
      <selection activeCell="E17" sqref="E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333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199</v>
      </c>
      <c r="D4" s="7" t="s">
        <v>4</v>
      </c>
      <c r="E4" s="8"/>
      <c r="F4" s="5"/>
      <c r="G4" s="1"/>
      <c r="J4" s="15" t="s">
        <v>200</v>
      </c>
      <c r="K4" s="16" t="str">
        <f>+C11</f>
        <v>Milwaukee Does</v>
      </c>
      <c r="L4" s="17"/>
      <c r="M4" s="18"/>
      <c r="N4" s="19">
        <v>20</v>
      </c>
      <c r="O4" s="19">
        <v>30</v>
      </c>
      <c r="P4" s="19">
        <v>21</v>
      </c>
      <c r="Q4" s="19">
        <v>23</v>
      </c>
      <c r="R4" s="20"/>
      <c r="S4" s="21">
        <f>SUM(N4:R4)</f>
        <v>94</v>
      </c>
      <c r="T4" s="22">
        <v>209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201</v>
      </c>
      <c r="K5" s="16" t="str">
        <f>+C32</f>
        <v>Washington Metros</v>
      </c>
      <c r="L5" s="17"/>
      <c r="M5" s="18"/>
      <c r="N5" s="19">
        <v>24</v>
      </c>
      <c r="O5" s="19">
        <v>19</v>
      </c>
      <c r="P5" s="19">
        <v>22</v>
      </c>
      <c r="Q5" s="19">
        <v>24</v>
      </c>
      <c r="R5" s="20"/>
      <c r="S5" s="21">
        <f>SUM(N5:R5)</f>
        <v>89</v>
      </c>
      <c r="T5" s="22">
        <v>209</v>
      </c>
      <c r="U5" s="1"/>
      <c r="V5" s="1"/>
      <c r="W5" s="1"/>
    </row>
    <row r="6" spans="1:28" x14ac:dyDescent="0.3">
      <c r="C6" s="23">
        <v>571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318</v>
      </c>
      <c r="D7" s="7" t="s">
        <v>7</v>
      </c>
      <c r="G7" s="1"/>
      <c r="S7" s="1"/>
      <c r="T7" s="25" t="s">
        <v>8</v>
      </c>
      <c r="U7" s="1"/>
      <c r="V7" s="26">
        <v>209</v>
      </c>
      <c r="W7" s="1"/>
    </row>
    <row r="8" spans="1:28" x14ac:dyDescent="0.3">
      <c r="B8" s="1"/>
      <c r="C8" s="24" t="s">
        <v>319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Milwaukee Does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322</v>
      </c>
      <c r="D13" s="38">
        <v>31</v>
      </c>
      <c r="E13" s="27" t="s">
        <v>448</v>
      </c>
      <c r="F13" s="27"/>
      <c r="G13" s="27"/>
      <c r="H13" s="27"/>
      <c r="I13" s="27"/>
      <c r="J13" s="27"/>
      <c r="K13" s="27"/>
      <c r="L13" s="27"/>
      <c r="M13" s="27"/>
      <c r="N13" s="27"/>
      <c r="O13" s="39"/>
      <c r="P13" s="39"/>
      <c r="Q13" s="39"/>
      <c r="R13" s="39"/>
      <c r="S13" s="39"/>
      <c r="T13" s="27"/>
      <c r="U13" s="40" t="str">
        <f t="shared" ref="U13:U23" si="0">IFERROR(((T13+Q13+N13-R13)+(O13*2))/E13,"")</f>
        <v/>
      </c>
      <c r="V13" s="22">
        <v>209</v>
      </c>
      <c r="W13" s="22" t="s">
        <v>92</v>
      </c>
      <c r="X13" s="22" t="s">
        <v>88</v>
      </c>
      <c r="Y13" s="65">
        <v>571</v>
      </c>
      <c r="Z13" s="41"/>
      <c r="AA13" s="1" t="s">
        <v>89</v>
      </c>
      <c r="AB13" s="28" t="s">
        <v>202</v>
      </c>
    </row>
    <row r="14" spans="1:28" x14ac:dyDescent="0.3">
      <c r="A14" s="1" t="s">
        <v>66</v>
      </c>
      <c r="B14" s="1" t="s">
        <v>45</v>
      </c>
      <c r="C14" s="27" t="s">
        <v>48</v>
      </c>
      <c r="D14" s="38">
        <v>15</v>
      </c>
      <c r="E14" s="27">
        <v>37</v>
      </c>
      <c r="F14" s="27">
        <v>8</v>
      </c>
      <c r="G14" s="27">
        <v>18</v>
      </c>
      <c r="H14" s="27"/>
      <c r="I14" s="27"/>
      <c r="J14" s="27">
        <v>6</v>
      </c>
      <c r="K14" s="27">
        <v>10</v>
      </c>
      <c r="L14" s="27">
        <v>2</v>
      </c>
      <c r="M14" s="27">
        <v>0</v>
      </c>
      <c r="N14" s="27">
        <f t="shared" ref="N14:N23" si="1">SUM(L14:M14)</f>
        <v>2</v>
      </c>
      <c r="O14" s="27">
        <v>2</v>
      </c>
      <c r="P14" s="39">
        <v>3</v>
      </c>
      <c r="Q14" s="27">
        <v>4</v>
      </c>
      <c r="R14" s="27">
        <v>4</v>
      </c>
      <c r="S14" s="27">
        <v>0</v>
      </c>
      <c r="T14" s="27">
        <f t="shared" ref="T14:T23" si="2">+(F14*2)+J14</f>
        <v>22</v>
      </c>
      <c r="U14" s="40">
        <f t="shared" si="0"/>
        <v>0.7567567567567568</v>
      </c>
      <c r="V14" s="22">
        <v>209</v>
      </c>
      <c r="W14" s="22" t="s">
        <v>92</v>
      </c>
      <c r="X14" s="22" t="s">
        <v>88</v>
      </c>
      <c r="Y14" s="65">
        <v>571</v>
      </c>
      <c r="Z14" s="41"/>
      <c r="AA14" s="1" t="s">
        <v>89</v>
      </c>
      <c r="AB14" s="28" t="s">
        <v>202</v>
      </c>
    </row>
    <row r="15" spans="1:28" x14ac:dyDescent="0.3">
      <c r="A15" s="1" t="s">
        <v>66</v>
      </c>
      <c r="B15" s="1" t="s">
        <v>45</v>
      </c>
      <c r="C15" s="27" t="s">
        <v>51</v>
      </c>
      <c r="D15" s="38">
        <v>10</v>
      </c>
      <c r="E15" s="27">
        <v>6</v>
      </c>
      <c r="F15" s="27">
        <v>0</v>
      </c>
      <c r="G15" s="27">
        <v>0</v>
      </c>
      <c r="H15" s="27"/>
      <c r="I15" s="27"/>
      <c r="J15" s="27">
        <v>1</v>
      </c>
      <c r="K15" s="27">
        <v>2</v>
      </c>
      <c r="L15" s="27">
        <v>0</v>
      </c>
      <c r="M15" s="27">
        <v>0</v>
      </c>
      <c r="N15" s="27">
        <f t="shared" si="1"/>
        <v>0</v>
      </c>
      <c r="O15" s="39">
        <v>1</v>
      </c>
      <c r="P15" s="39">
        <v>0</v>
      </c>
      <c r="Q15" s="39">
        <v>3</v>
      </c>
      <c r="R15" s="39">
        <v>3</v>
      </c>
      <c r="S15" s="39">
        <v>0</v>
      </c>
      <c r="T15" s="27">
        <f t="shared" si="2"/>
        <v>1</v>
      </c>
      <c r="U15" s="40">
        <f t="shared" si="0"/>
        <v>0.5</v>
      </c>
      <c r="V15" s="22">
        <v>209</v>
      </c>
      <c r="W15" s="22" t="s">
        <v>92</v>
      </c>
      <c r="X15" s="22" t="s">
        <v>88</v>
      </c>
      <c r="Y15" s="65">
        <v>571</v>
      </c>
      <c r="Z15" s="41"/>
      <c r="AA15" s="1" t="s">
        <v>89</v>
      </c>
      <c r="AB15" s="28" t="s">
        <v>202</v>
      </c>
    </row>
    <row r="16" spans="1:28" x14ac:dyDescent="0.3">
      <c r="A16" s="1" t="s">
        <v>66</v>
      </c>
      <c r="B16" s="1" t="s">
        <v>45</v>
      </c>
      <c r="C16" s="27" t="s">
        <v>50</v>
      </c>
      <c r="D16" s="38">
        <v>25</v>
      </c>
      <c r="E16" s="27" t="s">
        <v>510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 t="str">
        <f t="shared" si="0"/>
        <v/>
      </c>
      <c r="V16" s="22">
        <v>209</v>
      </c>
      <c r="W16" s="22" t="s">
        <v>92</v>
      </c>
      <c r="X16" s="22" t="s">
        <v>88</v>
      </c>
      <c r="Y16" s="65">
        <v>571</v>
      </c>
      <c r="Z16" s="41"/>
      <c r="AA16" s="1" t="s">
        <v>89</v>
      </c>
      <c r="AB16" s="28" t="s">
        <v>202</v>
      </c>
    </row>
    <row r="17" spans="1:28" x14ac:dyDescent="0.3">
      <c r="A17" s="1" t="s">
        <v>66</v>
      </c>
      <c r="B17" s="1" t="s">
        <v>45</v>
      </c>
      <c r="C17" s="27" t="s">
        <v>53</v>
      </c>
      <c r="D17" s="38">
        <v>8</v>
      </c>
      <c r="E17" s="27">
        <v>13</v>
      </c>
      <c r="F17" s="27">
        <v>1</v>
      </c>
      <c r="G17" s="27">
        <v>5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1"/>
        <v>1</v>
      </c>
      <c r="O17" s="39">
        <v>3</v>
      </c>
      <c r="P17" s="39">
        <v>0</v>
      </c>
      <c r="Q17" s="39">
        <v>0</v>
      </c>
      <c r="R17" s="39">
        <v>0</v>
      </c>
      <c r="S17" s="39">
        <v>0</v>
      </c>
      <c r="T17" s="27">
        <f t="shared" si="2"/>
        <v>2</v>
      </c>
      <c r="U17" s="40">
        <f t="shared" si="0"/>
        <v>0.69230769230769229</v>
      </c>
      <c r="V17" s="22">
        <v>209</v>
      </c>
      <c r="W17" s="22" t="s">
        <v>92</v>
      </c>
      <c r="X17" s="22" t="s">
        <v>88</v>
      </c>
      <c r="Y17" s="65">
        <v>571</v>
      </c>
      <c r="Z17" s="41"/>
      <c r="AA17" s="1" t="s">
        <v>89</v>
      </c>
      <c r="AB17" s="28" t="s">
        <v>202</v>
      </c>
    </row>
    <row r="18" spans="1:28" x14ac:dyDescent="0.3">
      <c r="A18" s="1" t="s">
        <v>66</v>
      </c>
      <c r="B18" s="1" t="s">
        <v>45</v>
      </c>
      <c r="C18" s="27" t="s">
        <v>55</v>
      </c>
      <c r="D18" s="38">
        <v>6</v>
      </c>
      <c r="E18" s="27">
        <v>26</v>
      </c>
      <c r="F18" s="27">
        <v>7</v>
      </c>
      <c r="G18" s="27">
        <v>9</v>
      </c>
      <c r="H18" s="27"/>
      <c r="I18" s="27"/>
      <c r="J18" s="27">
        <v>2</v>
      </c>
      <c r="K18" s="27">
        <v>6</v>
      </c>
      <c r="L18" s="27">
        <v>2</v>
      </c>
      <c r="M18" s="27">
        <v>4</v>
      </c>
      <c r="N18" s="27">
        <f t="shared" si="1"/>
        <v>6</v>
      </c>
      <c r="O18" s="39">
        <v>3</v>
      </c>
      <c r="P18" s="55">
        <v>6</v>
      </c>
      <c r="Q18" s="39">
        <v>1</v>
      </c>
      <c r="R18" s="39">
        <v>6</v>
      </c>
      <c r="S18" s="39">
        <v>0</v>
      </c>
      <c r="T18" s="27">
        <f t="shared" si="2"/>
        <v>16</v>
      </c>
      <c r="U18" s="40">
        <f t="shared" si="0"/>
        <v>0.88461538461538458</v>
      </c>
      <c r="V18" s="22">
        <v>209</v>
      </c>
      <c r="W18" s="22" t="s">
        <v>92</v>
      </c>
      <c r="X18" s="22" t="s">
        <v>88</v>
      </c>
      <c r="Y18" s="65">
        <v>571</v>
      </c>
      <c r="Z18" s="41"/>
      <c r="AA18" s="1" t="s">
        <v>89</v>
      </c>
      <c r="AB18" s="28" t="s">
        <v>202</v>
      </c>
    </row>
    <row r="19" spans="1:28" x14ac:dyDescent="0.3">
      <c r="A19" s="1" t="s">
        <v>66</v>
      </c>
      <c r="B19" s="1" t="s">
        <v>45</v>
      </c>
      <c r="C19" s="27" t="s">
        <v>54</v>
      </c>
      <c r="D19" s="38">
        <v>22</v>
      </c>
      <c r="E19" s="27">
        <v>27</v>
      </c>
      <c r="F19" s="27">
        <v>2</v>
      </c>
      <c r="G19" s="27">
        <v>7</v>
      </c>
      <c r="H19" s="27"/>
      <c r="I19" s="27"/>
      <c r="J19" s="27">
        <v>4</v>
      </c>
      <c r="K19" s="27">
        <v>5</v>
      </c>
      <c r="L19" s="27">
        <v>1</v>
      </c>
      <c r="M19" s="27">
        <v>6</v>
      </c>
      <c r="N19" s="27">
        <f t="shared" si="1"/>
        <v>7</v>
      </c>
      <c r="O19" s="39">
        <v>4</v>
      </c>
      <c r="P19" s="39">
        <v>5</v>
      </c>
      <c r="Q19" s="39">
        <v>1</v>
      </c>
      <c r="R19" s="39">
        <v>5</v>
      </c>
      <c r="S19" s="39">
        <v>0</v>
      </c>
      <c r="T19" s="27">
        <f t="shared" si="2"/>
        <v>8</v>
      </c>
      <c r="U19" s="40">
        <f t="shared" si="0"/>
        <v>0.70370370370370372</v>
      </c>
      <c r="V19" s="22">
        <v>209</v>
      </c>
      <c r="W19" s="22" t="s">
        <v>92</v>
      </c>
      <c r="X19" s="22" t="s">
        <v>88</v>
      </c>
      <c r="Y19" s="65">
        <v>571</v>
      </c>
      <c r="Z19" s="41"/>
      <c r="AA19" s="1" t="s">
        <v>89</v>
      </c>
      <c r="AB19" s="28" t="s">
        <v>202</v>
      </c>
    </row>
    <row r="20" spans="1:28" x14ac:dyDescent="0.3">
      <c r="A20" s="1" t="s">
        <v>66</v>
      </c>
      <c r="B20" s="1" t="s">
        <v>45</v>
      </c>
      <c r="C20" s="27" t="s">
        <v>47</v>
      </c>
      <c r="D20" s="38">
        <v>28</v>
      </c>
      <c r="E20" s="27">
        <v>45</v>
      </c>
      <c r="F20" s="27">
        <v>10</v>
      </c>
      <c r="G20" s="27">
        <v>21</v>
      </c>
      <c r="H20" s="27"/>
      <c r="I20" s="27"/>
      <c r="J20" s="27">
        <v>0</v>
      </c>
      <c r="K20" s="27">
        <v>1</v>
      </c>
      <c r="L20" s="27">
        <v>5</v>
      </c>
      <c r="M20" s="27">
        <v>13</v>
      </c>
      <c r="N20" s="27">
        <f t="shared" si="1"/>
        <v>18</v>
      </c>
      <c r="O20" s="39">
        <v>1</v>
      </c>
      <c r="P20" s="39">
        <v>2</v>
      </c>
      <c r="Q20" s="39">
        <v>1</v>
      </c>
      <c r="R20" s="39">
        <v>2</v>
      </c>
      <c r="S20" s="39">
        <v>0</v>
      </c>
      <c r="T20" s="27">
        <f t="shared" si="2"/>
        <v>20</v>
      </c>
      <c r="U20" s="40">
        <f t="shared" si="0"/>
        <v>0.8666666666666667</v>
      </c>
      <c r="V20" s="22">
        <v>209</v>
      </c>
      <c r="W20" s="22" t="s">
        <v>92</v>
      </c>
      <c r="X20" s="22" t="s">
        <v>88</v>
      </c>
      <c r="Y20" s="65">
        <v>571</v>
      </c>
      <c r="Z20" s="41"/>
      <c r="AA20" s="1" t="s">
        <v>89</v>
      </c>
      <c r="AB20" s="28" t="s">
        <v>202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32</v>
      </c>
      <c r="E21" s="27">
        <v>27</v>
      </c>
      <c r="F21" s="27">
        <v>1</v>
      </c>
      <c r="G21" s="27">
        <v>4</v>
      </c>
      <c r="H21" s="27"/>
      <c r="I21" s="27"/>
      <c r="J21" s="27">
        <v>4</v>
      </c>
      <c r="K21" s="27">
        <v>8</v>
      </c>
      <c r="L21" s="27">
        <v>1</v>
      </c>
      <c r="M21" s="27">
        <v>3</v>
      </c>
      <c r="N21" s="27">
        <f t="shared" si="1"/>
        <v>4</v>
      </c>
      <c r="O21" s="39">
        <v>3</v>
      </c>
      <c r="P21" s="39">
        <v>1</v>
      </c>
      <c r="Q21" s="39">
        <v>2</v>
      </c>
      <c r="R21" s="39">
        <v>4</v>
      </c>
      <c r="S21" s="39">
        <v>0</v>
      </c>
      <c r="T21" s="27">
        <f t="shared" si="2"/>
        <v>6</v>
      </c>
      <c r="U21" s="40">
        <f t="shared" si="0"/>
        <v>0.51851851851851849</v>
      </c>
      <c r="V21" s="22">
        <v>209</v>
      </c>
      <c r="W21" s="22" t="s">
        <v>92</v>
      </c>
      <c r="X21" s="22" t="s">
        <v>88</v>
      </c>
      <c r="Y21" s="65">
        <v>571</v>
      </c>
      <c r="Z21" s="41"/>
      <c r="AA21" s="1" t="s">
        <v>89</v>
      </c>
      <c r="AB21" s="28" t="s">
        <v>202</v>
      </c>
    </row>
    <row r="22" spans="1:28" x14ac:dyDescent="0.3">
      <c r="A22" s="1" t="s">
        <v>66</v>
      </c>
      <c r="B22" s="1" t="s">
        <v>45</v>
      </c>
      <c r="C22" s="27" t="s">
        <v>46</v>
      </c>
      <c r="D22" s="38">
        <v>1</v>
      </c>
      <c r="E22" s="27">
        <v>33</v>
      </c>
      <c r="F22" s="27">
        <v>2</v>
      </c>
      <c r="G22" s="27">
        <v>7</v>
      </c>
      <c r="H22" s="27"/>
      <c r="I22" s="27"/>
      <c r="J22" s="27">
        <v>2</v>
      </c>
      <c r="K22" s="27">
        <v>2</v>
      </c>
      <c r="L22" s="27">
        <v>1</v>
      </c>
      <c r="M22" s="27">
        <v>6</v>
      </c>
      <c r="N22" s="27">
        <f t="shared" si="1"/>
        <v>7</v>
      </c>
      <c r="O22" s="39">
        <v>6</v>
      </c>
      <c r="P22" s="39">
        <v>2</v>
      </c>
      <c r="Q22" s="39">
        <v>2</v>
      </c>
      <c r="R22" s="39">
        <v>4</v>
      </c>
      <c r="S22" s="39">
        <v>0</v>
      </c>
      <c r="T22" s="27">
        <f t="shared" si="2"/>
        <v>6</v>
      </c>
      <c r="U22" s="40">
        <f t="shared" si="0"/>
        <v>0.69696969696969702</v>
      </c>
      <c r="V22" s="22">
        <v>209</v>
      </c>
      <c r="W22" s="22" t="s">
        <v>92</v>
      </c>
      <c r="X22" s="22" t="s">
        <v>88</v>
      </c>
      <c r="Y22" s="65">
        <v>571</v>
      </c>
      <c r="Z22" s="41"/>
      <c r="AA22" s="1" t="s">
        <v>89</v>
      </c>
      <c r="AB22" s="28" t="s">
        <v>202</v>
      </c>
    </row>
    <row r="23" spans="1:28" x14ac:dyDescent="0.3">
      <c r="A23" s="1" t="s">
        <v>66</v>
      </c>
      <c r="B23" s="1" t="s">
        <v>45</v>
      </c>
      <c r="C23" s="27" t="s">
        <v>49</v>
      </c>
      <c r="D23" s="38">
        <v>30</v>
      </c>
      <c r="E23" s="27">
        <v>26</v>
      </c>
      <c r="F23" s="27">
        <v>3</v>
      </c>
      <c r="G23" s="27">
        <v>8</v>
      </c>
      <c r="H23" s="27"/>
      <c r="I23" s="27"/>
      <c r="J23" s="27">
        <v>7</v>
      </c>
      <c r="K23" s="27">
        <v>9</v>
      </c>
      <c r="L23" s="27">
        <v>6</v>
      </c>
      <c r="M23" s="27">
        <v>2</v>
      </c>
      <c r="N23" s="27">
        <f t="shared" si="1"/>
        <v>8</v>
      </c>
      <c r="O23" s="39">
        <v>0</v>
      </c>
      <c r="P23" s="39">
        <v>0</v>
      </c>
      <c r="Q23" s="39">
        <v>2</v>
      </c>
      <c r="R23" s="39">
        <v>5</v>
      </c>
      <c r="S23" s="39">
        <v>0</v>
      </c>
      <c r="T23" s="27">
        <f t="shared" si="2"/>
        <v>13</v>
      </c>
      <c r="U23" s="40">
        <f t="shared" si="0"/>
        <v>0.69230769230769229</v>
      </c>
      <c r="V23" s="22">
        <v>209</v>
      </c>
      <c r="W23" s="22" t="s">
        <v>92</v>
      </c>
      <c r="X23" s="22" t="s">
        <v>88</v>
      </c>
      <c r="Y23" s="65">
        <v>571</v>
      </c>
      <c r="Z23" s="41"/>
      <c r="AA23" s="1" t="s">
        <v>89</v>
      </c>
      <c r="AB23" s="28" t="s">
        <v>202</v>
      </c>
    </row>
    <row r="24" spans="1:28" x14ac:dyDescent="0.3">
      <c r="A24" s="43" t="s">
        <v>66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34</v>
      </c>
      <c r="G24" s="44">
        <f t="shared" si="3"/>
        <v>79</v>
      </c>
      <c r="H24" s="44">
        <f t="shared" si="3"/>
        <v>0</v>
      </c>
      <c r="I24" s="44">
        <f t="shared" si="3"/>
        <v>0</v>
      </c>
      <c r="J24" s="44">
        <f t="shared" si="3"/>
        <v>26</v>
      </c>
      <c r="K24" s="44">
        <f t="shared" si="3"/>
        <v>43</v>
      </c>
      <c r="L24" s="44">
        <f t="shared" si="3"/>
        <v>18</v>
      </c>
      <c r="M24" s="44">
        <f t="shared" si="3"/>
        <v>35</v>
      </c>
      <c r="N24" s="44">
        <f t="shared" si="3"/>
        <v>53</v>
      </c>
      <c r="O24" s="44">
        <f t="shared" si="3"/>
        <v>23</v>
      </c>
      <c r="P24" s="44">
        <f t="shared" si="3"/>
        <v>19</v>
      </c>
      <c r="Q24" s="44">
        <f t="shared" si="3"/>
        <v>16</v>
      </c>
      <c r="R24" s="44">
        <f t="shared" si="3"/>
        <v>33</v>
      </c>
      <c r="S24" s="44">
        <f t="shared" si="3"/>
        <v>0</v>
      </c>
      <c r="T24" s="44">
        <f t="shared" si="3"/>
        <v>94</v>
      </c>
      <c r="U24" s="45">
        <f>((T24+Q24+N24-R24)+(O24*2))/E24</f>
        <v>0.73333333333333328</v>
      </c>
      <c r="V24" s="46">
        <v>209</v>
      </c>
      <c r="W24" s="46" t="s">
        <v>92</v>
      </c>
      <c r="X24" s="46" t="s">
        <v>88</v>
      </c>
      <c r="Y24" s="66">
        <v>571</v>
      </c>
      <c r="Z24" s="47"/>
      <c r="AA24" s="43" t="s">
        <v>89</v>
      </c>
      <c r="AB24" s="69" t="s">
        <v>202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0.43037974683544306</v>
      </c>
      <c r="H25" s="27"/>
      <c r="I25" s="1"/>
      <c r="J25" s="48" t="s">
        <v>41</v>
      </c>
      <c r="K25" s="50">
        <f>J24/K24</f>
        <v>0.60465116279069764</v>
      </c>
      <c r="L25" s="1"/>
      <c r="M25" s="39" t="s">
        <v>42</v>
      </c>
      <c r="N25" s="51">
        <v>16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10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66</v>
      </c>
      <c r="C34" s="27" t="s">
        <v>312</v>
      </c>
      <c r="D34" s="38">
        <v>4</v>
      </c>
      <c r="E34" s="27">
        <v>36</v>
      </c>
      <c r="F34" s="27">
        <v>8</v>
      </c>
      <c r="G34" s="27">
        <v>17</v>
      </c>
      <c r="H34" s="27"/>
      <c r="I34" s="27"/>
      <c r="J34" s="27">
        <v>0</v>
      </c>
      <c r="K34" s="27">
        <v>0</v>
      </c>
      <c r="L34" s="27">
        <v>0</v>
      </c>
      <c r="M34" s="27">
        <v>1</v>
      </c>
      <c r="N34" s="27">
        <f t="shared" ref="N34:N43" si="4">SUM(L34:M34)</f>
        <v>1</v>
      </c>
      <c r="O34" s="27">
        <v>5</v>
      </c>
      <c r="P34" s="39">
        <v>4</v>
      </c>
      <c r="Q34" s="27">
        <v>3</v>
      </c>
      <c r="R34" s="27">
        <v>3</v>
      </c>
      <c r="S34" s="27">
        <v>0</v>
      </c>
      <c r="T34" s="27">
        <f t="shared" ref="T34:T43" si="5">(H34*3)+((F34-H34)*2)+J34</f>
        <v>16</v>
      </c>
      <c r="U34" s="40">
        <f t="shared" ref="U34:U43" si="6">IFERROR(((T34+Q34+N34-R34)+(O34*2))/E34,"")</f>
        <v>0.75</v>
      </c>
      <c r="V34" s="22">
        <v>209</v>
      </c>
      <c r="W34" s="22" t="s">
        <v>112</v>
      </c>
      <c r="X34" s="22" t="s">
        <v>93</v>
      </c>
      <c r="Y34" s="65">
        <v>571</v>
      </c>
      <c r="Z34" s="41" t="s">
        <v>313</v>
      </c>
      <c r="AA34" s="1" t="s">
        <v>151</v>
      </c>
      <c r="AB34" s="28" t="s">
        <v>204</v>
      </c>
    </row>
    <row r="35" spans="1:28" x14ac:dyDescent="0.3">
      <c r="A35" s="1" t="s">
        <v>45</v>
      </c>
      <c r="B35" s="1" t="s">
        <v>66</v>
      </c>
      <c r="C35" s="27" t="s">
        <v>314</v>
      </c>
      <c r="D35" s="38">
        <v>5</v>
      </c>
      <c r="E35" s="27">
        <v>36</v>
      </c>
      <c r="F35" s="27">
        <v>7</v>
      </c>
      <c r="G35" s="27">
        <v>13</v>
      </c>
      <c r="H35" s="27"/>
      <c r="I35" s="27"/>
      <c r="J35" s="27">
        <v>0</v>
      </c>
      <c r="K35" s="27">
        <v>0</v>
      </c>
      <c r="L35" s="27">
        <v>3</v>
      </c>
      <c r="M35" s="27">
        <v>3</v>
      </c>
      <c r="N35" s="27">
        <f t="shared" si="4"/>
        <v>6</v>
      </c>
      <c r="O35" s="39">
        <v>4</v>
      </c>
      <c r="P35" s="39">
        <v>5</v>
      </c>
      <c r="Q35" s="39">
        <v>3</v>
      </c>
      <c r="R35" s="39">
        <v>6</v>
      </c>
      <c r="S35" s="39">
        <v>0</v>
      </c>
      <c r="T35" s="39">
        <f t="shared" si="5"/>
        <v>14</v>
      </c>
      <c r="U35" s="40">
        <f t="shared" si="6"/>
        <v>0.69444444444444442</v>
      </c>
      <c r="V35" s="22">
        <v>209</v>
      </c>
      <c r="W35" s="22" t="s">
        <v>112</v>
      </c>
      <c r="X35" s="22" t="s">
        <v>93</v>
      </c>
      <c r="Y35" s="65">
        <v>571</v>
      </c>
      <c r="Z35" s="41" t="s">
        <v>313</v>
      </c>
      <c r="AA35" s="1" t="s">
        <v>151</v>
      </c>
      <c r="AB35" s="28" t="s">
        <v>204</v>
      </c>
    </row>
    <row r="36" spans="1:28" x14ac:dyDescent="0.3">
      <c r="A36" s="1" t="s">
        <v>45</v>
      </c>
      <c r="B36" s="1" t="s">
        <v>66</v>
      </c>
      <c r="C36" s="27" t="s">
        <v>320</v>
      </c>
      <c r="D36" s="38">
        <v>13</v>
      </c>
      <c r="E36" s="27">
        <v>2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4"/>
        <v>0</v>
      </c>
      <c r="O36" s="39">
        <v>0</v>
      </c>
      <c r="P36" s="39">
        <v>3</v>
      </c>
      <c r="Q36" s="39">
        <v>0</v>
      </c>
      <c r="R36" s="39">
        <v>0</v>
      </c>
      <c r="S36" s="39">
        <v>0</v>
      </c>
      <c r="T36" s="39">
        <f t="shared" si="5"/>
        <v>0</v>
      </c>
      <c r="U36" s="40">
        <f t="shared" si="6"/>
        <v>0</v>
      </c>
      <c r="V36" s="22">
        <v>209</v>
      </c>
      <c r="W36" s="22" t="s">
        <v>112</v>
      </c>
      <c r="X36" s="22" t="s">
        <v>93</v>
      </c>
      <c r="Y36" s="65">
        <v>571</v>
      </c>
      <c r="Z36" s="41" t="s">
        <v>313</v>
      </c>
      <c r="AA36" s="1" t="s">
        <v>151</v>
      </c>
      <c r="AB36" s="28" t="s">
        <v>204</v>
      </c>
    </row>
    <row r="37" spans="1:28" x14ac:dyDescent="0.3">
      <c r="A37" s="1" t="s">
        <v>45</v>
      </c>
      <c r="B37" s="1" t="s">
        <v>66</v>
      </c>
      <c r="C37" s="27" t="s">
        <v>315</v>
      </c>
      <c r="D37" s="38">
        <v>14</v>
      </c>
      <c r="E37" s="27" t="s">
        <v>321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39"/>
      <c r="U37" s="40" t="str">
        <f t="shared" si="6"/>
        <v/>
      </c>
      <c r="V37" s="22">
        <v>209</v>
      </c>
      <c r="W37" s="22" t="s">
        <v>112</v>
      </c>
      <c r="X37" s="22" t="s">
        <v>93</v>
      </c>
      <c r="Y37" s="65">
        <v>571</v>
      </c>
      <c r="Z37" s="41" t="s">
        <v>313</v>
      </c>
      <c r="AA37" s="1" t="s">
        <v>151</v>
      </c>
      <c r="AB37" s="28" t="s">
        <v>204</v>
      </c>
    </row>
    <row r="38" spans="1:28" x14ac:dyDescent="0.3">
      <c r="A38" s="1" t="s">
        <v>45</v>
      </c>
      <c r="B38" s="1" t="s">
        <v>66</v>
      </c>
      <c r="C38" s="27" t="s">
        <v>292</v>
      </c>
      <c r="D38" s="38">
        <v>10</v>
      </c>
      <c r="E38" s="27">
        <v>36</v>
      </c>
      <c r="F38" s="27">
        <v>4</v>
      </c>
      <c r="G38" s="27">
        <v>14</v>
      </c>
      <c r="H38" s="27"/>
      <c r="I38" s="27"/>
      <c r="J38" s="27">
        <v>3</v>
      </c>
      <c r="K38" s="27">
        <v>3</v>
      </c>
      <c r="L38" s="27">
        <v>0</v>
      </c>
      <c r="M38" s="27">
        <v>2</v>
      </c>
      <c r="N38" s="27">
        <f t="shared" si="4"/>
        <v>2</v>
      </c>
      <c r="O38" s="39">
        <v>7</v>
      </c>
      <c r="P38" s="39">
        <v>5</v>
      </c>
      <c r="Q38" s="39">
        <v>3</v>
      </c>
      <c r="R38" s="39">
        <v>2</v>
      </c>
      <c r="S38" s="39">
        <v>0</v>
      </c>
      <c r="T38" s="39">
        <f t="shared" si="5"/>
        <v>11</v>
      </c>
      <c r="U38" s="40">
        <f t="shared" si="6"/>
        <v>0.77777777777777779</v>
      </c>
      <c r="V38" s="22">
        <v>209</v>
      </c>
      <c r="W38" s="22" t="s">
        <v>112</v>
      </c>
      <c r="X38" s="22" t="s">
        <v>93</v>
      </c>
      <c r="Y38" s="65">
        <v>571</v>
      </c>
      <c r="Z38" s="41" t="s">
        <v>313</v>
      </c>
      <c r="AA38" s="1" t="s">
        <v>151</v>
      </c>
      <c r="AB38" s="28" t="s">
        <v>204</v>
      </c>
    </row>
    <row r="39" spans="1:28" x14ac:dyDescent="0.3">
      <c r="A39" s="1" t="s">
        <v>45</v>
      </c>
      <c r="B39" s="1" t="s">
        <v>66</v>
      </c>
      <c r="C39" s="27" t="s">
        <v>118</v>
      </c>
      <c r="D39" s="38">
        <v>1</v>
      </c>
      <c r="E39" s="27">
        <v>15</v>
      </c>
      <c r="F39" s="27">
        <v>4</v>
      </c>
      <c r="G39" s="27">
        <v>12</v>
      </c>
      <c r="H39" s="27">
        <v>0</v>
      </c>
      <c r="I39" s="27">
        <v>1</v>
      </c>
      <c r="J39" s="27">
        <v>0</v>
      </c>
      <c r="K39" s="27">
        <v>0</v>
      </c>
      <c r="L39" s="27">
        <v>1</v>
      </c>
      <c r="M39" s="27">
        <v>3</v>
      </c>
      <c r="N39" s="27">
        <f t="shared" si="4"/>
        <v>4</v>
      </c>
      <c r="O39" s="39">
        <v>2</v>
      </c>
      <c r="P39" s="39">
        <v>1</v>
      </c>
      <c r="Q39" s="39">
        <v>2</v>
      </c>
      <c r="R39" s="39">
        <v>2</v>
      </c>
      <c r="S39" s="39">
        <v>0</v>
      </c>
      <c r="T39" s="39">
        <f t="shared" si="5"/>
        <v>8</v>
      </c>
      <c r="U39" s="40">
        <f t="shared" si="6"/>
        <v>1.0666666666666667</v>
      </c>
      <c r="V39" s="22">
        <v>209</v>
      </c>
      <c r="W39" s="22" t="s">
        <v>112</v>
      </c>
      <c r="X39" s="22" t="s">
        <v>93</v>
      </c>
      <c r="Y39" s="65">
        <v>571</v>
      </c>
      <c r="Z39" s="41" t="s">
        <v>313</v>
      </c>
      <c r="AA39" s="1" t="s">
        <v>151</v>
      </c>
      <c r="AB39" s="28" t="s">
        <v>204</v>
      </c>
    </row>
    <row r="40" spans="1:28" x14ac:dyDescent="0.3">
      <c r="A40" s="1" t="s">
        <v>45</v>
      </c>
      <c r="B40" s="1" t="s">
        <v>66</v>
      </c>
      <c r="C40" s="27" t="s">
        <v>316</v>
      </c>
      <c r="D40" s="38">
        <v>15</v>
      </c>
      <c r="E40" s="27">
        <v>48</v>
      </c>
      <c r="F40" s="27">
        <v>4</v>
      </c>
      <c r="G40" s="27">
        <v>12</v>
      </c>
      <c r="H40" s="27"/>
      <c r="I40" s="27"/>
      <c r="J40" s="27">
        <v>0</v>
      </c>
      <c r="K40" s="27">
        <v>1</v>
      </c>
      <c r="L40" s="27">
        <v>2</v>
      </c>
      <c r="M40" s="27">
        <v>10</v>
      </c>
      <c r="N40" s="27">
        <f t="shared" si="4"/>
        <v>12</v>
      </c>
      <c r="O40" s="39">
        <v>3</v>
      </c>
      <c r="P40" s="39">
        <v>3</v>
      </c>
      <c r="Q40" s="39">
        <v>2</v>
      </c>
      <c r="R40" s="39">
        <v>2</v>
      </c>
      <c r="S40" s="39">
        <v>0</v>
      </c>
      <c r="T40" s="39">
        <f t="shared" si="5"/>
        <v>8</v>
      </c>
      <c r="U40" s="40">
        <f t="shared" si="6"/>
        <v>0.54166666666666663</v>
      </c>
      <c r="V40" s="22">
        <v>209</v>
      </c>
      <c r="W40" s="22" t="s">
        <v>112</v>
      </c>
      <c r="X40" s="22" t="s">
        <v>93</v>
      </c>
      <c r="Y40" s="65">
        <v>571</v>
      </c>
      <c r="Z40" s="41" t="s">
        <v>313</v>
      </c>
      <c r="AA40" s="1" t="s">
        <v>151</v>
      </c>
      <c r="AB40" s="28" t="s">
        <v>204</v>
      </c>
    </row>
    <row r="41" spans="1:28" x14ac:dyDescent="0.3">
      <c r="A41" s="1" t="s">
        <v>45</v>
      </c>
      <c r="B41" s="1" t="s">
        <v>66</v>
      </c>
      <c r="C41" s="27" t="s">
        <v>317</v>
      </c>
      <c r="D41" s="38">
        <v>21</v>
      </c>
      <c r="E41" s="27">
        <v>8</v>
      </c>
      <c r="F41" s="27">
        <v>0</v>
      </c>
      <c r="G41" s="27">
        <v>3</v>
      </c>
      <c r="H41" s="27"/>
      <c r="I41" s="27"/>
      <c r="J41" s="27">
        <v>0</v>
      </c>
      <c r="K41" s="27">
        <v>0</v>
      </c>
      <c r="L41" s="27">
        <v>2</v>
      </c>
      <c r="M41" s="27">
        <v>2</v>
      </c>
      <c r="N41" s="27">
        <f t="shared" si="4"/>
        <v>4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f t="shared" si="5"/>
        <v>0</v>
      </c>
      <c r="U41" s="40">
        <f t="shared" si="6"/>
        <v>0.5</v>
      </c>
      <c r="V41" s="22">
        <v>209</v>
      </c>
      <c r="W41" s="22" t="s">
        <v>112</v>
      </c>
      <c r="X41" s="22" t="s">
        <v>93</v>
      </c>
      <c r="Y41" s="65">
        <v>571</v>
      </c>
      <c r="Z41" s="41" t="s">
        <v>313</v>
      </c>
      <c r="AA41" s="1" t="s">
        <v>151</v>
      </c>
      <c r="AB41" s="28" t="s">
        <v>204</v>
      </c>
    </row>
    <row r="42" spans="1:28" x14ac:dyDescent="0.3">
      <c r="A42" s="1" t="s">
        <v>45</v>
      </c>
      <c r="B42" s="1" t="s">
        <v>66</v>
      </c>
      <c r="C42" s="27" t="s">
        <v>119</v>
      </c>
      <c r="D42" s="38">
        <v>20</v>
      </c>
      <c r="E42" s="27">
        <v>11</v>
      </c>
      <c r="F42" s="27">
        <v>5</v>
      </c>
      <c r="G42" s="27">
        <v>8</v>
      </c>
      <c r="H42" s="27"/>
      <c r="I42" s="27"/>
      <c r="J42" s="27">
        <v>0</v>
      </c>
      <c r="K42" s="27">
        <v>0</v>
      </c>
      <c r="L42" s="27">
        <v>2</v>
      </c>
      <c r="M42" s="27">
        <v>1</v>
      </c>
      <c r="N42" s="27">
        <f t="shared" si="4"/>
        <v>3</v>
      </c>
      <c r="O42" s="39">
        <v>1</v>
      </c>
      <c r="P42" s="55">
        <v>6</v>
      </c>
      <c r="Q42" s="39">
        <v>1</v>
      </c>
      <c r="R42" s="39">
        <v>3</v>
      </c>
      <c r="S42" s="39">
        <v>0</v>
      </c>
      <c r="T42" s="39">
        <f t="shared" si="5"/>
        <v>10</v>
      </c>
      <c r="U42" s="40">
        <f t="shared" si="6"/>
        <v>1.1818181818181819</v>
      </c>
      <c r="V42" s="22">
        <v>209</v>
      </c>
      <c r="W42" s="22" t="s">
        <v>112</v>
      </c>
      <c r="X42" s="22" t="s">
        <v>93</v>
      </c>
      <c r="Y42" s="65">
        <v>571</v>
      </c>
      <c r="Z42" s="41" t="s">
        <v>313</v>
      </c>
      <c r="AA42" s="1" t="s">
        <v>151</v>
      </c>
      <c r="AB42" s="28" t="s">
        <v>204</v>
      </c>
    </row>
    <row r="43" spans="1:28" x14ac:dyDescent="0.3">
      <c r="A43" s="1" t="s">
        <v>45</v>
      </c>
      <c r="B43" s="1" t="s">
        <v>66</v>
      </c>
      <c r="C43" s="27" t="s">
        <v>115</v>
      </c>
      <c r="D43" s="38">
        <v>12</v>
      </c>
      <c r="E43" s="27">
        <v>48</v>
      </c>
      <c r="F43" s="27">
        <v>9</v>
      </c>
      <c r="G43" s="27">
        <v>17</v>
      </c>
      <c r="H43" s="27"/>
      <c r="I43" s="27"/>
      <c r="J43" s="27">
        <v>4</v>
      </c>
      <c r="K43" s="27">
        <v>4</v>
      </c>
      <c r="L43" s="27">
        <v>1</v>
      </c>
      <c r="M43" s="27">
        <v>5</v>
      </c>
      <c r="N43" s="27">
        <f t="shared" si="4"/>
        <v>6</v>
      </c>
      <c r="O43" s="39">
        <v>2</v>
      </c>
      <c r="P43" s="39">
        <v>3</v>
      </c>
      <c r="Q43" s="39">
        <v>5</v>
      </c>
      <c r="R43" s="39">
        <v>3</v>
      </c>
      <c r="S43" s="39">
        <v>0</v>
      </c>
      <c r="T43" s="39">
        <f t="shared" si="5"/>
        <v>22</v>
      </c>
      <c r="U43" s="40">
        <f t="shared" si="6"/>
        <v>0.70833333333333337</v>
      </c>
      <c r="V43" s="22">
        <v>209</v>
      </c>
      <c r="W43" s="22" t="s">
        <v>112</v>
      </c>
      <c r="X43" s="22" t="s">
        <v>93</v>
      </c>
      <c r="Y43" s="65">
        <v>571</v>
      </c>
      <c r="Z43" s="41" t="s">
        <v>313</v>
      </c>
      <c r="AA43" s="1" t="s">
        <v>151</v>
      </c>
      <c r="AB43" s="28" t="s">
        <v>204</v>
      </c>
    </row>
    <row r="44" spans="1:28" x14ac:dyDescent="0.3">
      <c r="A44" s="43" t="s">
        <v>45</v>
      </c>
      <c r="B44" s="43" t="s">
        <v>66</v>
      </c>
      <c r="C44" s="44" t="s">
        <v>39</v>
      </c>
      <c r="D44" s="43"/>
      <c r="E44" s="44">
        <f t="shared" ref="E44:T44" si="7">SUM(E34:E43)</f>
        <v>240</v>
      </c>
      <c r="F44" s="44">
        <f t="shared" si="7"/>
        <v>41</v>
      </c>
      <c r="G44" s="44">
        <f t="shared" si="7"/>
        <v>96</v>
      </c>
      <c r="H44" s="44">
        <f t="shared" si="7"/>
        <v>0</v>
      </c>
      <c r="I44" s="44">
        <f t="shared" si="7"/>
        <v>1</v>
      </c>
      <c r="J44" s="44">
        <f t="shared" si="7"/>
        <v>7</v>
      </c>
      <c r="K44" s="44">
        <f t="shared" si="7"/>
        <v>8</v>
      </c>
      <c r="L44" s="44">
        <f t="shared" si="7"/>
        <v>11</v>
      </c>
      <c r="M44" s="44">
        <f t="shared" si="7"/>
        <v>27</v>
      </c>
      <c r="N44" s="44">
        <f t="shared" si="7"/>
        <v>38</v>
      </c>
      <c r="O44" s="44">
        <f t="shared" si="7"/>
        <v>24</v>
      </c>
      <c r="P44" s="44">
        <f t="shared" si="7"/>
        <v>30</v>
      </c>
      <c r="Q44" s="44">
        <f t="shared" si="7"/>
        <v>19</v>
      </c>
      <c r="R44" s="44">
        <f t="shared" si="7"/>
        <v>21</v>
      </c>
      <c r="S44" s="44">
        <f t="shared" si="7"/>
        <v>0</v>
      </c>
      <c r="T44" s="44">
        <f t="shared" si="7"/>
        <v>89</v>
      </c>
      <c r="U44" s="45">
        <f>((T44+Q44+N44-R44)+(O44*2))/E44</f>
        <v>0.72083333333333333</v>
      </c>
      <c r="V44" s="46">
        <v>209</v>
      </c>
      <c r="W44" s="46" t="s">
        <v>112</v>
      </c>
      <c r="X44" s="46" t="s">
        <v>93</v>
      </c>
      <c r="Y44" s="66">
        <v>571</v>
      </c>
      <c r="Z44" s="79" t="s">
        <v>203</v>
      </c>
      <c r="AA44" s="43" t="s">
        <v>151</v>
      </c>
      <c r="AB44" s="69" t="s">
        <v>204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0.42708333333333331</v>
      </c>
      <c r="H45" s="27"/>
      <c r="I45" s="1"/>
      <c r="J45" s="48" t="s">
        <v>41</v>
      </c>
      <c r="K45" s="50">
        <f>J44/K44</f>
        <v>0.875</v>
      </c>
      <c r="L45" s="1"/>
      <c r="M45" s="39" t="s">
        <v>42</v>
      </c>
      <c r="N45" s="51">
        <v>11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1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1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399F-A9DF-4ABB-9032-9BAF2E651CC4}">
  <sheetPr>
    <tabColor rgb="FF92D050"/>
    <pageSetUpPr fitToPage="1"/>
  </sheetPr>
  <dimension ref="A1:AB50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477</v>
      </c>
    </row>
    <row r="3" spans="1:28" x14ac:dyDescent="0.3">
      <c r="B3" s="1"/>
      <c r="C3" s="6">
        <v>29212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205</v>
      </c>
      <c r="K4" s="16" t="s">
        <v>44</v>
      </c>
      <c r="L4" s="17"/>
      <c r="M4" s="18"/>
      <c r="N4" s="19">
        <v>23</v>
      </c>
      <c r="O4" s="19">
        <v>21</v>
      </c>
      <c r="P4" s="19">
        <v>24</v>
      </c>
      <c r="Q4" s="19">
        <v>19</v>
      </c>
      <c r="R4" s="20"/>
      <c r="S4" s="21">
        <f>SUM(N4:R4)</f>
        <v>87</v>
      </c>
      <c r="T4" s="22">
        <v>217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206</v>
      </c>
      <c r="K5" s="16" t="s">
        <v>75</v>
      </c>
      <c r="L5" s="17"/>
      <c r="M5" s="18"/>
      <c r="N5" s="19">
        <v>20</v>
      </c>
      <c r="O5" s="19">
        <v>19</v>
      </c>
      <c r="P5" s="19">
        <v>30</v>
      </c>
      <c r="Q5" s="19">
        <v>30</v>
      </c>
      <c r="R5" s="20"/>
      <c r="S5" s="21">
        <f>SUM(N5:R5)</f>
        <v>99</v>
      </c>
      <c r="T5" s="22">
        <v>217</v>
      </c>
      <c r="U5" s="1"/>
      <c r="V5" s="1"/>
      <c r="W5" s="1"/>
    </row>
    <row r="6" spans="1:28" x14ac:dyDescent="0.3">
      <c r="C6" s="23">
        <v>645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302</v>
      </c>
      <c r="D7" s="7" t="s">
        <v>7</v>
      </c>
      <c r="G7" s="1"/>
      <c r="S7" s="1"/>
      <c r="T7" s="25" t="s">
        <v>8</v>
      </c>
      <c r="U7" s="1"/>
      <c r="V7" s="26">
        <v>217</v>
      </c>
      <c r="W7" s="1"/>
    </row>
    <row r="8" spans="1:28" x14ac:dyDescent="0.3">
      <c r="B8" s="1"/>
      <c r="C8" s="24" t="s">
        <v>109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14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7" t="s">
        <v>322</v>
      </c>
      <c r="D13" s="38">
        <v>13</v>
      </c>
      <c r="E13" s="7" t="s">
        <v>508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22">
        <v>217</v>
      </c>
      <c r="W13" s="22" t="s">
        <v>92</v>
      </c>
      <c r="X13" s="22" t="s">
        <v>93</v>
      </c>
      <c r="Y13" s="65">
        <v>645</v>
      </c>
      <c r="Z13" s="41"/>
      <c r="AA13" s="1" t="s">
        <v>89</v>
      </c>
      <c r="AB13" s="28" t="s">
        <v>207</v>
      </c>
    </row>
    <row r="14" spans="1:28" x14ac:dyDescent="0.3">
      <c r="A14" s="1" t="s">
        <v>74</v>
      </c>
      <c r="B14" s="1" t="s">
        <v>45</v>
      </c>
      <c r="C14" s="27" t="s">
        <v>48</v>
      </c>
      <c r="D14" s="38">
        <v>15</v>
      </c>
      <c r="E14" s="27">
        <v>45</v>
      </c>
      <c r="F14" s="27">
        <v>7</v>
      </c>
      <c r="G14" s="27">
        <v>19</v>
      </c>
      <c r="H14" s="27"/>
      <c r="I14" s="27"/>
      <c r="J14" s="27">
        <v>9</v>
      </c>
      <c r="K14" s="27">
        <v>18</v>
      </c>
      <c r="L14" s="81"/>
      <c r="M14" s="27">
        <v>7</v>
      </c>
      <c r="N14" s="27">
        <f>SUM(L14:M14)</f>
        <v>7</v>
      </c>
      <c r="O14" s="27">
        <v>8</v>
      </c>
      <c r="P14" s="39">
        <v>2</v>
      </c>
      <c r="Q14" s="27">
        <v>4</v>
      </c>
      <c r="R14" s="27">
        <v>3</v>
      </c>
      <c r="S14" s="27"/>
      <c r="T14" s="27">
        <f>+(F14*2)+J14</f>
        <v>23</v>
      </c>
      <c r="U14" s="40">
        <f>IFERROR(((T14+Q14+N14-R14)+(O14*2))/E14,"")</f>
        <v>1.0444444444444445</v>
      </c>
      <c r="V14" s="22">
        <v>217</v>
      </c>
      <c r="W14" s="22" t="s">
        <v>92</v>
      </c>
      <c r="X14" s="22" t="s">
        <v>93</v>
      </c>
      <c r="Y14" s="65">
        <v>645</v>
      </c>
      <c r="Z14" s="41"/>
      <c r="AA14" s="1" t="s">
        <v>89</v>
      </c>
      <c r="AB14" s="28" t="s">
        <v>207</v>
      </c>
    </row>
    <row r="15" spans="1:28" x14ac:dyDescent="0.3">
      <c r="A15" s="1" t="s">
        <v>74</v>
      </c>
      <c r="B15" s="1" t="s">
        <v>45</v>
      </c>
      <c r="C15" s="27" t="s">
        <v>51</v>
      </c>
      <c r="D15" s="38">
        <v>10</v>
      </c>
      <c r="E15" s="27" t="s">
        <v>497</v>
      </c>
      <c r="F15" s="27"/>
      <c r="G15" s="27"/>
      <c r="H15" s="27"/>
      <c r="I15" s="27"/>
      <c r="J15" s="27"/>
      <c r="K15" s="27"/>
      <c r="L15" s="81"/>
      <c r="M15" s="27"/>
      <c r="N15" s="27"/>
      <c r="O15" s="27"/>
      <c r="P15" s="39"/>
      <c r="Q15" s="27"/>
      <c r="R15" s="27"/>
      <c r="S15" s="27"/>
      <c r="T15" s="27"/>
      <c r="U15" s="40"/>
      <c r="V15" s="22">
        <v>217</v>
      </c>
      <c r="W15" s="22" t="s">
        <v>92</v>
      </c>
      <c r="X15" s="22" t="s">
        <v>93</v>
      </c>
      <c r="Y15" s="65">
        <v>645</v>
      </c>
      <c r="Z15" s="41"/>
      <c r="AA15" s="1" t="s">
        <v>89</v>
      </c>
      <c r="AB15" s="28" t="s">
        <v>207</v>
      </c>
    </row>
    <row r="16" spans="1:28" x14ac:dyDescent="0.3">
      <c r="A16" s="1" t="s">
        <v>74</v>
      </c>
      <c r="B16" s="1" t="s">
        <v>45</v>
      </c>
      <c r="C16" s="27" t="s">
        <v>50</v>
      </c>
      <c r="D16" s="38">
        <v>25</v>
      </c>
      <c r="E16" s="27">
        <v>3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81"/>
      <c r="M16" s="27">
        <v>0</v>
      </c>
      <c r="N16" s="27">
        <f t="shared" ref="N16:N21" si="0">SUM(L16:M16)</f>
        <v>0</v>
      </c>
      <c r="O16" s="39">
        <v>1</v>
      </c>
      <c r="P16" s="39">
        <v>0</v>
      </c>
      <c r="Q16" s="39">
        <v>0</v>
      </c>
      <c r="R16" s="39">
        <v>0</v>
      </c>
      <c r="S16" s="39"/>
      <c r="T16" s="27">
        <f t="shared" ref="T16:T23" si="1">+(F16*2)+J16</f>
        <v>0</v>
      </c>
      <c r="U16" s="40">
        <f t="shared" ref="U16:U23" si="2">IFERROR(((T16+Q16+N16-R16)+(O16*2))/E16,"")</f>
        <v>0.66666666666666663</v>
      </c>
      <c r="V16" s="22">
        <v>217</v>
      </c>
      <c r="W16" s="22" t="s">
        <v>92</v>
      </c>
      <c r="X16" s="22" t="s">
        <v>93</v>
      </c>
      <c r="Y16" s="65">
        <v>645</v>
      </c>
      <c r="Z16" s="41"/>
      <c r="AA16" s="1" t="s">
        <v>89</v>
      </c>
      <c r="AB16" s="28" t="s">
        <v>207</v>
      </c>
    </row>
    <row r="17" spans="1:28" x14ac:dyDescent="0.3">
      <c r="A17" s="1" t="s">
        <v>74</v>
      </c>
      <c r="B17" s="1" t="s">
        <v>45</v>
      </c>
      <c r="C17" s="27" t="s">
        <v>53</v>
      </c>
      <c r="D17" s="38">
        <v>8</v>
      </c>
      <c r="E17" s="27">
        <v>32</v>
      </c>
      <c r="F17" s="27">
        <v>1</v>
      </c>
      <c r="G17" s="27">
        <v>6</v>
      </c>
      <c r="H17" s="27"/>
      <c r="I17" s="27"/>
      <c r="J17" s="27">
        <v>2</v>
      </c>
      <c r="K17" s="27">
        <v>2</v>
      </c>
      <c r="L17" s="81"/>
      <c r="M17" s="27">
        <v>8</v>
      </c>
      <c r="N17" s="27">
        <f t="shared" si="0"/>
        <v>8</v>
      </c>
      <c r="O17" s="39">
        <v>2</v>
      </c>
      <c r="P17" s="39">
        <v>5</v>
      </c>
      <c r="Q17" s="39">
        <v>0</v>
      </c>
      <c r="R17" s="39">
        <v>3</v>
      </c>
      <c r="S17" s="39"/>
      <c r="T17" s="27">
        <f t="shared" si="1"/>
        <v>4</v>
      </c>
      <c r="U17" s="40">
        <f t="shared" si="2"/>
        <v>0.40625</v>
      </c>
      <c r="V17" s="22">
        <v>217</v>
      </c>
      <c r="W17" s="22" t="s">
        <v>92</v>
      </c>
      <c r="X17" s="22" t="s">
        <v>93</v>
      </c>
      <c r="Y17" s="65">
        <v>645</v>
      </c>
      <c r="Z17" s="41"/>
      <c r="AA17" s="1" t="s">
        <v>89</v>
      </c>
      <c r="AB17" s="28" t="s">
        <v>207</v>
      </c>
    </row>
    <row r="18" spans="1:28" x14ac:dyDescent="0.3">
      <c r="A18" s="1" t="s">
        <v>74</v>
      </c>
      <c r="B18" s="1" t="s">
        <v>45</v>
      </c>
      <c r="C18" s="27" t="s">
        <v>55</v>
      </c>
      <c r="D18" s="38">
        <v>6</v>
      </c>
      <c r="E18" s="27">
        <v>26</v>
      </c>
      <c r="F18" s="27">
        <v>5</v>
      </c>
      <c r="G18" s="27">
        <v>8</v>
      </c>
      <c r="H18" s="27"/>
      <c r="I18" s="27"/>
      <c r="J18" s="27">
        <v>2</v>
      </c>
      <c r="K18" s="27">
        <v>6</v>
      </c>
      <c r="L18" s="81"/>
      <c r="M18" s="27">
        <v>4</v>
      </c>
      <c r="N18" s="27">
        <f t="shared" si="0"/>
        <v>4</v>
      </c>
      <c r="O18" s="39">
        <v>0</v>
      </c>
      <c r="P18" s="39">
        <v>4</v>
      </c>
      <c r="Q18" s="39">
        <v>0</v>
      </c>
      <c r="R18" s="39">
        <v>2</v>
      </c>
      <c r="S18" s="39"/>
      <c r="T18" s="27">
        <f t="shared" si="1"/>
        <v>12</v>
      </c>
      <c r="U18" s="40">
        <f t="shared" si="2"/>
        <v>0.53846153846153844</v>
      </c>
      <c r="V18" s="22">
        <v>217</v>
      </c>
      <c r="W18" s="22" t="s">
        <v>92</v>
      </c>
      <c r="X18" s="22" t="s">
        <v>93</v>
      </c>
      <c r="Y18" s="65">
        <v>645</v>
      </c>
      <c r="Z18" s="41"/>
      <c r="AA18" s="1" t="s">
        <v>89</v>
      </c>
      <c r="AB18" s="28" t="s">
        <v>207</v>
      </c>
    </row>
    <row r="19" spans="1:28" x14ac:dyDescent="0.3">
      <c r="A19" s="1" t="s">
        <v>74</v>
      </c>
      <c r="B19" s="1" t="s">
        <v>45</v>
      </c>
      <c r="C19" s="27" t="s">
        <v>54</v>
      </c>
      <c r="D19" s="38">
        <v>22</v>
      </c>
      <c r="E19" s="27">
        <v>21</v>
      </c>
      <c r="F19" s="27">
        <v>2</v>
      </c>
      <c r="G19" s="27">
        <v>6</v>
      </c>
      <c r="H19" s="27"/>
      <c r="I19" s="27"/>
      <c r="J19" s="27">
        <v>2</v>
      </c>
      <c r="K19" s="27">
        <v>4</v>
      </c>
      <c r="L19" s="81"/>
      <c r="M19" s="27">
        <v>1</v>
      </c>
      <c r="N19" s="27">
        <f t="shared" si="0"/>
        <v>1</v>
      </c>
      <c r="O19" s="39">
        <v>1</v>
      </c>
      <c r="P19" s="39">
        <v>3</v>
      </c>
      <c r="Q19" s="39">
        <v>2</v>
      </c>
      <c r="R19" s="39">
        <v>1</v>
      </c>
      <c r="S19" s="39"/>
      <c r="T19" s="27">
        <f t="shared" si="1"/>
        <v>6</v>
      </c>
      <c r="U19" s="40">
        <f t="shared" si="2"/>
        <v>0.47619047619047616</v>
      </c>
      <c r="V19" s="22">
        <v>217</v>
      </c>
      <c r="W19" s="22" t="s">
        <v>92</v>
      </c>
      <c r="X19" s="22" t="s">
        <v>93</v>
      </c>
      <c r="Y19" s="65">
        <v>645</v>
      </c>
      <c r="Z19" s="41"/>
      <c r="AA19" s="1" t="s">
        <v>89</v>
      </c>
      <c r="AB19" s="28" t="s">
        <v>207</v>
      </c>
    </row>
    <row r="20" spans="1:28" x14ac:dyDescent="0.3">
      <c r="A20" s="1" t="s">
        <v>74</v>
      </c>
      <c r="B20" s="1" t="s">
        <v>45</v>
      </c>
      <c r="C20" s="27" t="s">
        <v>47</v>
      </c>
      <c r="D20" s="38">
        <v>28</v>
      </c>
      <c r="E20" s="27">
        <v>36</v>
      </c>
      <c r="F20" s="27">
        <v>5</v>
      </c>
      <c r="G20" s="27">
        <v>11</v>
      </c>
      <c r="H20" s="27"/>
      <c r="I20" s="27"/>
      <c r="J20" s="27">
        <v>3</v>
      </c>
      <c r="K20" s="27">
        <v>5</v>
      </c>
      <c r="L20" s="81"/>
      <c r="M20" s="27">
        <v>6</v>
      </c>
      <c r="N20" s="27">
        <f t="shared" si="0"/>
        <v>6</v>
      </c>
      <c r="O20" s="39">
        <v>3</v>
      </c>
      <c r="P20" s="39">
        <v>3</v>
      </c>
      <c r="Q20" s="39">
        <v>0</v>
      </c>
      <c r="R20" s="39">
        <v>2</v>
      </c>
      <c r="S20" s="39"/>
      <c r="T20" s="27">
        <f t="shared" si="1"/>
        <v>13</v>
      </c>
      <c r="U20" s="40">
        <f t="shared" si="2"/>
        <v>0.63888888888888884</v>
      </c>
      <c r="V20" s="22">
        <v>217</v>
      </c>
      <c r="W20" s="22" t="s">
        <v>92</v>
      </c>
      <c r="X20" s="22" t="s">
        <v>93</v>
      </c>
      <c r="Y20" s="65">
        <v>645</v>
      </c>
      <c r="Z20" s="41"/>
      <c r="AA20" s="1" t="s">
        <v>89</v>
      </c>
      <c r="AB20" s="28" t="s">
        <v>207</v>
      </c>
    </row>
    <row r="21" spans="1:28" x14ac:dyDescent="0.3">
      <c r="A21" s="1" t="s">
        <v>74</v>
      </c>
      <c r="B21" s="1" t="s">
        <v>45</v>
      </c>
      <c r="C21" s="27" t="s">
        <v>52</v>
      </c>
      <c r="D21" s="38">
        <v>32</v>
      </c>
      <c r="E21" s="27">
        <v>13</v>
      </c>
      <c r="F21" s="27">
        <v>0</v>
      </c>
      <c r="G21" s="27">
        <v>2</v>
      </c>
      <c r="H21" s="27"/>
      <c r="I21" s="27"/>
      <c r="J21" s="27">
        <v>0</v>
      </c>
      <c r="K21" s="27">
        <v>0</v>
      </c>
      <c r="L21" s="81"/>
      <c r="M21" s="27">
        <v>0</v>
      </c>
      <c r="N21" s="27">
        <f t="shared" si="0"/>
        <v>0</v>
      </c>
      <c r="O21" s="39">
        <v>0</v>
      </c>
      <c r="P21" s="39">
        <v>0</v>
      </c>
      <c r="Q21" s="39">
        <v>1</v>
      </c>
      <c r="R21" s="39">
        <v>5</v>
      </c>
      <c r="S21" s="39"/>
      <c r="T21" s="27">
        <f t="shared" si="1"/>
        <v>0</v>
      </c>
      <c r="U21" s="89">
        <f t="shared" si="2"/>
        <v>-0.30769230769230771</v>
      </c>
      <c r="V21" s="22">
        <v>217</v>
      </c>
      <c r="W21" s="22" t="s">
        <v>92</v>
      </c>
      <c r="X21" s="22" t="s">
        <v>93</v>
      </c>
      <c r="Y21" s="65">
        <v>645</v>
      </c>
      <c r="Z21" s="41"/>
      <c r="AA21" s="1" t="s">
        <v>89</v>
      </c>
      <c r="AB21" s="28" t="s">
        <v>207</v>
      </c>
    </row>
    <row r="22" spans="1:28" x14ac:dyDescent="0.3">
      <c r="A22" s="1" t="s">
        <v>74</v>
      </c>
      <c r="B22" s="1" t="s">
        <v>45</v>
      </c>
      <c r="C22" s="27" t="s">
        <v>46</v>
      </c>
      <c r="D22" s="38">
        <v>1</v>
      </c>
      <c r="E22" s="27">
        <v>26</v>
      </c>
      <c r="F22" s="27">
        <v>3</v>
      </c>
      <c r="G22" s="27">
        <v>8</v>
      </c>
      <c r="H22" s="27"/>
      <c r="I22" s="27"/>
      <c r="J22" s="27">
        <v>4</v>
      </c>
      <c r="K22" s="27">
        <v>4</v>
      </c>
      <c r="L22" s="81"/>
      <c r="M22" s="27">
        <v>2</v>
      </c>
      <c r="N22" s="27">
        <f>SUM(L22:M22)</f>
        <v>2</v>
      </c>
      <c r="O22" s="39">
        <v>3</v>
      </c>
      <c r="P22" s="39">
        <v>0</v>
      </c>
      <c r="Q22" s="39">
        <v>0</v>
      </c>
      <c r="R22" s="39">
        <v>0</v>
      </c>
      <c r="S22" s="39"/>
      <c r="T22" s="27">
        <f t="shared" si="1"/>
        <v>10</v>
      </c>
      <c r="U22" s="40">
        <f t="shared" si="2"/>
        <v>0.69230769230769229</v>
      </c>
      <c r="V22" s="22">
        <v>217</v>
      </c>
      <c r="W22" s="22" t="s">
        <v>92</v>
      </c>
      <c r="X22" s="22" t="s">
        <v>93</v>
      </c>
      <c r="Y22" s="65">
        <v>645</v>
      </c>
      <c r="Z22" s="41"/>
      <c r="AA22" s="1" t="s">
        <v>89</v>
      </c>
      <c r="AB22" s="28" t="s">
        <v>207</v>
      </c>
    </row>
    <row r="23" spans="1:28" x14ac:dyDescent="0.3">
      <c r="A23" s="1" t="s">
        <v>74</v>
      </c>
      <c r="B23" s="1" t="s">
        <v>45</v>
      </c>
      <c r="C23" s="27" t="s">
        <v>49</v>
      </c>
      <c r="D23" s="38">
        <v>30</v>
      </c>
      <c r="E23" s="27">
        <v>38</v>
      </c>
      <c r="F23" s="27">
        <v>7</v>
      </c>
      <c r="G23" s="27">
        <v>10</v>
      </c>
      <c r="H23" s="27"/>
      <c r="I23" s="27"/>
      <c r="J23" s="27">
        <v>5</v>
      </c>
      <c r="K23" s="27">
        <v>7</v>
      </c>
      <c r="L23" s="81"/>
      <c r="M23" s="27">
        <v>6</v>
      </c>
      <c r="N23" s="27">
        <f>SUM(L23:M23)</f>
        <v>6</v>
      </c>
      <c r="O23" s="39">
        <v>4</v>
      </c>
      <c r="P23" s="39">
        <v>3</v>
      </c>
      <c r="Q23" s="39">
        <v>6</v>
      </c>
      <c r="R23" s="39">
        <v>10</v>
      </c>
      <c r="S23" s="39"/>
      <c r="T23" s="27">
        <f t="shared" si="1"/>
        <v>19</v>
      </c>
      <c r="U23" s="40">
        <f t="shared" si="2"/>
        <v>0.76315789473684215</v>
      </c>
      <c r="V23" s="22">
        <v>217</v>
      </c>
      <c r="W23" s="22" t="s">
        <v>92</v>
      </c>
      <c r="X23" s="22" t="s">
        <v>93</v>
      </c>
      <c r="Y23" s="65">
        <v>645</v>
      </c>
      <c r="Z23" s="41"/>
      <c r="AA23" s="1" t="s">
        <v>89</v>
      </c>
      <c r="AB23" s="28" t="s">
        <v>207</v>
      </c>
    </row>
    <row r="24" spans="1:28" x14ac:dyDescent="0.3">
      <c r="A24" s="1" t="s">
        <v>74</v>
      </c>
      <c r="B24" s="1" t="s">
        <v>45</v>
      </c>
      <c r="C24" s="55" t="s">
        <v>38</v>
      </c>
      <c r="D24" s="1"/>
      <c r="E24" s="55"/>
      <c r="F24" s="42"/>
      <c r="G24" s="42"/>
      <c r="H24" s="42"/>
      <c r="I24" s="42"/>
      <c r="J24" s="42"/>
      <c r="K24" s="42"/>
      <c r="L24" s="55">
        <v>13</v>
      </c>
      <c r="M24" s="55">
        <v>-13</v>
      </c>
      <c r="N24" s="27"/>
      <c r="O24" s="42"/>
      <c r="P24" s="42"/>
      <c r="Q24" s="42"/>
      <c r="R24" s="55"/>
      <c r="S24" s="42"/>
      <c r="T24" s="55"/>
      <c r="U24" s="40" t="str">
        <f>_xlfn.IFNA("",((T24+Q24+N24-R24)+(O24*2))/E24)</f>
        <v/>
      </c>
      <c r="V24" s="22">
        <v>217</v>
      </c>
      <c r="W24" s="22" t="s">
        <v>92</v>
      </c>
      <c r="X24" s="22" t="s">
        <v>93</v>
      </c>
      <c r="Y24" s="65">
        <v>645</v>
      </c>
      <c r="Z24" s="41"/>
      <c r="AA24" s="1" t="s">
        <v>89</v>
      </c>
      <c r="AB24" s="28" t="s">
        <v>207</v>
      </c>
    </row>
    <row r="25" spans="1:28" x14ac:dyDescent="0.3">
      <c r="A25" s="43" t="s">
        <v>74</v>
      </c>
      <c r="B25" s="43" t="s">
        <v>45</v>
      </c>
      <c r="C25" s="44" t="s">
        <v>39</v>
      </c>
      <c r="D25" s="43"/>
      <c r="E25" s="44">
        <f t="shared" ref="E25:T25" si="3">SUM(E14:E24)</f>
        <v>240</v>
      </c>
      <c r="F25" s="44">
        <f t="shared" si="3"/>
        <v>30</v>
      </c>
      <c r="G25" s="44">
        <f t="shared" si="3"/>
        <v>70</v>
      </c>
      <c r="H25" s="44">
        <f t="shared" si="3"/>
        <v>0</v>
      </c>
      <c r="I25" s="44">
        <f t="shared" si="3"/>
        <v>0</v>
      </c>
      <c r="J25" s="44">
        <f t="shared" si="3"/>
        <v>27</v>
      </c>
      <c r="K25" s="44">
        <f t="shared" si="3"/>
        <v>46</v>
      </c>
      <c r="L25" s="44">
        <f t="shared" si="3"/>
        <v>13</v>
      </c>
      <c r="M25" s="44">
        <f t="shared" si="3"/>
        <v>21</v>
      </c>
      <c r="N25" s="44">
        <f t="shared" si="3"/>
        <v>34</v>
      </c>
      <c r="O25" s="44">
        <f t="shared" si="3"/>
        <v>22</v>
      </c>
      <c r="P25" s="44">
        <f t="shared" si="3"/>
        <v>20</v>
      </c>
      <c r="Q25" s="44">
        <f t="shared" si="3"/>
        <v>13</v>
      </c>
      <c r="R25" s="44">
        <f t="shared" si="3"/>
        <v>26</v>
      </c>
      <c r="S25" s="44">
        <f t="shared" si="3"/>
        <v>0</v>
      </c>
      <c r="T25" s="44">
        <f t="shared" si="3"/>
        <v>87</v>
      </c>
      <c r="U25" s="45">
        <f>((T25+Q25+N25-R25)+(O25*2))/E25</f>
        <v>0.6333333333333333</v>
      </c>
      <c r="V25" s="46">
        <v>217</v>
      </c>
      <c r="W25" s="46" t="s">
        <v>92</v>
      </c>
      <c r="X25" s="46" t="s">
        <v>93</v>
      </c>
      <c r="Y25" s="66">
        <v>645</v>
      </c>
      <c r="Z25" s="47"/>
      <c r="AA25" s="43" t="s">
        <v>89</v>
      </c>
      <c r="AB25" s="69" t="s">
        <v>207</v>
      </c>
    </row>
    <row r="26" spans="1:28" x14ac:dyDescent="0.3">
      <c r="A26" s="1"/>
      <c r="B26" s="1"/>
      <c r="C26" s="1"/>
      <c r="D26" s="1"/>
      <c r="F26" s="48" t="s">
        <v>40</v>
      </c>
      <c r="G26" s="50">
        <f>F25/G25</f>
        <v>0.42857142857142855</v>
      </c>
      <c r="H26" s="27"/>
      <c r="I26" s="1"/>
      <c r="J26" s="48" t="s">
        <v>41</v>
      </c>
      <c r="K26" s="50">
        <f>J25/K25</f>
        <v>0.58695652173913049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1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B35" s="1"/>
      <c r="C35" s="32" t="s">
        <v>75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35">
        <v>11</v>
      </c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74</v>
      </c>
      <c r="C37" s="27" t="s">
        <v>385</v>
      </c>
      <c r="D37" s="38">
        <v>6</v>
      </c>
      <c r="E37" s="27">
        <v>18</v>
      </c>
      <c r="F37" s="27">
        <v>3</v>
      </c>
      <c r="G37" s="27">
        <v>6</v>
      </c>
      <c r="H37" s="27"/>
      <c r="I37" s="27"/>
      <c r="J37" s="27">
        <v>0</v>
      </c>
      <c r="K37" s="27">
        <v>0</v>
      </c>
      <c r="L37" s="81"/>
      <c r="M37" s="27">
        <v>4</v>
      </c>
      <c r="N37" s="27">
        <f>SUM(L37:M37)</f>
        <v>4</v>
      </c>
      <c r="O37" s="27">
        <v>0</v>
      </c>
      <c r="P37" s="39">
        <v>4</v>
      </c>
      <c r="Q37" s="27">
        <v>0</v>
      </c>
      <c r="R37" s="27">
        <v>1</v>
      </c>
      <c r="S37" s="27">
        <v>1</v>
      </c>
      <c r="T37" s="27">
        <f>(H37*3)+((F37-H37)*2)+J37</f>
        <v>6</v>
      </c>
      <c r="U37" s="40">
        <f>IFERROR(((T37+Q37+N37-R37)+(O37*2))/E37,"")</f>
        <v>0.5</v>
      </c>
      <c r="V37" s="22">
        <v>217</v>
      </c>
      <c r="W37" s="22" t="s">
        <v>112</v>
      </c>
      <c r="X37" s="22" t="s">
        <v>88</v>
      </c>
      <c r="Y37" s="65">
        <v>645</v>
      </c>
      <c r="Z37" s="41"/>
      <c r="AA37" s="1" t="s">
        <v>231</v>
      </c>
      <c r="AB37" s="28" t="s">
        <v>424</v>
      </c>
    </row>
    <row r="38" spans="1:28" x14ac:dyDescent="0.3">
      <c r="A38" s="1" t="s">
        <v>45</v>
      </c>
      <c r="B38" s="1" t="s">
        <v>74</v>
      </c>
      <c r="C38" s="27" t="s">
        <v>386</v>
      </c>
      <c r="D38" s="38">
        <v>1</v>
      </c>
      <c r="E38" s="27">
        <v>37</v>
      </c>
      <c r="F38" s="27">
        <v>7</v>
      </c>
      <c r="G38" s="27">
        <v>16</v>
      </c>
      <c r="H38" s="27"/>
      <c r="I38" s="27"/>
      <c r="J38" s="27">
        <v>0</v>
      </c>
      <c r="K38" s="27">
        <v>0</v>
      </c>
      <c r="L38" s="81"/>
      <c r="M38" s="27">
        <v>3</v>
      </c>
      <c r="N38" s="27">
        <f t="shared" ref="N38:N43" si="4">SUM(L38:M38)</f>
        <v>3</v>
      </c>
      <c r="O38" s="39">
        <v>4</v>
      </c>
      <c r="P38" s="39">
        <v>2</v>
      </c>
      <c r="Q38" s="39">
        <v>1</v>
      </c>
      <c r="R38" s="39">
        <v>7</v>
      </c>
      <c r="S38" s="39"/>
      <c r="T38" s="27">
        <f t="shared" ref="T38:T45" si="5">(H38*3)+((F38-H38)*2)+J38</f>
        <v>14</v>
      </c>
      <c r="U38" s="40">
        <f t="shared" ref="U38:U45" si="6">IFERROR(((T38+Q38+N38-R38)+(O38*2))/E38,"")</f>
        <v>0.51351351351351349</v>
      </c>
      <c r="V38" s="22">
        <v>217</v>
      </c>
      <c r="W38" s="22" t="s">
        <v>112</v>
      </c>
      <c r="X38" s="22" t="s">
        <v>88</v>
      </c>
      <c r="Y38" s="65">
        <v>645</v>
      </c>
      <c r="Z38" s="41"/>
      <c r="AA38" s="1" t="s">
        <v>231</v>
      </c>
      <c r="AB38" s="28" t="s">
        <v>424</v>
      </c>
    </row>
    <row r="39" spans="1:28" x14ac:dyDescent="0.3">
      <c r="A39" s="1" t="s">
        <v>45</v>
      </c>
      <c r="B39" s="1" t="s">
        <v>74</v>
      </c>
      <c r="C39" s="27" t="s">
        <v>387</v>
      </c>
      <c r="D39" s="38">
        <v>11</v>
      </c>
      <c r="E39" s="27">
        <v>20</v>
      </c>
      <c r="F39" s="27">
        <v>1</v>
      </c>
      <c r="G39" s="27">
        <v>6</v>
      </c>
      <c r="H39" s="27"/>
      <c r="I39" s="27"/>
      <c r="J39" s="27">
        <v>0</v>
      </c>
      <c r="K39" s="27">
        <v>0</v>
      </c>
      <c r="L39" s="81"/>
      <c r="M39" s="27">
        <v>4</v>
      </c>
      <c r="N39" s="27">
        <f t="shared" si="4"/>
        <v>4</v>
      </c>
      <c r="O39" s="39">
        <v>3</v>
      </c>
      <c r="P39" s="39">
        <v>2</v>
      </c>
      <c r="Q39" s="39">
        <v>1</v>
      </c>
      <c r="R39" s="39">
        <v>1</v>
      </c>
      <c r="S39" s="39">
        <v>1</v>
      </c>
      <c r="T39" s="27">
        <f t="shared" si="5"/>
        <v>2</v>
      </c>
      <c r="U39" s="40">
        <f t="shared" si="6"/>
        <v>0.6</v>
      </c>
      <c r="V39" s="22">
        <v>217</v>
      </c>
      <c r="W39" s="22" t="s">
        <v>112</v>
      </c>
      <c r="X39" s="22" t="s">
        <v>88</v>
      </c>
      <c r="Y39" s="65">
        <v>645</v>
      </c>
      <c r="Z39" s="41"/>
      <c r="AA39" s="1" t="s">
        <v>231</v>
      </c>
      <c r="AB39" s="28" t="s">
        <v>424</v>
      </c>
    </row>
    <row r="40" spans="1:28" x14ac:dyDescent="0.3">
      <c r="A40" s="1" t="s">
        <v>45</v>
      </c>
      <c r="B40" s="1" t="s">
        <v>74</v>
      </c>
      <c r="C40" s="27" t="s">
        <v>388</v>
      </c>
      <c r="D40" s="38">
        <v>10</v>
      </c>
      <c r="E40" s="27">
        <v>41</v>
      </c>
      <c r="F40" s="27">
        <v>5</v>
      </c>
      <c r="G40" s="27">
        <v>15</v>
      </c>
      <c r="H40" s="27"/>
      <c r="I40" s="27"/>
      <c r="J40" s="27">
        <v>2</v>
      </c>
      <c r="K40" s="27">
        <v>2</v>
      </c>
      <c r="L40" s="81"/>
      <c r="M40" s="27">
        <v>2</v>
      </c>
      <c r="N40" s="27">
        <f t="shared" si="4"/>
        <v>2</v>
      </c>
      <c r="O40" s="39">
        <v>4</v>
      </c>
      <c r="P40" s="39">
        <v>1</v>
      </c>
      <c r="Q40" s="39">
        <v>5</v>
      </c>
      <c r="R40" s="39">
        <v>5</v>
      </c>
      <c r="S40" s="39"/>
      <c r="T40" s="27">
        <f t="shared" si="5"/>
        <v>12</v>
      </c>
      <c r="U40" s="40">
        <f t="shared" si="6"/>
        <v>0.53658536585365857</v>
      </c>
      <c r="V40" s="22">
        <v>217</v>
      </c>
      <c r="W40" s="22" t="s">
        <v>112</v>
      </c>
      <c r="X40" s="22" t="s">
        <v>88</v>
      </c>
      <c r="Y40" s="65">
        <v>645</v>
      </c>
      <c r="Z40" s="41"/>
      <c r="AA40" s="1" t="s">
        <v>231</v>
      </c>
      <c r="AB40" s="28" t="s">
        <v>424</v>
      </c>
    </row>
    <row r="41" spans="1:28" x14ac:dyDescent="0.3">
      <c r="A41" s="1" t="s">
        <v>45</v>
      </c>
      <c r="B41" s="1" t="s">
        <v>74</v>
      </c>
      <c r="C41" s="27" t="s">
        <v>389</v>
      </c>
      <c r="D41" s="38">
        <v>33</v>
      </c>
      <c r="E41" s="27">
        <v>26</v>
      </c>
      <c r="F41" s="27">
        <v>7</v>
      </c>
      <c r="G41" s="27">
        <v>11</v>
      </c>
      <c r="H41" s="27"/>
      <c r="I41" s="27"/>
      <c r="J41" s="27">
        <v>7</v>
      </c>
      <c r="K41" s="27">
        <v>10</v>
      </c>
      <c r="L41" s="81"/>
      <c r="M41" s="27">
        <v>21</v>
      </c>
      <c r="N41" s="27">
        <f t="shared" si="4"/>
        <v>21</v>
      </c>
      <c r="O41" s="39">
        <v>1</v>
      </c>
      <c r="P41" s="39">
        <v>4</v>
      </c>
      <c r="Q41" s="39">
        <v>2</v>
      </c>
      <c r="R41" s="39">
        <v>1</v>
      </c>
      <c r="S41" s="39">
        <v>3</v>
      </c>
      <c r="T41" s="27">
        <f t="shared" si="5"/>
        <v>21</v>
      </c>
      <c r="U41" s="40">
        <f t="shared" si="6"/>
        <v>1.7307692307692308</v>
      </c>
      <c r="V41" s="22">
        <v>217</v>
      </c>
      <c r="W41" s="22" t="s">
        <v>112</v>
      </c>
      <c r="X41" s="22" t="s">
        <v>88</v>
      </c>
      <c r="Y41" s="65">
        <v>645</v>
      </c>
      <c r="Z41" s="41"/>
      <c r="AA41" s="1" t="s">
        <v>231</v>
      </c>
      <c r="AB41" s="28" t="s">
        <v>424</v>
      </c>
    </row>
    <row r="42" spans="1:28" x14ac:dyDescent="0.3">
      <c r="A42" s="1" t="s">
        <v>45</v>
      </c>
      <c r="B42" s="1" t="s">
        <v>74</v>
      </c>
      <c r="C42" s="27" t="s">
        <v>390</v>
      </c>
      <c r="D42" s="38">
        <v>23</v>
      </c>
      <c r="E42" s="27">
        <v>8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81"/>
      <c r="M42" s="27">
        <v>1</v>
      </c>
      <c r="N42" s="27">
        <f t="shared" si="4"/>
        <v>1</v>
      </c>
      <c r="O42" s="39">
        <v>0</v>
      </c>
      <c r="P42" s="39">
        <v>1</v>
      </c>
      <c r="Q42" s="39">
        <v>1</v>
      </c>
      <c r="R42" s="39">
        <v>1</v>
      </c>
      <c r="S42" s="39"/>
      <c r="T42" s="27">
        <f t="shared" si="5"/>
        <v>2</v>
      </c>
      <c r="U42" s="40">
        <f t="shared" si="6"/>
        <v>0.375</v>
      </c>
      <c r="V42" s="22">
        <v>217</v>
      </c>
      <c r="W42" s="22" t="s">
        <v>112</v>
      </c>
      <c r="X42" s="22" t="s">
        <v>88</v>
      </c>
      <c r="Y42" s="65">
        <v>645</v>
      </c>
      <c r="Z42" s="41"/>
      <c r="AA42" s="1" t="s">
        <v>231</v>
      </c>
      <c r="AB42" s="28" t="s">
        <v>424</v>
      </c>
    </row>
    <row r="43" spans="1:28" x14ac:dyDescent="0.3">
      <c r="A43" s="1" t="s">
        <v>45</v>
      </c>
      <c r="B43" s="1" t="s">
        <v>74</v>
      </c>
      <c r="C43" s="27" t="s">
        <v>391</v>
      </c>
      <c r="D43" s="38">
        <v>20</v>
      </c>
      <c r="E43" s="27">
        <v>37</v>
      </c>
      <c r="F43" s="27">
        <v>6</v>
      </c>
      <c r="G43" s="27">
        <v>7</v>
      </c>
      <c r="H43" s="27"/>
      <c r="I43" s="27"/>
      <c r="J43" s="27">
        <v>0</v>
      </c>
      <c r="K43" s="27">
        <v>0</v>
      </c>
      <c r="L43" s="81"/>
      <c r="M43" s="27">
        <v>6</v>
      </c>
      <c r="N43" s="27">
        <f t="shared" si="4"/>
        <v>6</v>
      </c>
      <c r="O43" s="39">
        <v>1</v>
      </c>
      <c r="P43" s="39">
        <v>5</v>
      </c>
      <c r="Q43" s="39">
        <v>1</v>
      </c>
      <c r="R43" s="39">
        <v>1</v>
      </c>
      <c r="S43" s="39">
        <v>2</v>
      </c>
      <c r="T43" s="27">
        <f t="shared" si="5"/>
        <v>12</v>
      </c>
      <c r="U43" s="40">
        <f t="shared" si="6"/>
        <v>0.54054054054054057</v>
      </c>
      <c r="V43" s="22">
        <v>217</v>
      </c>
      <c r="W43" s="22" t="s">
        <v>112</v>
      </c>
      <c r="X43" s="22" t="s">
        <v>88</v>
      </c>
      <c r="Y43" s="65">
        <v>645</v>
      </c>
      <c r="Z43" s="41"/>
      <c r="AA43" s="1" t="s">
        <v>231</v>
      </c>
      <c r="AB43" s="28" t="s">
        <v>424</v>
      </c>
    </row>
    <row r="44" spans="1:28" x14ac:dyDescent="0.3">
      <c r="A44" s="1" t="s">
        <v>45</v>
      </c>
      <c r="B44" s="1" t="s">
        <v>74</v>
      </c>
      <c r="C44" s="27" t="s">
        <v>392</v>
      </c>
      <c r="D44" s="38">
        <v>22</v>
      </c>
      <c r="E44" s="27">
        <v>46</v>
      </c>
      <c r="F44" s="27">
        <v>11</v>
      </c>
      <c r="G44" s="27">
        <v>26</v>
      </c>
      <c r="H44" s="27"/>
      <c r="I44" s="27"/>
      <c r="J44" s="27">
        <v>8</v>
      </c>
      <c r="K44" s="27">
        <v>9</v>
      </c>
      <c r="L44" s="81"/>
      <c r="M44" s="27">
        <v>3</v>
      </c>
      <c r="N44" s="27">
        <f>SUM(L44:M44)</f>
        <v>3</v>
      </c>
      <c r="O44" s="39">
        <v>9</v>
      </c>
      <c r="P44" s="39">
        <v>4</v>
      </c>
      <c r="Q44" s="39">
        <v>2</v>
      </c>
      <c r="R44" s="39">
        <v>4</v>
      </c>
      <c r="S44" s="39"/>
      <c r="T44" s="27">
        <f t="shared" si="5"/>
        <v>30</v>
      </c>
      <c r="U44" s="40">
        <f t="shared" si="6"/>
        <v>1.0652173913043479</v>
      </c>
      <c r="V44" s="22">
        <v>217</v>
      </c>
      <c r="W44" s="22" t="s">
        <v>112</v>
      </c>
      <c r="X44" s="22" t="s">
        <v>88</v>
      </c>
      <c r="Y44" s="65">
        <v>645</v>
      </c>
      <c r="Z44" s="41"/>
      <c r="AA44" s="1" t="s">
        <v>231</v>
      </c>
      <c r="AB44" s="28" t="s">
        <v>424</v>
      </c>
    </row>
    <row r="45" spans="1:28" x14ac:dyDescent="0.3">
      <c r="A45" s="1" t="s">
        <v>45</v>
      </c>
      <c r="B45" s="1" t="s">
        <v>74</v>
      </c>
      <c r="C45" s="27" t="s">
        <v>393</v>
      </c>
      <c r="D45" s="38">
        <v>31</v>
      </c>
      <c r="E45" s="27">
        <v>7</v>
      </c>
      <c r="F45" s="27">
        <v>0</v>
      </c>
      <c r="G45" s="27">
        <v>0</v>
      </c>
      <c r="H45" s="27"/>
      <c r="I45" s="27"/>
      <c r="J45" s="27">
        <v>0</v>
      </c>
      <c r="K45" s="27">
        <v>0</v>
      </c>
      <c r="L45" s="81"/>
      <c r="M45" s="27">
        <v>2</v>
      </c>
      <c r="N45" s="27">
        <f>SUM(L45:M45)</f>
        <v>2</v>
      </c>
      <c r="O45" s="39">
        <v>1</v>
      </c>
      <c r="P45" s="39">
        <v>3</v>
      </c>
      <c r="Q45" s="39">
        <v>0</v>
      </c>
      <c r="R45" s="39">
        <v>1</v>
      </c>
      <c r="S45" s="39"/>
      <c r="T45" s="27">
        <f t="shared" si="5"/>
        <v>0</v>
      </c>
      <c r="U45" s="40">
        <f t="shared" si="6"/>
        <v>0.42857142857142855</v>
      </c>
      <c r="V45" s="22">
        <v>217</v>
      </c>
      <c r="W45" s="22" t="s">
        <v>112</v>
      </c>
      <c r="X45" s="22" t="s">
        <v>88</v>
      </c>
      <c r="Y45" s="65">
        <v>645</v>
      </c>
      <c r="Z45" s="41"/>
      <c r="AA45" s="1" t="s">
        <v>231</v>
      </c>
      <c r="AB45" s="28" t="s">
        <v>424</v>
      </c>
    </row>
    <row r="46" spans="1:28" x14ac:dyDescent="0.3">
      <c r="A46" s="1" t="s">
        <v>45</v>
      </c>
      <c r="B46" s="1" t="s">
        <v>74</v>
      </c>
      <c r="C46" s="55" t="s">
        <v>38</v>
      </c>
      <c r="D46" s="1"/>
      <c r="E46" s="55"/>
      <c r="F46" s="42"/>
      <c r="G46" s="42"/>
      <c r="H46" s="42"/>
      <c r="I46" s="42"/>
      <c r="J46" s="42"/>
      <c r="K46" s="42"/>
      <c r="L46" s="55">
        <v>20</v>
      </c>
      <c r="M46" s="55">
        <v>-20</v>
      </c>
      <c r="N46" s="42"/>
      <c r="O46" s="42"/>
      <c r="P46" s="42"/>
      <c r="Q46" s="42"/>
      <c r="R46" s="42"/>
      <c r="S46" s="42"/>
      <c r="T46" s="55"/>
      <c r="U46" s="40" t="str">
        <f>_xlfn.IFNA("",((T46+Q46+N46-R46)+(O46*2))/E46)</f>
        <v/>
      </c>
      <c r="V46" s="22">
        <v>217</v>
      </c>
      <c r="W46" s="22" t="s">
        <v>112</v>
      </c>
      <c r="X46" s="22" t="s">
        <v>88</v>
      </c>
      <c r="Y46" s="65">
        <v>645</v>
      </c>
      <c r="Z46" s="41"/>
      <c r="AA46" s="1" t="s">
        <v>231</v>
      </c>
      <c r="AB46" s="28" t="s">
        <v>424</v>
      </c>
    </row>
    <row r="47" spans="1:28" x14ac:dyDescent="0.3">
      <c r="A47" s="43" t="s">
        <v>45</v>
      </c>
      <c r="B47" s="43" t="s">
        <v>74</v>
      </c>
      <c r="C47" s="44" t="s">
        <v>39</v>
      </c>
      <c r="D47" s="43"/>
      <c r="E47" s="44">
        <f t="shared" ref="E47:T47" si="7">SUM(E37:E46)</f>
        <v>240</v>
      </c>
      <c r="F47" s="44">
        <f t="shared" si="7"/>
        <v>41</v>
      </c>
      <c r="G47" s="44">
        <f t="shared" si="7"/>
        <v>89</v>
      </c>
      <c r="H47" s="44">
        <f t="shared" si="7"/>
        <v>0</v>
      </c>
      <c r="I47" s="44">
        <f t="shared" si="7"/>
        <v>0</v>
      </c>
      <c r="J47" s="44">
        <f t="shared" si="7"/>
        <v>17</v>
      </c>
      <c r="K47" s="44">
        <f t="shared" si="7"/>
        <v>21</v>
      </c>
      <c r="L47" s="44">
        <f t="shared" si="7"/>
        <v>20</v>
      </c>
      <c r="M47" s="44">
        <f t="shared" si="7"/>
        <v>26</v>
      </c>
      <c r="N47" s="44">
        <f t="shared" si="7"/>
        <v>46</v>
      </c>
      <c r="O47" s="44">
        <f t="shared" si="7"/>
        <v>23</v>
      </c>
      <c r="P47" s="44">
        <f t="shared" si="7"/>
        <v>26</v>
      </c>
      <c r="Q47" s="44">
        <f t="shared" si="7"/>
        <v>13</v>
      </c>
      <c r="R47" s="44">
        <f t="shared" si="7"/>
        <v>22</v>
      </c>
      <c r="S47" s="44">
        <f t="shared" si="7"/>
        <v>7</v>
      </c>
      <c r="T47" s="44">
        <f t="shared" si="7"/>
        <v>99</v>
      </c>
      <c r="U47" s="45">
        <f>((T47+Q47+N47-R47)+(O47*2))/E47</f>
        <v>0.7583333333333333</v>
      </c>
      <c r="V47" s="46">
        <v>217</v>
      </c>
      <c r="W47" s="46" t="s">
        <v>112</v>
      </c>
      <c r="X47" s="46" t="s">
        <v>88</v>
      </c>
      <c r="Y47" s="66">
        <v>645</v>
      </c>
      <c r="Z47" s="79" t="s">
        <v>493</v>
      </c>
      <c r="AA47" s="43" t="s">
        <v>231</v>
      </c>
      <c r="AB47" s="69" t="s">
        <v>424</v>
      </c>
    </row>
    <row r="48" spans="1:28" x14ac:dyDescent="0.3">
      <c r="A48" s="1"/>
      <c r="B48" s="1"/>
      <c r="C48" s="1"/>
      <c r="D48" s="1"/>
      <c r="F48" s="48" t="s">
        <v>40</v>
      </c>
      <c r="G48" s="50">
        <f>F47/G47</f>
        <v>0.4606741573033708</v>
      </c>
      <c r="H48" s="27"/>
      <c r="I48" s="1"/>
      <c r="J48" s="48" t="s">
        <v>41</v>
      </c>
      <c r="K48" s="50">
        <f>J47/K47</f>
        <v>0.80952380952380953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1" t="s">
        <v>492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2153-57EE-4027-A3AE-2A5E095C47E1}">
  <sheetPr>
    <tabColor rgb="FFFF0000"/>
  </sheetPr>
  <dimension ref="A1:AB52"/>
  <sheetViews>
    <sheetView workbookViewId="0">
      <selection activeCell="A14" sqref="A1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453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208</v>
      </c>
      <c r="D4" s="7" t="s">
        <v>4</v>
      </c>
      <c r="E4" s="8"/>
      <c r="F4" s="5"/>
      <c r="G4" s="1"/>
      <c r="J4" s="15" t="s">
        <v>209</v>
      </c>
      <c r="K4" s="16" t="s">
        <v>44</v>
      </c>
      <c r="L4" s="17"/>
      <c r="M4" s="18"/>
      <c r="N4" s="19">
        <v>22</v>
      </c>
      <c r="O4" s="19">
        <v>28</v>
      </c>
      <c r="P4" s="19">
        <v>16</v>
      </c>
      <c r="Q4" s="19">
        <v>28</v>
      </c>
      <c r="R4" s="20"/>
      <c r="S4" s="21">
        <f>SUM(N4:R4)</f>
        <v>94</v>
      </c>
      <c r="T4" s="22">
        <v>222</v>
      </c>
    </row>
    <row r="5" spans="1:28" x14ac:dyDescent="0.3">
      <c r="B5" s="1"/>
      <c r="C5" s="6" t="s">
        <v>332</v>
      </c>
      <c r="D5" s="7" t="s">
        <v>5</v>
      </c>
      <c r="E5" s="1"/>
      <c r="F5" s="1"/>
      <c r="G5" s="1"/>
      <c r="J5" s="15" t="s">
        <v>210</v>
      </c>
      <c r="K5" s="16" t="s">
        <v>57</v>
      </c>
      <c r="L5" s="17"/>
      <c r="M5" s="18"/>
      <c r="N5" s="19">
        <v>27</v>
      </c>
      <c r="O5" s="19">
        <v>30</v>
      </c>
      <c r="P5" s="19">
        <v>23</v>
      </c>
      <c r="Q5" s="19">
        <v>22</v>
      </c>
      <c r="R5" s="20"/>
      <c r="S5" s="21">
        <f>SUM(N5:R5)</f>
        <v>102</v>
      </c>
      <c r="T5" s="22">
        <v>222</v>
      </c>
      <c r="U5" s="1"/>
      <c r="V5" s="1"/>
      <c r="W5" s="1"/>
    </row>
    <row r="6" spans="1:28" x14ac:dyDescent="0.3">
      <c r="C6" s="23">
        <v>3485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222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15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48</v>
      </c>
      <c r="D13" s="38">
        <v>15</v>
      </c>
      <c r="E13" s="81"/>
      <c r="F13" s="27">
        <v>3</v>
      </c>
      <c r="G13" s="81"/>
      <c r="H13" s="81"/>
      <c r="I13" s="81"/>
      <c r="J13" s="27">
        <v>1</v>
      </c>
      <c r="K13" s="27">
        <v>2</v>
      </c>
      <c r="L13" s="81"/>
      <c r="M13" s="81"/>
      <c r="N13" s="27">
        <f t="shared" ref="N13:N20" si="0">SUM(L13:M13)</f>
        <v>0</v>
      </c>
      <c r="O13" s="82"/>
      <c r="P13" s="82"/>
      <c r="Q13" s="82"/>
      <c r="R13" s="82"/>
      <c r="S13" s="82"/>
      <c r="T13" s="27">
        <f t="shared" ref="T13:T24" si="1">+(F13*2)+J13</f>
        <v>7</v>
      </c>
      <c r="U13" s="40" t="str">
        <f t="shared" ref="U13:U24" si="2">IFERROR(((T13+Q13+N13-R13)+(O13*2))/E13,"")</f>
        <v/>
      </c>
      <c r="V13" s="22">
        <v>222</v>
      </c>
      <c r="W13" s="22" t="s">
        <v>112</v>
      </c>
      <c r="X13" s="22" t="s">
        <v>93</v>
      </c>
      <c r="Y13" s="65">
        <v>3485</v>
      </c>
      <c r="Z13" s="41"/>
      <c r="AA13" s="1" t="s">
        <v>89</v>
      </c>
      <c r="AB13" s="28" t="s">
        <v>211</v>
      </c>
    </row>
    <row r="14" spans="1:28" x14ac:dyDescent="0.3">
      <c r="A14" s="1" t="s">
        <v>56</v>
      </c>
      <c r="B14" s="1" t="s">
        <v>45</v>
      </c>
      <c r="C14" s="27" t="s">
        <v>50</v>
      </c>
      <c r="D14" s="38">
        <v>25</v>
      </c>
      <c r="E14" s="81" t="s">
        <v>497</v>
      </c>
      <c r="F14" s="27"/>
      <c r="G14" s="81"/>
      <c r="H14" s="81"/>
      <c r="I14" s="81"/>
      <c r="J14" s="27"/>
      <c r="K14" s="27"/>
      <c r="L14" s="81"/>
      <c r="M14" s="81"/>
      <c r="N14" s="27"/>
      <c r="O14" s="82"/>
      <c r="P14" s="82"/>
      <c r="Q14" s="82"/>
      <c r="R14" s="82"/>
      <c r="S14" s="82"/>
      <c r="T14" s="27"/>
      <c r="U14" s="40"/>
      <c r="V14" s="22">
        <v>222</v>
      </c>
      <c r="W14" s="22" t="s">
        <v>112</v>
      </c>
      <c r="X14" s="22" t="s">
        <v>93</v>
      </c>
      <c r="Y14" s="65">
        <v>3485</v>
      </c>
      <c r="Z14" s="41"/>
      <c r="AA14" s="1" t="s">
        <v>89</v>
      </c>
      <c r="AB14" s="28" t="s">
        <v>211</v>
      </c>
    </row>
    <row r="15" spans="1:28" x14ac:dyDescent="0.3">
      <c r="A15" s="1" t="s">
        <v>56</v>
      </c>
      <c r="B15" s="1" t="s">
        <v>45</v>
      </c>
      <c r="C15" s="27" t="s">
        <v>53</v>
      </c>
      <c r="D15" s="38">
        <v>8</v>
      </c>
      <c r="E15" s="81"/>
      <c r="F15" s="27">
        <v>2</v>
      </c>
      <c r="G15" s="81"/>
      <c r="H15" s="81"/>
      <c r="I15" s="81"/>
      <c r="J15" s="27">
        <v>0</v>
      </c>
      <c r="K15" s="27">
        <v>0</v>
      </c>
      <c r="L15" s="81"/>
      <c r="M15" s="81"/>
      <c r="N15" s="27">
        <f t="shared" si="0"/>
        <v>0</v>
      </c>
      <c r="O15" s="82"/>
      <c r="P15" s="82"/>
      <c r="Q15" s="82"/>
      <c r="R15" s="82"/>
      <c r="S15" s="82"/>
      <c r="T15" s="27">
        <f t="shared" si="1"/>
        <v>4</v>
      </c>
      <c r="U15" s="40" t="str">
        <f t="shared" si="2"/>
        <v/>
      </c>
      <c r="V15" s="22">
        <v>222</v>
      </c>
      <c r="W15" s="22" t="s">
        <v>112</v>
      </c>
      <c r="X15" s="22" t="s">
        <v>93</v>
      </c>
      <c r="Y15" s="65">
        <v>3485</v>
      </c>
      <c r="Z15" s="41"/>
      <c r="AA15" s="1" t="s">
        <v>89</v>
      </c>
      <c r="AB15" s="28" t="s">
        <v>211</v>
      </c>
    </row>
    <row r="16" spans="1:28" x14ac:dyDescent="0.3">
      <c r="A16" s="1" t="s">
        <v>56</v>
      </c>
      <c r="B16" s="1" t="s">
        <v>45</v>
      </c>
      <c r="C16" s="27" t="s">
        <v>118</v>
      </c>
      <c r="D16" s="38">
        <v>10</v>
      </c>
      <c r="E16" s="81"/>
      <c r="F16" s="27">
        <v>5</v>
      </c>
      <c r="G16" s="81"/>
      <c r="H16" s="81"/>
      <c r="I16" s="81"/>
      <c r="J16" s="27">
        <v>3</v>
      </c>
      <c r="K16" s="27">
        <v>5</v>
      </c>
      <c r="L16" s="81"/>
      <c r="M16" s="81"/>
      <c r="N16" s="27">
        <f t="shared" si="0"/>
        <v>0</v>
      </c>
      <c r="O16" s="82"/>
      <c r="P16" s="82"/>
      <c r="Q16" s="82"/>
      <c r="R16" s="82"/>
      <c r="S16" s="82"/>
      <c r="T16" s="27">
        <f t="shared" si="1"/>
        <v>13</v>
      </c>
      <c r="U16" s="40" t="str">
        <f t="shared" si="2"/>
        <v/>
      </c>
      <c r="V16" s="22">
        <v>222</v>
      </c>
      <c r="W16" s="22" t="s">
        <v>112</v>
      </c>
      <c r="X16" s="22" t="s">
        <v>93</v>
      </c>
      <c r="Y16" s="65">
        <v>3485</v>
      </c>
      <c r="Z16" s="41"/>
      <c r="AA16" s="1" t="s">
        <v>89</v>
      </c>
      <c r="AB16" s="28" t="s">
        <v>211</v>
      </c>
    </row>
    <row r="17" spans="1:28" x14ac:dyDescent="0.3">
      <c r="A17" s="1" t="s">
        <v>56</v>
      </c>
      <c r="B17" s="1" t="s">
        <v>45</v>
      </c>
      <c r="C17" s="27" t="s">
        <v>55</v>
      </c>
      <c r="D17" s="38">
        <v>6</v>
      </c>
      <c r="E17" s="81"/>
      <c r="F17" s="27">
        <v>6</v>
      </c>
      <c r="G17" s="81"/>
      <c r="H17" s="81"/>
      <c r="I17" s="81"/>
      <c r="J17" s="27">
        <v>8</v>
      </c>
      <c r="K17" s="27">
        <v>10</v>
      </c>
      <c r="L17" s="81"/>
      <c r="M17" s="81"/>
      <c r="N17" s="27">
        <f t="shared" si="0"/>
        <v>0</v>
      </c>
      <c r="O17" s="82"/>
      <c r="P17" s="82"/>
      <c r="Q17" s="82"/>
      <c r="R17" s="82"/>
      <c r="S17" s="82"/>
      <c r="T17" s="27">
        <f t="shared" si="1"/>
        <v>20</v>
      </c>
      <c r="U17" s="40" t="str">
        <f t="shared" si="2"/>
        <v/>
      </c>
      <c r="V17" s="22">
        <v>222</v>
      </c>
      <c r="W17" s="22" t="s">
        <v>112</v>
      </c>
      <c r="X17" s="22" t="s">
        <v>93</v>
      </c>
      <c r="Y17" s="65">
        <v>3485</v>
      </c>
      <c r="Z17" s="41"/>
      <c r="AA17" s="1" t="s">
        <v>89</v>
      </c>
      <c r="AB17" s="28" t="s">
        <v>211</v>
      </c>
    </row>
    <row r="18" spans="1:28" x14ac:dyDescent="0.3">
      <c r="A18" s="1" t="s">
        <v>56</v>
      </c>
      <c r="B18" s="1" t="s">
        <v>45</v>
      </c>
      <c r="C18" s="27" t="s">
        <v>305</v>
      </c>
      <c r="D18" s="38">
        <v>44</v>
      </c>
      <c r="E18" s="81" t="s">
        <v>497</v>
      </c>
      <c r="F18" s="27"/>
      <c r="G18" s="81"/>
      <c r="H18" s="81"/>
      <c r="I18" s="81"/>
      <c r="J18" s="27"/>
      <c r="K18" s="27"/>
      <c r="L18" s="81"/>
      <c r="M18" s="81"/>
      <c r="N18" s="27">
        <f t="shared" si="0"/>
        <v>0</v>
      </c>
      <c r="O18" s="82"/>
      <c r="P18" s="82"/>
      <c r="Q18" s="82"/>
      <c r="R18" s="82"/>
      <c r="S18" s="82"/>
      <c r="T18" s="27"/>
      <c r="U18" s="40"/>
      <c r="V18" s="22">
        <v>222</v>
      </c>
      <c r="W18" s="22" t="s">
        <v>112</v>
      </c>
      <c r="X18" s="22" t="s">
        <v>93</v>
      </c>
      <c r="Y18" s="65">
        <v>3485</v>
      </c>
      <c r="Z18" s="41"/>
      <c r="AA18" s="1" t="s">
        <v>89</v>
      </c>
      <c r="AB18" s="28" t="s">
        <v>211</v>
      </c>
    </row>
    <row r="19" spans="1:28" x14ac:dyDescent="0.3">
      <c r="A19" s="1" t="s">
        <v>56</v>
      </c>
      <c r="B19" s="1" t="s">
        <v>45</v>
      </c>
      <c r="C19" s="27" t="s">
        <v>119</v>
      </c>
      <c r="D19" s="38">
        <v>24</v>
      </c>
      <c r="E19" s="81"/>
      <c r="F19" s="27">
        <v>7</v>
      </c>
      <c r="G19" s="81"/>
      <c r="H19" s="81"/>
      <c r="I19" s="81"/>
      <c r="J19" s="27">
        <v>1</v>
      </c>
      <c r="K19" s="27">
        <v>1</v>
      </c>
      <c r="L19" s="81"/>
      <c r="M19" s="81"/>
      <c r="N19" s="27">
        <f t="shared" si="0"/>
        <v>0</v>
      </c>
      <c r="O19" s="82"/>
      <c r="P19" s="55">
        <v>6</v>
      </c>
      <c r="Q19" s="82"/>
      <c r="R19" s="82"/>
      <c r="S19" s="82"/>
      <c r="T19" s="27">
        <f t="shared" si="1"/>
        <v>15</v>
      </c>
      <c r="U19" s="40" t="str">
        <f t="shared" si="2"/>
        <v/>
      </c>
      <c r="V19" s="22">
        <v>222</v>
      </c>
      <c r="W19" s="22" t="s">
        <v>112</v>
      </c>
      <c r="X19" s="22" t="s">
        <v>93</v>
      </c>
      <c r="Y19" s="65">
        <v>3485</v>
      </c>
      <c r="Z19" s="41"/>
      <c r="AA19" s="1" t="s">
        <v>89</v>
      </c>
      <c r="AB19" s="28" t="s">
        <v>211</v>
      </c>
    </row>
    <row r="20" spans="1:28" x14ac:dyDescent="0.3">
      <c r="A20" s="1" t="s">
        <v>56</v>
      </c>
      <c r="B20" s="1" t="s">
        <v>45</v>
      </c>
      <c r="C20" s="27" t="s">
        <v>54</v>
      </c>
      <c r="D20" s="38">
        <v>22</v>
      </c>
      <c r="E20" s="81"/>
      <c r="F20" s="27">
        <v>3</v>
      </c>
      <c r="G20" s="81"/>
      <c r="H20" s="81"/>
      <c r="I20" s="81"/>
      <c r="J20" s="27">
        <v>0</v>
      </c>
      <c r="K20" s="27">
        <v>2</v>
      </c>
      <c r="L20" s="81"/>
      <c r="M20" s="81"/>
      <c r="N20" s="27">
        <f t="shared" si="0"/>
        <v>0</v>
      </c>
      <c r="O20" s="82"/>
      <c r="P20" s="82"/>
      <c r="Q20" s="82"/>
      <c r="R20" s="82"/>
      <c r="S20" s="82"/>
      <c r="T20" s="27">
        <f t="shared" si="1"/>
        <v>6</v>
      </c>
      <c r="U20" s="40" t="str">
        <f t="shared" si="2"/>
        <v/>
      </c>
      <c r="V20" s="22">
        <v>222</v>
      </c>
      <c r="W20" s="22" t="s">
        <v>112</v>
      </c>
      <c r="X20" s="22" t="s">
        <v>93</v>
      </c>
      <c r="Y20" s="65">
        <v>3485</v>
      </c>
      <c r="Z20" s="41"/>
      <c r="AA20" s="1" t="s">
        <v>89</v>
      </c>
      <c r="AB20" s="28" t="s">
        <v>211</v>
      </c>
    </row>
    <row r="21" spans="1:28" x14ac:dyDescent="0.3">
      <c r="A21" s="1" t="s">
        <v>56</v>
      </c>
      <c r="B21" s="1" t="s">
        <v>45</v>
      </c>
      <c r="C21" s="27" t="s">
        <v>47</v>
      </c>
      <c r="D21" s="38">
        <v>28</v>
      </c>
      <c r="E21" s="81"/>
      <c r="F21" s="27">
        <v>5</v>
      </c>
      <c r="G21" s="81"/>
      <c r="H21" s="81"/>
      <c r="I21" s="81"/>
      <c r="J21" s="27">
        <v>0</v>
      </c>
      <c r="K21" s="27">
        <v>1</v>
      </c>
      <c r="L21" s="81"/>
      <c r="M21" s="81"/>
      <c r="N21" s="27">
        <f>SUM(L21:M21)</f>
        <v>0</v>
      </c>
      <c r="O21" s="82"/>
      <c r="P21" s="82"/>
      <c r="Q21" s="82"/>
      <c r="R21" s="82"/>
      <c r="S21" s="82"/>
      <c r="T21" s="27">
        <f t="shared" si="1"/>
        <v>10</v>
      </c>
      <c r="U21" s="40" t="str">
        <f t="shared" si="2"/>
        <v/>
      </c>
      <c r="V21" s="22">
        <v>222</v>
      </c>
      <c r="W21" s="22" t="s">
        <v>112</v>
      </c>
      <c r="X21" s="22" t="s">
        <v>93</v>
      </c>
      <c r="Y21" s="65">
        <v>3485</v>
      </c>
      <c r="Z21" s="41"/>
      <c r="AA21" s="1" t="s">
        <v>89</v>
      </c>
      <c r="AB21" s="28" t="s">
        <v>211</v>
      </c>
    </row>
    <row r="22" spans="1:28" x14ac:dyDescent="0.3">
      <c r="A22" s="1" t="s">
        <v>56</v>
      </c>
      <c r="B22" s="1" t="s">
        <v>45</v>
      </c>
      <c r="C22" s="27" t="s">
        <v>52</v>
      </c>
      <c r="D22" s="38">
        <v>32</v>
      </c>
      <c r="E22" s="81"/>
      <c r="F22" s="27">
        <v>1</v>
      </c>
      <c r="G22" s="81"/>
      <c r="H22" s="81"/>
      <c r="I22" s="81"/>
      <c r="J22" s="27">
        <v>0</v>
      </c>
      <c r="K22" s="27">
        <v>0</v>
      </c>
      <c r="L22" s="81"/>
      <c r="M22" s="81"/>
      <c r="N22" s="27">
        <f>SUM(L22:M22)</f>
        <v>0</v>
      </c>
      <c r="O22" s="82"/>
      <c r="P22" s="82"/>
      <c r="Q22" s="82"/>
      <c r="R22" s="82"/>
      <c r="S22" s="82"/>
      <c r="T22" s="27">
        <f t="shared" si="1"/>
        <v>2</v>
      </c>
      <c r="U22" s="40" t="str">
        <f t="shared" si="2"/>
        <v/>
      </c>
      <c r="V22" s="22">
        <v>222</v>
      </c>
      <c r="W22" s="22" t="s">
        <v>112</v>
      </c>
      <c r="X22" s="22" t="s">
        <v>93</v>
      </c>
      <c r="Y22" s="65">
        <v>3485</v>
      </c>
      <c r="Z22" s="41"/>
      <c r="AA22" s="1" t="s">
        <v>89</v>
      </c>
      <c r="AB22" s="28" t="s">
        <v>211</v>
      </c>
    </row>
    <row r="23" spans="1:28" x14ac:dyDescent="0.3">
      <c r="A23" s="1" t="s">
        <v>56</v>
      </c>
      <c r="B23" s="1" t="s">
        <v>45</v>
      </c>
      <c r="C23" s="27" t="s">
        <v>46</v>
      </c>
      <c r="D23" s="38">
        <v>1</v>
      </c>
      <c r="E23" s="81"/>
      <c r="F23" s="27">
        <v>3</v>
      </c>
      <c r="G23" s="81"/>
      <c r="H23" s="81"/>
      <c r="I23" s="81"/>
      <c r="J23" s="27">
        <v>2</v>
      </c>
      <c r="K23" s="27">
        <v>2</v>
      </c>
      <c r="L23" s="81"/>
      <c r="M23" s="81"/>
      <c r="N23" s="27">
        <f>SUM(L23:M23)</f>
        <v>0</v>
      </c>
      <c r="O23" s="82"/>
      <c r="P23" s="82"/>
      <c r="Q23" s="82"/>
      <c r="R23" s="82"/>
      <c r="S23" s="82"/>
      <c r="T23" s="27">
        <f t="shared" si="1"/>
        <v>8</v>
      </c>
      <c r="U23" s="40" t="str">
        <f t="shared" si="2"/>
        <v/>
      </c>
      <c r="V23" s="22">
        <v>222</v>
      </c>
      <c r="W23" s="22" t="s">
        <v>112</v>
      </c>
      <c r="X23" s="22" t="s">
        <v>93</v>
      </c>
      <c r="Y23" s="65">
        <v>3485</v>
      </c>
      <c r="Z23" s="41"/>
      <c r="AA23" s="1" t="s">
        <v>89</v>
      </c>
      <c r="AB23" s="28" t="s">
        <v>211</v>
      </c>
    </row>
    <row r="24" spans="1:28" x14ac:dyDescent="0.3">
      <c r="A24" s="1" t="s">
        <v>56</v>
      </c>
      <c r="B24" s="1" t="s">
        <v>45</v>
      </c>
      <c r="C24" s="27" t="s">
        <v>49</v>
      </c>
      <c r="D24" s="38">
        <v>30</v>
      </c>
      <c r="E24" s="81"/>
      <c r="F24" s="27">
        <v>2</v>
      </c>
      <c r="G24" s="81"/>
      <c r="H24" s="81"/>
      <c r="I24" s="81"/>
      <c r="J24" s="27">
        <v>5</v>
      </c>
      <c r="K24" s="27">
        <v>5</v>
      </c>
      <c r="L24" s="81"/>
      <c r="M24" s="81"/>
      <c r="N24" s="27">
        <f>SUM(L24:M24)</f>
        <v>0</v>
      </c>
      <c r="O24" s="82"/>
      <c r="P24" s="82"/>
      <c r="Q24" s="82"/>
      <c r="R24" s="82"/>
      <c r="S24" s="82"/>
      <c r="T24" s="27">
        <f t="shared" si="1"/>
        <v>9</v>
      </c>
      <c r="U24" s="40" t="str">
        <f t="shared" si="2"/>
        <v/>
      </c>
      <c r="V24" s="22">
        <v>222</v>
      </c>
      <c r="W24" s="22" t="s">
        <v>112</v>
      </c>
      <c r="X24" s="22" t="s">
        <v>93</v>
      </c>
      <c r="Y24" s="65">
        <v>3485</v>
      </c>
      <c r="Z24" s="41"/>
      <c r="AA24" s="1" t="s">
        <v>89</v>
      </c>
      <c r="AB24" s="28" t="s">
        <v>211</v>
      </c>
    </row>
    <row r="25" spans="1:28" x14ac:dyDescent="0.3">
      <c r="A25" s="1" t="s">
        <v>56</v>
      </c>
      <c r="B25" s="1" t="s">
        <v>45</v>
      </c>
      <c r="C25" s="55" t="s">
        <v>38</v>
      </c>
      <c r="D25" s="1"/>
      <c r="E25" s="55">
        <v>240</v>
      </c>
      <c r="F25" s="42"/>
      <c r="G25" s="55">
        <v>89</v>
      </c>
      <c r="H25" s="42"/>
      <c r="I25" s="42"/>
      <c r="J25" s="42"/>
      <c r="K25" s="42"/>
      <c r="L25" s="42"/>
      <c r="M25" s="55">
        <v>52</v>
      </c>
      <c r="N25" s="55">
        <v>52</v>
      </c>
      <c r="O25" s="42"/>
      <c r="P25" s="55">
        <v>29</v>
      </c>
      <c r="Q25" s="42"/>
      <c r="R25" s="55">
        <v>37</v>
      </c>
      <c r="S25" s="42"/>
      <c r="T25" s="27"/>
      <c r="U25" s="40" t="str">
        <f>_xlfn.IFNA("",((T25+Q25+N25-R25)+(O25*2))/E25)</f>
        <v/>
      </c>
      <c r="V25" s="22">
        <v>222</v>
      </c>
      <c r="W25" s="22" t="s">
        <v>112</v>
      </c>
      <c r="X25" s="22" t="s">
        <v>93</v>
      </c>
      <c r="Y25" s="65">
        <v>3485</v>
      </c>
      <c r="Z25" s="41"/>
      <c r="AA25" s="1" t="s">
        <v>89</v>
      </c>
      <c r="AB25" s="28" t="s">
        <v>211</v>
      </c>
    </row>
    <row r="26" spans="1:28" x14ac:dyDescent="0.3">
      <c r="A26" s="43" t="s">
        <v>56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37</v>
      </c>
      <c r="G26" s="44">
        <f t="shared" si="3"/>
        <v>89</v>
      </c>
      <c r="H26" s="44">
        <f t="shared" si="3"/>
        <v>0</v>
      </c>
      <c r="I26" s="44">
        <f t="shared" si="3"/>
        <v>0</v>
      </c>
      <c r="J26" s="44">
        <f t="shared" si="3"/>
        <v>20</v>
      </c>
      <c r="K26" s="44">
        <f t="shared" si="3"/>
        <v>28</v>
      </c>
      <c r="L26" s="44">
        <f t="shared" si="3"/>
        <v>0</v>
      </c>
      <c r="M26" s="44">
        <f t="shared" si="3"/>
        <v>52</v>
      </c>
      <c r="N26" s="44">
        <f t="shared" si="3"/>
        <v>52</v>
      </c>
      <c r="O26" s="44">
        <f t="shared" si="3"/>
        <v>0</v>
      </c>
      <c r="P26" s="44">
        <f t="shared" si="3"/>
        <v>35</v>
      </c>
      <c r="Q26" s="44">
        <f t="shared" si="3"/>
        <v>0</v>
      </c>
      <c r="R26" s="44">
        <f t="shared" si="3"/>
        <v>37</v>
      </c>
      <c r="S26" s="44">
        <f t="shared" si="3"/>
        <v>0</v>
      </c>
      <c r="T26" s="44">
        <f t="shared" si="3"/>
        <v>94</v>
      </c>
      <c r="U26" s="45">
        <f>((T26+Q26+N26-R26)+(O26*2))/E26</f>
        <v>0.45416666666666666</v>
      </c>
      <c r="V26" s="46">
        <v>222</v>
      </c>
      <c r="W26" s="46" t="s">
        <v>112</v>
      </c>
      <c r="X26" s="46" t="s">
        <v>93</v>
      </c>
      <c r="Y26" s="66">
        <v>3485</v>
      </c>
      <c r="Z26" s="79" t="s">
        <v>451</v>
      </c>
      <c r="AA26" s="43" t="s">
        <v>89</v>
      </c>
      <c r="AB26" s="76" t="s">
        <v>211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0.4157303370786517</v>
      </c>
      <c r="H27" s="27"/>
      <c r="I27" s="1"/>
      <c r="J27" s="48" t="s">
        <v>41</v>
      </c>
      <c r="K27" s="50">
        <f>J26/K26</f>
        <v>0.7142857142857143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 t="s">
        <v>452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57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11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56</v>
      </c>
      <c r="C36" s="27" t="s">
        <v>353</v>
      </c>
      <c r="D36" s="38">
        <v>30</v>
      </c>
      <c r="E36" s="81"/>
      <c r="F36" s="27">
        <v>14</v>
      </c>
      <c r="G36" s="81"/>
      <c r="H36" s="81"/>
      <c r="I36" s="81"/>
      <c r="J36" s="27">
        <v>2</v>
      </c>
      <c r="K36" s="27">
        <v>2</v>
      </c>
      <c r="L36" s="81"/>
      <c r="M36" s="81"/>
      <c r="N36" s="27">
        <f t="shared" ref="N36:N46" si="4">SUM(L36:M36)</f>
        <v>0</v>
      </c>
      <c r="O36" s="81"/>
      <c r="P36" s="82"/>
      <c r="Q36" s="81"/>
      <c r="R36" s="81"/>
      <c r="S36" s="81"/>
      <c r="T36" s="27">
        <f>(H36*3)+((F36-H36)*2)+J36</f>
        <v>30</v>
      </c>
      <c r="U36" s="40" t="str">
        <f>IFERROR(((T36+Q36+N36-R36)+(O36*2))/E36,"")</f>
        <v/>
      </c>
      <c r="V36" s="22">
        <v>222</v>
      </c>
      <c r="W36" s="22" t="s">
        <v>92</v>
      </c>
      <c r="X36" s="22" t="s">
        <v>88</v>
      </c>
      <c r="Y36" s="65">
        <v>3485</v>
      </c>
      <c r="Z36" s="41"/>
      <c r="AA36" s="1" t="s">
        <v>121</v>
      </c>
      <c r="AB36" s="28" t="s">
        <v>212</v>
      </c>
    </row>
    <row r="37" spans="1:28" x14ac:dyDescent="0.3">
      <c r="A37" s="1" t="s">
        <v>45</v>
      </c>
      <c r="B37" s="1" t="s">
        <v>56</v>
      </c>
      <c r="C37" s="27" t="s">
        <v>397</v>
      </c>
      <c r="D37" s="38">
        <v>20</v>
      </c>
      <c r="E37" s="81"/>
      <c r="F37" s="27">
        <v>1</v>
      </c>
      <c r="G37" s="81"/>
      <c r="H37" s="81"/>
      <c r="I37" s="81"/>
      <c r="J37" s="27">
        <v>0</v>
      </c>
      <c r="K37" s="27">
        <v>0</v>
      </c>
      <c r="L37" s="81"/>
      <c r="M37" s="81"/>
      <c r="N37" s="27">
        <f t="shared" si="4"/>
        <v>0</v>
      </c>
      <c r="O37" s="82"/>
      <c r="P37" s="82"/>
      <c r="Q37" s="82"/>
      <c r="R37" s="82"/>
      <c r="S37" s="82"/>
      <c r="T37" s="39">
        <f t="shared" ref="T37:T42" si="5">(H37*3)+((F37-H37)*2)+J37</f>
        <v>2</v>
      </c>
      <c r="U37" s="40" t="str">
        <f t="shared" ref="U37:U46" si="6">IFERROR(((T37+Q37+N37-R37)+(O37*2))/E37,"")</f>
        <v/>
      </c>
      <c r="V37" s="22">
        <v>222</v>
      </c>
      <c r="W37" s="22" t="s">
        <v>92</v>
      </c>
      <c r="X37" s="22" t="s">
        <v>88</v>
      </c>
      <c r="Y37" s="65">
        <v>3485</v>
      </c>
      <c r="Z37" s="41"/>
      <c r="AA37" s="1" t="s">
        <v>121</v>
      </c>
      <c r="AB37" s="28" t="s">
        <v>212</v>
      </c>
    </row>
    <row r="38" spans="1:28" x14ac:dyDescent="0.3">
      <c r="A38" s="1" t="s">
        <v>45</v>
      </c>
      <c r="B38" s="1" t="s">
        <v>56</v>
      </c>
      <c r="C38" s="27" t="s">
        <v>354</v>
      </c>
      <c r="D38" s="38">
        <v>50</v>
      </c>
      <c r="E38" s="81"/>
      <c r="F38" s="27">
        <v>3</v>
      </c>
      <c r="G38" s="81"/>
      <c r="H38" s="81"/>
      <c r="I38" s="81"/>
      <c r="J38" s="27">
        <v>3</v>
      </c>
      <c r="K38" s="27">
        <v>5</v>
      </c>
      <c r="L38" s="81"/>
      <c r="M38" s="27">
        <v>13</v>
      </c>
      <c r="N38" s="27">
        <f t="shared" si="4"/>
        <v>13</v>
      </c>
      <c r="O38" s="82"/>
      <c r="P38" s="82"/>
      <c r="Q38" s="82"/>
      <c r="R38" s="82"/>
      <c r="S38" s="82"/>
      <c r="T38" s="39">
        <f t="shared" si="5"/>
        <v>9</v>
      </c>
      <c r="U38" s="40" t="str">
        <f t="shared" si="6"/>
        <v/>
      </c>
      <c r="V38" s="22">
        <v>222</v>
      </c>
      <c r="W38" s="22" t="s">
        <v>92</v>
      </c>
      <c r="X38" s="22" t="s">
        <v>88</v>
      </c>
      <c r="Y38" s="65">
        <v>3485</v>
      </c>
      <c r="Z38" s="41"/>
      <c r="AA38" s="1" t="s">
        <v>121</v>
      </c>
      <c r="AB38" s="28" t="s">
        <v>212</v>
      </c>
    </row>
    <row r="39" spans="1:28" x14ac:dyDescent="0.3">
      <c r="A39" s="1" t="s">
        <v>45</v>
      </c>
      <c r="B39" s="1" t="s">
        <v>56</v>
      </c>
      <c r="C39" s="27" t="s">
        <v>355</v>
      </c>
      <c r="D39" s="38">
        <v>22</v>
      </c>
      <c r="E39" s="81"/>
      <c r="F39" s="27">
        <v>1</v>
      </c>
      <c r="G39" s="81"/>
      <c r="H39" s="81"/>
      <c r="I39" s="81"/>
      <c r="J39" s="27">
        <v>4</v>
      </c>
      <c r="K39" s="27">
        <v>6</v>
      </c>
      <c r="L39" s="81"/>
      <c r="M39" s="81"/>
      <c r="N39" s="27">
        <f t="shared" si="4"/>
        <v>0</v>
      </c>
      <c r="O39" s="82"/>
      <c r="P39" s="82"/>
      <c r="Q39" s="82"/>
      <c r="R39" s="82"/>
      <c r="S39" s="82"/>
      <c r="T39" s="39">
        <f t="shared" si="5"/>
        <v>6</v>
      </c>
      <c r="U39" s="40" t="str">
        <f t="shared" si="6"/>
        <v/>
      </c>
      <c r="V39" s="22">
        <v>222</v>
      </c>
      <c r="W39" s="22" t="s">
        <v>92</v>
      </c>
      <c r="X39" s="22" t="s">
        <v>88</v>
      </c>
      <c r="Y39" s="65">
        <v>3485</v>
      </c>
      <c r="Z39" s="41" t="s">
        <v>449</v>
      </c>
      <c r="AA39" s="1" t="s">
        <v>121</v>
      </c>
      <c r="AB39" s="28" t="s">
        <v>212</v>
      </c>
    </row>
    <row r="40" spans="1:28" x14ac:dyDescent="0.3">
      <c r="A40" s="1" t="s">
        <v>45</v>
      </c>
      <c r="B40" s="1" t="s">
        <v>56</v>
      </c>
      <c r="C40" s="27" t="s">
        <v>356</v>
      </c>
      <c r="D40" s="38">
        <v>12</v>
      </c>
      <c r="E40" s="81"/>
      <c r="F40" s="27">
        <v>4</v>
      </c>
      <c r="G40" s="81"/>
      <c r="H40" s="81"/>
      <c r="I40" s="81"/>
      <c r="J40" s="27">
        <v>4</v>
      </c>
      <c r="K40" s="27">
        <v>6</v>
      </c>
      <c r="L40" s="81"/>
      <c r="M40" s="81"/>
      <c r="N40" s="27">
        <f t="shared" si="4"/>
        <v>0</v>
      </c>
      <c r="O40" s="39">
        <v>7</v>
      </c>
      <c r="P40" s="82"/>
      <c r="Q40" s="82"/>
      <c r="R40" s="82"/>
      <c r="S40" s="82"/>
      <c r="T40" s="39">
        <f t="shared" si="5"/>
        <v>12</v>
      </c>
      <c r="U40" s="40" t="str">
        <f t="shared" si="6"/>
        <v/>
      </c>
      <c r="V40" s="22">
        <v>222</v>
      </c>
      <c r="W40" s="22" t="s">
        <v>92</v>
      </c>
      <c r="X40" s="22" t="s">
        <v>88</v>
      </c>
      <c r="Y40" s="65">
        <v>3485</v>
      </c>
      <c r="Z40" s="41"/>
      <c r="AA40" s="1" t="s">
        <v>121</v>
      </c>
      <c r="AB40" s="28" t="s">
        <v>212</v>
      </c>
    </row>
    <row r="41" spans="1:28" x14ac:dyDescent="0.3">
      <c r="A41" s="1" t="s">
        <v>45</v>
      </c>
      <c r="B41" s="1" t="s">
        <v>56</v>
      </c>
      <c r="C41" s="27" t="s">
        <v>357</v>
      </c>
      <c r="D41" s="38">
        <v>34</v>
      </c>
      <c r="E41" s="81"/>
      <c r="F41" s="27">
        <v>5</v>
      </c>
      <c r="G41" s="81"/>
      <c r="H41" s="81"/>
      <c r="I41" s="81"/>
      <c r="J41" s="27">
        <v>6</v>
      </c>
      <c r="K41" s="27">
        <v>10</v>
      </c>
      <c r="L41" s="81"/>
      <c r="M41" s="81"/>
      <c r="N41" s="27">
        <f t="shared" si="4"/>
        <v>0</v>
      </c>
      <c r="O41" s="82"/>
      <c r="P41" s="82"/>
      <c r="Q41" s="82"/>
      <c r="R41" s="82"/>
      <c r="S41" s="82"/>
      <c r="T41" s="39">
        <f t="shared" si="5"/>
        <v>16</v>
      </c>
      <c r="U41" s="40" t="str">
        <f t="shared" si="6"/>
        <v/>
      </c>
      <c r="V41" s="22">
        <v>222</v>
      </c>
      <c r="W41" s="22" t="s">
        <v>92</v>
      </c>
      <c r="X41" s="22" t="s">
        <v>88</v>
      </c>
      <c r="Y41" s="65">
        <v>3485</v>
      </c>
      <c r="Z41" s="41"/>
      <c r="AA41" s="1" t="s">
        <v>121</v>
      </c>
      <c r="AB41" s="28" t="s">
        <v>212</v>
      </c>
    </row>
    <row r="42" spans="1:28" x14ac:dyDescent="0.3">
      <c r="A42" s="1" t="s">
        <v>45</v>
      </c>
      <c r="B42" s="1" t="s">
        <v>56</v>
      </c>
      <c r="C42" s="27" t="s">
        <v>358</v>
      </c>
      <c r="D42" s="38">
        <v>44</v>
      </c>
      <c r="E42" s="81"/>
      <c r="F42" s="27">
        <v>1</v>
      </c>
      <c r="G42" s="81"/>
      <c r="H42" s="81"/>
      <c r="I42" s="81"/>
      <c r="J42" s="27">
        <v>9</v>
      </c>
      <c r="K42" s="27">
        <v>11</v>
      </c>
      <c r="L42" s="81"/>
      <c r="M42" s="27">
        <v>13</v>
      </c>
      <c r="N42" s="27">
        <f t="shared" si="4"/>
        <v>13</v>
      </c>
      <c r="O42" s="82"/>
      <c r="P42" s="82"/>
      <c r="Q42" s="39">
        <v>11</v>
      </c>
      <c r="R42" s="82"/>
      <c r="S42" s="82"/>
      <c r="T42" s="39">
        <f t="shared" si="5"/>
        <v>11</v>
      </c>
      <c r="U42" s="40" t="str">
        <f t="shared" si="6"/>
        <v/>
      </c>
      <c r="V42" s="22">
        <v>222</v>
      </c>
      <c r="W42" s="22" t="s">
        <v>92</v>
      </c>
      <c r="X42" s="22" t="s">
        <v>88</v>
      </c>
      <c r="Y42" s="65">
        <v>3485</v>
      </c>
      <c r="Z42" s="80" t="s">
        <v>450</v>
      </c>
      <c r="AA42" s="1" t="s">
        <v>121</v>
      </c>
      <c r="AB42" s="28" t="s">
        <v>212</v>
      </c>
    </row>
    <row r="43" spans="1:28" x14ac:dyDescent="0.3">
      <c r="A43" s="1" t="s">
        <v>45</v>
      </c>
      <c r="B43" s="1" t="s">
        <v>56</v>
      </c>
      <c r="C43" s="27" t="s">
        <v>360</v>
      </c>
      <c r="D43" s="38">
        <v>32</v>
      </c>
      <c r="E43" s="81"/>
      <c r="F43" s="27">
        <v>1</v>
      </c>
      <c r="G43" s="81"/>
      <c r="H43" s="81"/>
      <c r="I43" s="81"/>
      <c r="J43" s="27">
        <v>2</v>
      </c>
      <c r="K43" s="27">
        <v>2</v>
      </c>
      <c r="L43" s="81"/>
      <c r="M43" s="81"/>
      <c r="N43" s="27">
        <f t="shared" si="4"/>
        <v>0</v>
      </c>
      <c r="O43" s="82"/>
      <c r="P43" s="82"/>
      <c r="Q43" s="82"/>
      <c r="R43" s="82"/>
      <c r="S43" s="82"/>
      <c r="T43" s="39">
        <f>(H43*3)+((F43-H43)*2)+J43</f>
        <v>4</v>
      </c>
      <c r="U43" s="40" t="str">
        <f t="shared" si="6"/>
        <v/>
      </c>
      <c r="V43" s="22">
        <v>222</v>
      </c>
      <c r="W43" s="22" t="s">
        <v>92</v>
      </c>
      <c r="X43" s="22" t="s">
        <v>88</v>
      </c>
      <c r="Y43" s="65">
        <v>3485</v>
      </c>
      <c r="Z43" s="41"/>
      <c r="AA43" s="1" t="s">
        <v>121</v>
      </c>
      <c r="AB43" s="28" t="s">
        <v>212</v>
      </c>
    </row>
    <row r="44" spans="1:28" x14ac:dyDescent="0.3">
      <c r="A44" s="1" t="s">
        <v>45</v>
      </c>
      <c r="B44" s="1" t="s">
        <v>56</v>
      </c>
      <c r="C44" s="27" t="s">
        <v>361</v>
      </c>
      <c r="D44" s="38">
        <v>40</v>
      </c>
      <c r="E44" s="81"/>
      <c r="F44" s="27">
        <v>2</v>
      </c>
      <c r="G44" s="81"/>
      <c r="H44" s="81"/>
      <c r="I44" s="81"/>
      <c r="J44" s="27">
        <v>1</v>
      </c>
      <c r="K44" s="27">
        <v>2</v>
      </c>
      <c r="L44" s="81"/>
      <c r="M44" s="81"/>
      <c r="N44" s="27">
        <f t="shared" si="4"/>
        <v>0</v>
      </c>
      <c r="O44" s="82"/>
      <c r="P44" s="82"/>
      <c r="Q44" s="82"/>
      <c r="R44" s="82"/>
      <c r="S44" s="82"/>
      <c r="T44" s="39">
        <f>(H44*3)+((F44-H44)*2)+J44</f>
        <v>5</v>
      </c>
      <c r="U44" s="40" t="str">
        <f t="shared" si="6"/>
        <v/>
      </c>
      <c r="V44" s="22">
        <v>222</v>
      </c>
      <c r="W44" s="22" t="s">
        <v>92</v>
      </c>
      <c r="X44" s="22" t="s">
        <v>88</v>
      </c>
      <c r="Y44" s="65">
        <v>3485</v>
      </c>
      <c r="Z44" s="41"/>
      <c r="AA44" s="1" t="s">
        <v>121</v>
      </c>
      <c r="AB44" s="28" t="s">
        <v>212</v>
      </c>
    </row>
    <row r="45" spans="1:28" x14ac:dyDescent="0.3">
      <c r="A45" s="1" t="s">
        <v>45</v>
      </c>
      <c r="B45" s="1" t="s">
        <v>56</v>
      </c>
      <c r="C45" s="27" t="s">
        <v>362</v>
      </c>
      <c r="D45" s="38">
        <v>10</v>
      </c>
      <c r="E45" s="81"/>
      <c r="F45" s="27">
        <v>1</v>
      </c>
      <c r="G45" s="81"/>
      <c r="H45" s="81"/>
      <c r="I45" s="81"/>
      <c r="J45" s="27">
        <v>5</v>
      </c>
      <c r="K45" s="27">
        <v>6</v>
      </c>
      <c r="L45" s="81"/>
      <c r="M45" s="81"/>
      <c r="N45" s="27">
        <f t="shared" si="4"/>
        <v>0</v>
      </c>
      <c r="O45" s="82"/>
      <c r="P45" s="82"/>
      <c r="Q45" s="82"/>
      <c r="R45" s="82"/>
      <c r="S45" s="82"/>
      <c r="T45" s="39">
        <f>(H45*3)+((F45-H45)*2)+J45</f>
        <v>7</v>
      </c>
      <c r="U45" s="40" t="str">
        <f t="shared" si="6"/>
        <v/>
      </c>
      <c r="V45" s="22">
        <v>222</v>
      </c>
      <c r="W45" s="22" t="s">
        <v>92</v>
      </c>
      <c r="X45" s="22" t="s">
        <v>88</v>
      </c>
      <c r="Y45" s="65">
        <v>3485</v>
      </c>
      <c r="Z45" s="41"/>
      <c r="AA45" s="1" t="s">
        <v>121</v>
      </c>
      <c r="AB45" s="28" t="s">
        <v>212</v>
      </c>
    </row>
    <row r="46" spans="1:28" x14ac:dyDescent="0.3">
      <c r="A46" s="1" t="s">
        <v>45</v>
      </c>
      <c r="B46" s="1" t="s">
        <v>56</v>
      </c>
      <c r="C46" s="27" t="s">
        <v>398</v>
      </c>
      <c r="D46" s="38">
        <v>14</v>
      </c>
      <c r="E46" s="81"/>
      <c r="F46" s="27">
        <v>0</v>
      </c>
      <c r="G46" s="81"/>
      <c r="H46" s="81"/>
      <c r="I46" s="81"/>
      <c r="J46" s="27">
        <v>0</v>
      </c>
      <c r="K46" s="27">
        <v>0</v>
      </c>
      <c r="L46" s="81"/>
      <c r="M46" s="81"/>
      <c r="N46" s="27">
        <f t="shared" si="4"/>
        <v>0</v>
      </c>
      <c r="O46" s="82"/>
      <c r="P46" s="82"/>
      <c r="Q46" s="82"/>
      <c r="R46" s="82"/>
      <c r="S46" s="82"/>
      <c r="T46" s="39">
        <f>(H46*3)+((F46-H46)*2)+J46</f>
        <v>0</v>
      </c>
      <c r="U46" s="40" t="str">
        <f t="shared" si="6"/>
        <v/>
      </c>
      <c r="V46" s="22">
        <v>222</v>
      </c>
      <c r="W46" s="22" t="s">
        <v>92</v>
      </c>
      <c r="X46" s="22" t="s">
        <v>88</v>
      </c>
      <c r="Y46" s="65">
        <v>3485</v>
      </c>
      <c r="Z46" s="41"/>
      <c r="AA46" s="1" t="s">
        <v>121</v>
      </c>
      <c r="AB46" s="28" t="s">
        <v>212</v>
      </c>
    </row>
    <row r="47" spans="1:28" x14ac:dyDescent="0.3">
      <c r="A47" s="1" t="s">
        <v>45</v>
      </c>
      <c r="B47" s="1" t="s">
        <v>56</v>
      </c>
      <c r="C47" s="55" t="s">
        <v>38</v>
      </c>
      <c r="D47" s="1"/>
      <c r="E47" s="55">
        <v>240</v>
      </c>
      <c r="F47" s="42"/>
      <c r="G47" s="55">
        <v>76</v>
      </c>
      <c r="H47" s="42"/>
      <c r="I47" s="42"/>
      <c r="J47" s="42"/>
      <c r="K47" s="42"/>
      <c r="L47" s="42"/>
      <c r="M47" s="55">
        <v>27</v>
      </c>
      <c r="N47" s="55">
        <v>27</v>
      </c>
      <c r="O47" s="42"/>
      <c r="P47" s="55">
        <v>24</v>
      </c>
      <c r="Q47" s="42"/>
      <c r="R47" s="55">
        <v>34</v>
      </c>
      <c r="S47" s="42"/>
      <c r="T47" s="42"/>
      <c r="U47" s="40" t="str">
        <f>_xlfn.IFNA("",((T47+Q47+N47-R47)+(O47*2))/E47)</f>
        <v/>
      </c>
      <c r="V47" s="22">
        <v>222</v>
      </c>
      <c r="W47" s="22" t="s">
        <v>92</v>
      </c>
      <c r="X47" s="22" t="s">
        <v>88</v>
      </c>
      <c r="Y47" s="65">
        <v>3485</v>
      </c>
      <c r="Z47" s="41"/>
      <c r="AA47" s="1" t="s">
        <v>121</v>
      </c>
      <c r="AB47" s="28" t="s">
        <v>212</v>
      </c>
    </row>
    <row r="48" spans="1:28" x14ac:dyDescent="0.3">
      <c r="A48" s="43" t="s">
        <v>45</v>
      </c>
      <c r="B48" s="43" t="s">
        <v>56</v>
      </c>
      <c r="C48" s="44" t="s">
        <v>39</v>
      </c>
      <c r="D48" s="43"/>
      <c r="E48" s="44">
        <f t="shared" ref="E48:T48" si="7">SUM(E36:E47)</f>
        <v>240</v>
      </c>
      <c r="F48" s="44">
        <f t="shared" si="7"/>
        <v>33</v>
      </c>
      <c r="G48" s="44">
        <f t="shared" si="7"/>
        <v>76</v>
      </c>
      <c r="H48" s="44">
        <f t="shared" si="7"/>
        <v>0</v>
      </c>
      <c r="I48" s="44">
        <f t="shared" si="7"/>
        <v>0</v>
      </c>
      <c r="J48" s="44">
        <f t="shared" si="7"/>
        <v>36</v>
      </c>
      <c r="K48" s="44">
        <f t="shared" si="7"/>
        <v>50</v>
      </c>
      <c r="L48" s="44">
        <f t="shared" si="7"/>
        <v>0</v>
      </c>
      <c r="M48" s="44">
        <f t="shared" si="7"/>
        <v>53</v>
      </c>
      <c r="N48" s="44">
        <f t="shared" si="7"/>
        <v>53</v>
      </c>
      <c r="O48" s="44">
        <f t="shared" si="7"/>
        <v>7</v>
      </c>
      <c r="P48" s="44">
        <f t="shared" si="7"/>
        <v>24</v>
      </c>
      <c r="Q48" s="44">
        <f t="shared" si="7"/>
        <v>11</v>
      </c>
      <c r="R48" s="44">
        <f t="shared" si="7"/>
        <v>34</v>
      </c>
      <c r="S48" s="44">
        <f t="shared" si="7"/>
        <v>0</v>
      </c>
      <c r="T48" s="44">
        <f t="shared" si="7"/>
        <v>102</v>
      </c>
      <c r="U48" s="45">
        <f>((T48+Q48+N48-R48)+(O48*2))/E48</f>
        <v>0.60833333333333328</v>
      </c>
      <c r="V48" s="46">
        <v>222</v>
      </c>
      <c r="W48" s="46" t="s">
        <v>92</v>
      </c>
      <c r="X48" s="46" t="s">
        <v>88</v>
      </c>
      <c r="Y48" s="66">
        <v>3485</v>
      </c>
      <c r="Z48" s="47"/>
      <c r="AA48" s="43" t="s">
        <v>121</v>
      </c>
      <c r="AB48" s="69" t="s">
        <v>212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0.43421052631578949</v>
      </c>
      <c r="H49" s="27"/>
      <c r="I49" s="1"/>
      <c r="J49" s="48" t="s">
        <v>41</v>
      </c>
      <c r="K49" s="50">
        <f>J48/K48</f>
        <v>0.72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D0B5-612D-4D3C-BBE8-DAA4BE28CB6B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105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213</v>
      </c>
      <c r="K4" s="16" t="s">
        <v>44</v>
      </c>
      <c r="L4" s="17"/>
      <c r="M4" s="18"/>
      <c r="N4" s="19">
        <v>25</v>
      </c>
      <c r="O4" s="19">
        <v>25</v>
      </c>
      <c r="P4" s="19">
        <v>38</v>
      </c>
      <c r="Q4" s="19">
        <v>27</v>
      </c>
      <c r="R4" s="19">
        <v>13</v>
      </c>
      <c r="S4" s="21">
        <f>SUM(N4:R4)</f>
        <v>128</v>
      </c>
      <c r="T4" s="22">
        <v>223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214</v>
      </c>
      <c r="K5" s="16" t="s">
        <v>77</v>
      </c>
      <c r="L5" s="17"/>
      <c r="M5" s="18"/>
      <c r="N5" s="19">
        <v>36</v>
      </c>
      <c r="O5" s="19">
        <v>24</v>
      </c>
      <c r="P5" s="19">
        <v>19</v>
      </c>
      <c r="Q5" s="19">
        <v>36</v>
      </c>
      <c r="R5" s="19">
        <v>15</v>
      </c>
      <c r="S5" s="21">
        <f>SUM(N5:R5)</f>
        <v>130</v>
      </c>
      <c r="T5" s="22">
        <v>223</v>
      </c>
      <c r="U5" s="1"/>
      <c r="V5" s="1"/>
      <c r="W5" s="1"/>
    </row>
    <row r="6" spans="1:28" x14ac:dyDescent="0.3">
      <c r="C6" s="23">
        <v>1205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109</v>
      </c>
      <c r="D7" s="7" t="s">
        <v>7</v>
      </c>
      <c r="G7" s="1"/>
      <c r="S7" s="1"/>
      <c r="T7" s="25" t="s">
        <v>8</v>
      </c>
      <c r="U7" s="1"/>
      <c r="V7" s="26">
        <v>223</v>
      </c>
      <c r="W7" s="1"/>
    </row>
    <row r="8" spans="1:28" x14ac:dyDescent="0.3">
      <c r="B8" s="1"/>
      <c r="C8" s="24" t="s">
        <v>288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0.10902777777777778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16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48</v>
      </c>
      <c r="D13" s="38">
        <v>15</v>
      </c>
      <c r="E13" s="27">
        <v>49</v>
      </c>
      <c r="F13" s="27">
        <v>8</v>
      </c>
      <c r="G13" s="27">
        <v>17</v>
      </c>
      <c r="H13" s="27"/>
      <c r="I13" s="27"/>
      <c r="J13" s="27">
        <v>0</v>
      </c>
      <c r="K13" s="27">
        <v>0</v>
      </c>
      <c r="L13" s="27">
        <v>0</v>
      </c>
      <c r="M13" s="27">
        <v>3</v>
      </c>
      <c r="N13" s="27">
        <f t="shared" ref="N13:N24" si="0">SUM(L13:M13)</f>
        <v>3</v>
      </c>
      <c r="O13" s="81"/>
      <c r="P13" s="39">
        <v>2</v>
      </c>
      <c r="Q13" s="27">
        <v>2</v>
      </c>
      <c r="R13" s="27">
        <v>8</v>
      </c>
      <c r="S13" s="27">
        <v>0</v>
      </c>
      <c r="T13" s="27">
        <f t="shared" ref="T13:T24" si="1">+(F13*2)+J13</f>
        <v>16</v>
      </c>
      <c r="U13" s="40">
        <f t="shared" ref="U13:U24" si="2">IFERROR(((T13+Q13+N13-R13)+(O13*2))/E13,"")</f>
        <v>0.26530612244897961</v>
      </c>
      <c r="V13" s="22">
        <v>223</v>
      </c>
      <c r="W13" s="22" t="s">
        <v>92</v>
      </c>
      <c r="X13" s="22" t="s">
        <v>93</v>
      </c>
      <c r="Y13" s="65">
        <v>1205</v>
      </c>
      <c r="Z13" s="36" t="s">
        <v>1</v>
      </c>
      <c r="AA13" s="1" t="s">
        <v>89</v>
      </c>
      <c r="AB13" s="28" t="s">
        <v>215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25</v>
      </c>
      <c r="E14" s="27" t="s">
        <v>497</v>
      </c>
      <c r="F14" s="27"/>
      <c r="G14" s="27"/>
      <c r="H14" s="27"/>
      <c r="I14" s="27"/>
      <c r="J14" s="27"/>
      <c r="K14" s="27"/>
      <c r="L14" s="27"/>
      <c r="M14" s="27"/>
      <c r="N14" s="27"/>
      <c r="O14" s="81"/>
      <c r="P14" s="39"/>
      <c r="Q14" s="27"/>
      <c r="R14" s="27"/>
      <c r="S14" s="27"/>
      <c r="T14" s="27"/>
      <c r="U14" s="40"/>
      <c r="V14" s="22"/>
      <c r="W14" s="22"/>
      <c r="X14" s="22"/>
      <c r="Y14" s="65"/>
      <c r="Z14" s="36"/>
      <c r="AA14" s="1"/>
      <c r="AB14" s="28"/>
    </row>
    <row r="15" spans="1:28" x14ac:dyDescent="0.3">
      <c r="A15" s="1" t="s">
        <v>76</v>
      </c>
      <c r="B15" s="1" t="s">
        <v>45</v>
      </c>
      <c r="C15" s="27" t="s">
        <v>53</v>
      </c>
      <c r="D15" s="38">
        <v>8</v>
      </c>
      <c r="E15" s="27">
        <v>3</v>
      </c>
      <c r="F15" s="27">
        <v>1</v>
      </c>
      <c r="G15" s="27">
        <v>4</v>
      </c>
      <c r="H15" s="27"/>
      <c r="I15" s="27"/>
      <c r="J15" s="27">
        <v>0</v>
      </c>
      <c r="K15" s="27">
        <v>0</v>
      </c>
      <c r="L15" s="27">
        <v>0</v>
      </c>
      <c r="M15" s="27">
        <v>1</v>
      </c>
      <c r="N15" s="27">
        <f t="shared" si="0"/>
        <v>1</v>
      </c>
      <c r="O15" s="82"/>
      <c r="P15" s="39">
        <v>0</v>
      </c>
      <c r="Q15" s="39">
        <v>0</v>
      </c>
      <c r="R15" s="39">
        <v>0</v>
      </c>
      <c r="S15" s="39">
        <v>0</v>
      </c>
      <c r="T15" s="27">
        <f t="shared" si="1"/>
        <v>2</v>
      </c>
      <c r="U15" s="40">
        <f t="shared" si="2"/>
        <v>1</v>
      </c>
      <c r="V15" s="22">
        <v>223</v>
      </c>
      <c r="W15" s="22" t="s">
        <v>92</v>
      </c>
      <c r="X15" s="22" t="s">
        <v>93</v>
      </c>
      <c r="Y15" s="65">
        <v>1205</v>
      </c>
      <c r="Z15" s="36" t="s">
        <v>1</v>
      </c>
      <c r="AA15" s="1" t="s">
        <v>89</v>
      </c>
      <c r="AB15" s="28" t="s">
        <v>215</v>
      </c>
    </row>
    <row r="16" spans="1:28" x14ac:dyDescent="0.3">
      <c r="A16" s="1" t="s">
        <v>76</v>
      </c>
      <c r="B16" s="1" t="s">
        <v>45</v>
      </c>
      <c r="C16" s="27" t="s">
        <v>118</v>
      </c>
      <c r="D16" s="38">
        <v>10</v>
      </c>
      <c r="E16" s="27">
        <v>10</v>
      </c>
      <c r="F16" s="27">
        <v>1</v>
      </c>
      <c r="G16" s="27">
        <v>2</v>
      </c>
      <c r="H16" s="27"/>
      <c r="I16" s="27"/>
      <c r="J16" s="27">
        <v>3</v>
      </c>
      <c r="K16" s="27">
        <v>4</v>
      </c>
      <c r="L16" s="27">
        <v>0</v>
      </c>
      <c r="M16" s="27">
        <v>0</v>
      </c>
      <c r="N16" s="27">
        <f t="shared" si="0"/>
        <v>0</v>
      </c>
      <c r="O16" s="82"/>
      <c r="P16" s="39">
        <v>4</v>
      </c>
      <c r="Q16" s="39">
        <v>0</v>
      </c>
      <c r="R16" s="39">
        <v>1</v>
      </c>
      <c r="S16" s="39">
        <v>0</v>
      </c>
      <c r="T16" s="27">
        <f t="shared" si="1"/>
        <v>5</v>
      </c>
      <c r="U16" s="40">
        <f t="shared" si="2"/>
        <v>0.4</v>
      </c>
      <c r="V16" s="22">
        <v>223</v>
      </c>
      <c r="W16" s="22" t="s">
        <v>92</v>
      </c>
      <c r="X16" s="22" t="s">
        <v>93</v>
      </c>
      <c r="Y16" s="65">
        <v>1205</v>
      </c>
      <c r="Z16" s="36" t="s">
        <v>1</v>
      </c>
      <c r="AA16" s="1" t="s">
        <v>89</v>
      </c>
      <c r="AB16" s="28" t="s">
        <v>215</v>
      </c>
    </row>
    <row r="17" spans="1:28" x14ac:dyDescent="0.3">
      <c r="A17" s="1" t="s">
        <v>76</v>
      </c>
      <c r="B17" s="1" t="s">
        <v>45</v>
      </c>
      <c r="C17" s="27" t="s">
        <v>55</v>
      </c>
      <c r="D17" s="38">
        <v>6</v>
      </c>
      <c r="E17" s="27">
        <v>30</v>
      </c>
      <c r="F17" s="27">
        <v>6</v>
      </c>
      <c r="G17" s="27">
        <v>9</v>
      </c>
      <c r="H17" s="27"/>
      <c r="I17" s="27"/>
      <c r="J17" s="27">
        <v>9</v>
      </c>
      <c r="K17" s="27">
        <v>15</v>
      </c>
      <c r="L17" s="27">
        <v>2</v>
      </c>
      <c r="M17" s="27">
        <v>5</v>
      </c>
      <c r="N17" s="27">
        <f t="shared" si="0"/>
        <v>7</v>
      </c>
      <c r="O17" s="82"/>
      <c r="P17" s="55">
        <v>6</v>
      </c>
      <c r="Q17" s="39">
        <v>3</v>
      </c>
      <c r="R17" s="39">
        <v>0</v>
      </c>
      <c r="S17" s="39">
        <v>0</v>
      </c>
      <c r="T17" s="27">
        <f t="shared" si="1"/>
        <v>21</v>
      </c>
      <c r="U17" s="40">
        <f t="shared" si="2"/>
        <v>1.0333333333333334</v>
      </c>
      <c r="V17" s="22">
        <v>223</v>
      </c>
      <c r="W17" s="22" t="s">
        <v>92</v>
      </c>
      <c r="X17" s="22" t="s">
        <v>93</v>
      </c>
      <c r="Y17" s="65">
        <v>1205</v>
      </c>
      <c r="Z17" s="36" t="s">
        <v>1</v>
      </c>
      <c r="AA17" s="1" t="s">
        <v>89</v>
      </c>
      <c r="AB17" s="28" t="s">
        <v>215</v>
      </c>
    </row>
    <row r="18" spans="1:28" x14ac:dyDescent="0.3">
      <c r="A18" s="1" t="s">
        <v>76</v>
      </c>
      <c r="B18" s="1" t="s">
        <v>45</v>
      </c>
      <c r="C18" s="27" t="s">
        <v>305</v>
      </c>
      <c r="D18" s="38">
        <v>44</v>
      </c>
      <c r="E18" s="27" t="s">
        <v>497</v>
      </c>
      <c r="F18" s="27"/>
      <c r="G18" s="27"/>
      <c r="H18" s="27"/>
      <c r="I18" s="27"/>
      <c r="J18" s="27"/>
      <c r="K18" s="27"/>
      <c r="L18" s="27"/>
      <c r="M18" s="27"/>
      <c r="N18" s="27"/>
      <c r="O18" s="82"/>
      <c r="P18" s="55"/>
      <c r="Q18" s="39"/>
      <c r="R18" s="39"/>
      <c r="S18" s="39"/>
      <c r="T18" s="27"/>
      <c r="U18" s="40" t="str">
        <f>IFERROR(((T18+Q18+N18-R18)+(O18*2))/E18,"")</f>
        <v/>
      </c>
      <c r="V18" s="22">
        <v>223</v>
      </c>
      <c r="W18" s="22" t="s">
        <v>92</v>
      </c>
      <c r="X18" s="22" t="s">
        <v>93</v>
      </c>
      <c r="Y18" s="65">
        <v>1205</v>
      </c>
      <c r="Z18" s="36" t="s">
        <v>1</v>
      </c>
      <c r="AA18" s="1" t="s">
        <v>89</v>
      </c>
      <c r="AB18" s="28" t="s">
        <v>215</v>
      </c>
    </row>
    <row r="19" spans="1:28" x14ac:dyDescent="0.3">
      <c r="A19" s="1" t="s">
        <v>76</v>
      </c>
      <c r="B19" s="1" t="s">
        <v>45</v>
      </c>
      <c r="C19" s="27" t="s">
        <v>119</v>
      </c>
      <c r="D19" s="38">
        <v>24</v>
      </c>
      <c r="E19" s="27">
        <v>29</v>
      </c>
      <c r="F19" s="27">
        <v>11</v>
      </c>
      <c r="G19" s="27">
        <v>24</v>
      </c>
      <c r="H19" s="27"/>
      <c r="I19" s="27"/>
      <c r="J19" s="27">
        <v>0</v>
      </c>
      <c r="K19" s="27">
        <v>0</v>
      </c>
      <c r="L19" s="27">
        <v>4</v>
      </c>
      <c r="M19" s="27">
        <v>6</v>
      </c>
      <c r="N19" s="27">
        <f t="shared" si="0"/>
        <v>10</v>
      </c>
      <c r="O19" s="82"/>
      <c r="P19" s="55">
        <v>6</v>
      </c>
      <c r="Q19" s="39">
        <v>1</v>
      </c>
      <c r="R19" s="39">
        <v>0</v>
      </c>
      <c r="S19" s="39">
        <v>1</v>
      </c>
      <c r="T19" s="27">
        <f t="shared" si="1"/>
        <v>22</v>
      </c>
      <c r="U19" s="40">
        <f t="shared" si="2"/>
        <v>1.1379310344827587</v>
      </c>
      <c r="V19" s="22">
        <v>223</v>
      </c>
      <c r="W19" s="22" t="s">
        <v>92</v>
      </c>
      <c r="X19" s="22" t="s">
        <v>93</v>
      </c>
      <c r="Y19" s="65">
        <v>1205</v>
      </c>
      <c r="Z19" s="36" t="s">
        <v>1</v>
      </c>
      <c r="AA19" s="1" t="s">
        <v>89</v>
      </c>
      <c r="AB19" s="28" t="s">
        <v>215</v>
      </c>
    </row>
    <row r="20" spans="1:28" x14ac:dyDescent="0.3">
      <c r="A20" s="1" t="s">
        <v>76</v>
      </c>
      <c r="B20" s="1" t="s">
        <v>45</v>
      </c>
      <c r="C20" s="27" t="s">
        <v>54</v>
      </c>
      <c r="D20" s="38">
        <v>22</v>
      </c>
      <c r="E20" s="27">
        <v>14</v>
      </c>
      <c r="F20" s="27">
        <v>2</v>
      </c>
      <c r="G20" s="27">
        <v>4</v>
      </c>
      <c r="H20" s="27"/>
      <c r="I20" s="27"/>
      <c r="J20" s="27">
        <v>1</v>
      </c>
      <c r="K20" s="27">
        <v>2</v>
      </c>
      <c r="L20" s="27">
        <v>2</v>
      </c>
      <c r="M20" s="27">
        <v>1</v>
      </c>
      <c r="N20" s="27">
        <f t="shared" si="0"/>
        <v>3</v>
      </c>
      <c r="O20" s="82"/>
      <c r="P20" s="39">
        <v>1</v>
      </c>
      <c r="Q20" s="39">
        <v>1</v>
      </c>
      <c r="R20" s="39">
        <v>2</v>
      </c>
      <c r="S20" s="39">
        <v>0</v>
      </c>
      <c r="T20" s="27">
        <f t="shared" si="1"/>
        <v>5</v>
      </c>
      <c r="U20" s="40">
        <f t="shared" si="2"/>
        <v>0.5</v>
      </c>
      <c r="V20" s="22">
        <v>223</v>
      </c>
      <c r="W20" s="22" t="s">
        <v>92</v>
      </c>
      <c r="X20" s="22" t="s">
        <v>93</v>
      </c>
      <c r="Y20" s="65">
        <v>1205</v>
      </c>
      <c r="Z20" s="36" t="s">
        <v>1</v>
      </c>
      <c r="AA20" s="1" t="s">
        <v>89</v>
      </c>
      <c r="AB20" s="28" t="s">
        <v>215</v>
      </c>
    </row>
    <row r="21" spans="1:28" x14ac:dyDescent="0.3">
      <c r="A21" s="1" t="s">
        <v>76</v>
      </c>
      <c r="B21" s="1" t="s">
        <v>45</v>
      </c>
      <c r="C21" s="27" t="s">
        <v>47</v>
      </c>
      <c r="D21" s="38">
        <v>28</v>
      </c>
      <c r="E21" s="27">
        <v>33</v>
      </c>
      <c r="F21" s="27">
        <v>8</v>
      </c>
      <c r="G21" s="27">
        <v>14</v>
      </c>
      <c r="H21" s="27"/>
      <c r="I21" s="27"/>
      <c r="J21" s="27">
        <v>4</v>
      </c>
      <c r="K21" s="27">
        <v>5</v>
      </c>
      <c r="L21" s="27">
        <v>0</v>
      </c>
      <c r="M21" s="27">
        <v>7</v>
      </c>
      <c r="N21" s="27">
        <f t="shared" si="0"/>
        <v>7</v>
      </c>
      <c r="O21" s="82"/>
      <c r="P21" s="39">
        <v>5</v>
      </c>
      <c r="Q21" s="39">
        <v>2</v>
      </c>
      <c r="R21" s="39">
        <v>2</v>
      </c>
      <c r="S21" s="39">
        <v>0</v>
      </c>
      <c r="T21" s="27">
        <f t="shared" si="1"/>
        <v>20</v>
      </c>
      <c r="U21" s="40">
        <f t="shared" si="2"/>
        <v>0.81818181818181823</v>
      </c>
      <c r="V21" s="22">
        <v>223</v>
      </c>
      <c r="W21" s="22" t="s">
        <v>92</v>
      </c>
      <c r="X21" s="22" t="s">
        <v>93</v>
      </c>
      <c r="Y21" s="65">
        <v>1205</v>
      </c>
      <c r="Z21" s="36" t="s">
        <v>1</v>
      </c>
      <c r="AA21" s="1" t="s">
        <v>89</v>
      </c>
      <c r="AB21" s="28" t="s">
        <v>215</v>
      </c>
    </row>
    <row r="22" spans="1:28" x14ac:dyDescent="0.3">
      <c r="A22" s="1" t="s">
        <v>76</v>
      </c>
      <c r="B22" s="1" t="s">
        <v>45</v>
      </c>
      <c r="C22" s="27" t="s">
        <v>52</v>
      </c>
      <c r="D22" s="38">
        <v>32</v>
      </c>
      <c r="E22" s="27">
        <v>6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82"/>
      <c r="P22" s="39">
        <v>1</v>
      </c>
      <c r="Q22" s="39">
        <v>0</v>
      </c>
      <c r="R22" s="39">
        <v>0</v>
      </c>
      <c r="S22" s="39">
        <v>0</v>
      </c>
      <c r="T22" s="27">
        <f t="shared" si="1"/>
        <v>0</v>
      </c>
      <c r="U22" s="40">
        <f t="shared" si="2"/>
        <v>0</v>
      </c>
      <c r="V22" s="22">
        <v>223</v>
      </c>
      <c r="W22" s="22" t="s">
        <v>92</v>
      </c>
      <c r="X22" s="22" t="s">
        <v>93</v>
      </c>
      <c r="Y22" s="65">
        <v>1205</v>
      </c>
      <c r="Z22" s="36" t="s">
        <v>1</v>
      </c>
      <c r="AA22" s="1" t="s">
        <v>89</v>
      </c>
      <c r="AB22" s="28" t="s">
        <v>215</v>
      </c>
    </row>
    <row r="23" spans="1:28" x14ac:dyDescent="0.3">
      <c r="A23" s="1" t="s">
        <v>76</v>
      </c>
      <c r="B23" s="1" t="s">
        <v>45</v>
      </c>
      <c r="C23" s="27" t="s">
        <v>46</v>
      </c>
      <c r="D23" s="38">
        <v>1</v>
      </c>
      <c r="E23" s="27">
        <v>49</v>
      </c>
      <c r="F23" s="27">
        <v>8</v>
      </c>
      <c r="G23" s="27">
        <v>19</v>
      </c>
      <c r="H23" s="27"/>
      <c r="I23" s="27"/>
      <c r="J23" s="27">
        <v>4</v>
      </c>
      <c r="K23" s="27">
        <v>6</v>
      </c>
      <c r="L23" s="27">
        <v>6</v>
      </c>
      <c r="M23" s="27">
        <v>6</v>
      </c>
      <c r="N23" s="27">
        <f t="shared" si="0"/>
        <v>12</v>
      </c>
      <c r="O23" s="82"/>
      <c r="P23" s="39">
        <v>5</v>
      </c>
      <c r="Q23" s="39">
        <v>1</v>
      </c>
      <c r="R23" s="39">
        <v>6</v>
      </c>
      <c r="S23" s="39">
        <v>1</v>
      </c>
      <c r="T23" s="27">
        <f t="shared" si="1"/>
        <v>20</v>
      </c>
      <c r="U23" s="40">
        <f t="shared" si="2"/>
        <v>0.55102040816326525</v>
      </c>
      <c r="V23" s="22">
        <v>223</v>
      </c>
      <c r="W23" s="22" t="s">
        <v>92</v>
      </c>
      <c r="X23" s="22" t="s">
        <v>93</v>
      </c>
      <c r="Y23" s="65">
        <v>1205</v>
      </c>
      <c r="Z23" s="36" t="s">
        <v>1</v>
      </c>
      <c r="AA23" s="1" t="s">
        <v>89</v>
      </c>
      <c r="AB23" s="28" t="s">
        <v>215</v>
      </c>
    </row>
    <row r="24" spans="1:28" x14ac:dyDescent="0.3">
      <c r="A24" s="1" t="s">
        <v>76</v>
      </c>
      <c r="B24" s="1" t="s">
        <v>45</v>
      </c>
      <c r="C24" s="27" t="s">
        <v>49</v>
      </c>
      <c r="D24" s="38">
        <v>30</v>
      </c>
      <c r="E24" s="27">
        <v>42</v>
      </c>
      <c r="F24" s="27">
        <v>6</v>
      </c>
      <c r="G24" s="27">
        <v>9</v>
      </c>
      <c r="H24" s="27"/>
      <c r="I24" s="27"/>
      <c r="J24" s="27">
        <v>5</v>
      </c>
      <c r="K24" s="27">
        <v>5</v>
      </c>
      <c r="L24" s="27">
        <v>2</v>
      </c>
      <c r="M24" s="27">
        <v>0</v>
      </c>
      <c r="N24" s="27">
        <f t="shared" si="0"/>
        <v>2</v>
      </c>
      <c r="O24" s="82"/>
      <c r="P24" s="55">
        <v>6</v>
      </c>
      <c r="Q24" s="39">
        <v>8</v>
      </c>
      <c r="R24" s="39">
        <v>13</v>
      </c>
      <c r="S24" s="39">
        <v>0</v>
      </c>
      <c r="T24" s="27">
        <f t="shared" si="1"/>
        <v>17</v>
      </c>
      <c r="U24" s="40">
        <f t="shared" si="2"/>
        <v>0.33333333333333331</v>
      </c>
      <c r="V24" s="22">
        <v>223</v>
      </c>
      <c r="W24" s="22" t="s">
        <v>92</v>
      </c>
      <c r="X24" s="22" t="s">
        <v>93</v>
      </c>
      <c r="Y24" s="65">
        <v>1205</v>
      </c>
      <c r="Z24" s="36" t="s">
        <v>1</v>
      </c>
      <c r="AA24" s="1" t="s">
        <v>89</v>
      </c>
      <c r="AB24" s="28" t="s">
        <v>215</v>
      </c>
    </row>
    <row r="25" spans="1:28" x14ac:dyDescent="0.3">
      <c r="A25" s="43" t="s">
        <v>76</v>
      </c>
      <c r="B25" s="43" t="s">
        <v>45</v>
      </c>
      <c r="C25" s="44" t="s">
        <v>39</v>
      </c>
      <c r="D25" s="43"/>
      <c r="E25" s="44">
        <f t="shared" ref="E25:T25" si="3">SUM(E13:E24)</f>
        <v>265</v>
      </c>
      <c r="F25" s="44">
        <f t="shared" si="3"/>
        <v>51</v>
      </c>
      <c r="G25" s="44">
        <f t="shared" si="3"/>
        <v>103</v>
      </c>
      <c r="H25" s="44">
        <f t="shared" si="3"/>
        <v>0</v>
      </c>
      <c r="I25" s="44">
        <f t="shared" si="3"/>
        <v>0</v>
      </c>
      <c r="J25" s="44">
        <f t="shared" si="3"/>
        <v>26</v>
      </c>
      <c r="K25" s="44">
        <f t="shared" si="3"/>
        <v>37</v>
      </c>
      <c r="L25" s="44">
        <f t="shared" si="3"/>
        <v>16</v>
      </c>
      <c r="M25" s="44">
        <f t="shared" si="3"/>
        <v>29</v>
      </c>
      <c r="N25" s="44">
        <f t="shared" si="3"/>
        <v>45</v>
      </c>
      <c r="O25" s="44">
        <f t="shared" si="3"/>
        <v>0</v>
      </c>
      <c r="P25" s="44">
        <f t="shared" si="3"/>
        <v>36</v>
      </c>
      <c r="Q25" s="44">
        <f t="shared" si="3"/>
        <v>18</v>
      </c>
      <c r="R25" s="44">
        <f t="shared" si="3"/>
        <v>32</v>
      </c>
      <c r="S25" s="44">
        <f t="shared" si="3"/>
        <v>2</v>
      </c>
      <c r="T25" s="44">
        <f t="shared" si="3"/>
        <v>128</v>
      </c>
      <c r="U25" s="45">
        <f>((T25+Q25+N25-R25)+(O25*2))/E25</f>
        <v>0.6</v>
      </c>
      <c r="V25" s="46">
        <v>223</v>
      </c>
      <c r="W25" s="46" t="s">
        <v>92</v>
      </c>
      <c r="X25" s="46" t="s">
        <v>93</v>
      </c>
      <c r="Y25" s="66">
        <v>1205</v>
      </c>
      <c r="Z25" s="60" t="s">
        <v>1</v>
      </c>
      <c r="AA25" s="43" t="s">
        <v>89</v>
      </c>
      <c r="AB25" s="69" t="s">
        <v>215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0.49514563106796117</v>
      </c>
      <c r="H26" s="27"/>
      <c r="I26" s="1"/>
      <c r="J26" s="48" t="s">
        <v>41</v>
      </c>
      <c r="K26" s="50">
        <f>J25/K25</f>
        <v>0.70270270270270274</v>
      </c>
      <c r="L26" s="1"/>
      <c r="M26" s="39" t="s">
        <v>42</v>
      </c>
      <c r="N26" s="51">
        <v>9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 t="s">
        <v>494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15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289</v>
      </c>
      <c r="D35" s="38">
        <v>30</v>
      </c>
      <c r="E35" s="27">
        <v>9</v>
      </c>
      <c r="F35" s="27">
        <v>2</v>
      </c>
      <c r="G35" s="27">
        <v>2</v>
      </c>
      <c r="H35" s="27"/>
      <c r="I35" s="27"/>
      <c r="J35" s="27">
        <v>1</v>
      </c>
      <c r="K35" s="27">
        <v>2</v>
      </c>
      <c r="L35" s="27">
        <v>0</v>
      </c>
      <c r="M35" s="27">
        <v>0</v>
      </c>
      <c r="N35" s="27">
        <f t="shared" ref="N35:N44" si="4">SUM(L35:M35)</f>
        <v>0</v>
      </c>
      <c r="O35" s="27">
        <v>2</v>
      </c>
      <c r="P35" s="39">
        <v>1</v>
      </c>
      <c r="Q35" s="27">
        <v>0</v>
      </c>
      <c r="R35" s="27">
        <v>0</v>
      </c>
      <c r="S35" s="27">
        <v>0</v>
      </c>
      <c r="T35" s="27">
        <f t="shared" ref="T35:T44" si="5">(H35*3)+((F35-H35)*2)+J35</f>
        <v>5</v>
      </c>
      <c r="U35" s="40">
        <f t="shared" ref="U35:U44" si="6">IFERROR(((T35+Q35+N35-R35)+(O35*2))/E35,"")</f>
        <v>1</v>
      </c>
      <c r="V35" s="22">
        <v>223</v>
      </c>
      <c r="W35" s="22" t="s">
        <v>112</v>
      </c>
      <c r="X35" s="22" t="s">
        <v>88</v>
      </c>
      <c r="Y35" s="65">
        <v>1205</v>
      </c>
      <c r="Z35" s="36" t="s">
        <v>1</v>
      </c>
      <c r="AA35" s="1" t="s">
        <v>216</v>
      </c>
      <c r="AB35" s="28" t="s">
        <v>217</v>
      </c>
    </row>
    <row r="36" spans="1:28" x14ac:dyDescent="0.3">
      <c r="A36" s="1" t="s">
        <v>45</v>
      </c>
      <c r="B36" s="1" t="s">
        <v>76</v>
      </c>
      <c r="C36" s="27" t="s">
        <v>290</v>
      </c>
      <c r="D36" s="38">
        <v>21</v>
      </c>
      <c r="E36" s="27">
        <v>42</v>
      </c>
      <c r="F36" s="27">
        <v>8</v>
      </c>
      <c r="G36" s="27">
        <v>12</v>
      </c>
      <c r="H36" s="27"/>
      <c r="I36" s="27"/>
      <c r="J36" s="27">
        <v>6</v>
      </c>
      <c r="K36" s="27">
        <v>9</v>
      </c>
      <c r="L36" s="27">
        <v>3</v>
      </c>
      <c r="M36" s="27">
        <v>12</v>
      </c>
      <c r="N36" s="27">
        <f t="shared" si="4"/>
        <v>15</v>
      </c>
      <c r="O36" s="39">
        <v>2</v>
      </c>
      <c r="P36" s="39">
        <v>5</v>
      </c>
      <c r="Q36" s="39">
        <v>2</v>
      </c>
      <c r="R36" s="39">
        <v>6</v>
      </c>
      <c r="S36" s="39">
        <v>0</v>
      </c>
      <c r="T36" s="39">
        <f t="shared" si="5"/>
        <v>22</v>
      </c>
      <c r="U36" s="40">
        <f t="shared" si="6"/>
        <v>0.88095238095238093</v>
      </c>
      <c r="V36" s="22">
        <v>223</v>
      </c>
      <c r="W36" s="22" t="s">
        <v>112</v>
      </c>
      <c r="X36" s="22" t="s">
        <v>88</v>
      </c>
      <c r="Y36" s="65">
        <v>1205</v>
      </c>
      <c r="Z36" s="36" t="s">
        <v>1</v>
      </c>
      <c r="AA36" s="1" t="s">
        <v>216</v>
      </c>
      <c r="AB36" s="28" t="s">
        <v>217</v>
      </c>
    </row>
    <row r="37" spans="1:28" x14ac:dyDescent="0.3">
      <c r="A37" s="1" t="s">
        <v>45</v>
      </c>
      <c r="B37" s="1" t="s">
        <v>76</v>
      </c>
      <c r="C37" s="27" t="s">
        <v>291</v>
      </c>
      <c r="D37" s="38">
        <v>15</v>
      </c>
      <c r="E37" s="27">
        <v>48</v>
      </c>
      <c r="F37" s="27">
        <v>6</v>
      </c>
      <c r="G37" s="27">
        <v>14</v>
      </c>
      <c r="H37" s="27"/>
      <c r="I37" s="27"/>
      <c r="J37" s="27">
        <v>12</v>
      </c>
      <c r="K37" s="27">
        <v>14</v>
      </c>
      <c r="L37" s="27">
        <v>1</v>
      </c>
      <c r="M37" s="27">
        <v>1</v>
      </c>
      <c r="N37" s="27">
        <f t="shared" si="4"/>
        <v>2</v>
      </c>
      <c r="O37" s="39">
        <v>13</v>
      </c>
      <c r="P37" s="39">
        <v>4</v>
      </c>
      <c r="Q37" s="39">
        <v>6</v>
      </c>
      <c r="R37" s="39">
        <v>12</v>
      </c>
      <c r="S37" s="39">
        <v>0</v>
      </c>
      <c r="T37" s="39">
        <f t="shared" si="5"/>
        <v>24</v>
      </c>
      <c r="U37" s="40">
        <f t="shared" si="6"/>
        <v>0.95833333333333337</v>
      </c>
      <c r="V37" s="22">
        <v>223</v>
      </c>
      <c r="W37" s="22" t="s">
        <v>112</v>
      </c>
      <c r="X37" s="22" t="s">
        <v>88</v>
      </c>
      <c r="Y37" s="65">
        <v>1205</v>
      </c>
      <c r="Z37" s="36" t="s">
        <v>1</v>
      </c>
      <c r="AA37" s="1" t="s">
        <v>216</v>
      </c>
      <c r="AB37" s="28" t="s">
        <v>217</v>
      </c>
    </row>
    <row r="38" spans="1:28" x14ac:dyDescent="0.3">
      <c r="A38" s="1" t="s">
        <v>45</v>
      </c>
      <c r="B38" s="1" t="s">
        <v>76</v>
      </c>
      <c r="C38" s="27" t="s">
        <v>292</v>
      </c>
      <c r="D38" s="38">
        <v>10</v>
      </c>
      <c r="E38" s="27">
        <v>11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2</v>
      </c>
      <c r="N38" s="27">
        <f t="shared" si="4"/>
        <v>2</v>
      </c>
      <c r="O38" s="39">
        <v>2</v>
      </c>
      <c r="P38" s="39">
        <v>3</v>
      </c>
      <c r="Q38" s="39">
        <v>0</v>
      </c>
      <c r="R38" s="39">
        <v>2</v>
      </c>
      <c r="S38" s="39">
        <v>0</v>
      </c>
      <c r="T38" s="39">
        <f t="shared" si="5"/>
        <v>0</v>
      </c>
      <c r="U38" s="40">
        <f t="shared" si="6"/>
        <v>0.36363636363636365</v>
      </c>
      <c r="V38" s="22">
        <v>223</v>
      </c>
      <c r="W38" s="22" t="s">
        <v>112</v>
      </c>
      <c r="X38" s="22" t="s">
        <v>88</v>
      </c>
      <c r="Y38" s="65">
        <v>1205</v>
      </c>
      <c r="Z38" s="36" t="s">
        <v>1</v>
      </c>
      <c r="AA38" s="1" t="s">
        <v>216</v>
      </c>
      <c r="AB38" s="28" t="s">
        <v>217</v>
      </c>
    </row>
    <row r="39" spans="1:28" x14ac:dyDescent="0.3">
      <c r="A39" s="1" t="s">
        <v>45</v>
      </c>
      <c r="B39" s="1" t="s">
        <v>76</v>
      </c>
      <c r="C39" s="27" t="s">
        <v>293</v>
      </c>
      <c r="D39" s="38">
        <v>31</v>
      </c>
      <c r="E39" s="27">
        <v>48</v>
      </c>
      <c r="F39" s="27">
        <v>15</v>
      </c>
      <c r="G39" s="27">
        <v>21</v>
      </c>
      <c r="H39" s="27"/>
      <c r="I39" s="27"/>
      <c r="J39" s="27">
        <v>5</v>
      </c>
      <c r="K39" s="27">
        <v>6</v>
      </c>
      <c r="L39" s="27">
        <v>0</v>
      </c>
      <c r="M39" s="27">
        <v>7</v>
      </c>
      <c r="N39" s="27">
        <f t="shared" si="4"/>
        <v>7</v>
      </c>
      <c r="O39" s="39">
        <v>5</v>
      </c>
      <c r="P39" s="39">
        <v>4</v>
      </c>
      <c r="Q39" s="39">
        <v>8</v>
      </c>
      <c r="R39" s="39">
        <v>6</v>
      </c>
      <c r="S39" s="39">
        <v>0</v>
      </c>
      <c r="T39" s="39">
        <f t="shared" si="5"/>
        <v>35</v>
      </c>
      <c r="U39" s="40">
        <f t="shared" si="6"/>
        <v>1.125</v>
      </c>
      <c r="V39" s="22">
        <v>223</v>
      </c>
      <c r="W39" s="22" t="s">
        <v>112</v>
      </c>
      <c r="X39" s="22" t="s">
        <v>88</v>
      </c>
      <c r="Y39" s="65">
        <v>1205</v>
      </c>
      <c r="Z39" s="36" t="s">
        <v>1</v>
      </c>
      <c r="AA39" s="1" t="s">
        <v>216</v>
      </c>
      <c r="AB39" s="28" t="s">
        <v>217</v>
      </c>
    </row>
    <row r="40" spans="1:28" x14ac:dyDescent="0.3">
      <c r="A40" s="1" t="s">
        <v>45</v>
      </c>
      <c r="B40" s="1" t="s">
        <v>76</v>
      </c>
      <c r="C40" s="27" t="s">
        <v>294</v>
      </c>
      <c r="D40" s="38">
        <v>22</v>
      </c>
      <c r="E40" s="27">
        <v>19</v>
      </c>
      <c r="F40" s="27">
        <v>2</v>
      </c>
      <c r="G40" s="27">
        <v>3</v>
      </c>
      <c r="H40" s="27"/>
      <c r="I40" s="27"/>
      <c r="J40" s="27">
        <v>3</v>
      </c>
      <c r="K40" s="27">
        <v>4</v>
      </c>
      <c r="L40" s="27">
        <v>1</v>
      </c>
      <c r="M40" s="27">
        <v>4</v>
      </c>
      <c r="N40" s="27">
        <f t="shared" si="4"/>
        <v>5</v>
      </c>
      <c r="O40" s="39">
        <v>4</v>
      </c>
      <c r="P40" s="39">
        <v>1</v>
      </c>
      <c r="Q40" s="39">
        <v>0</v>
      </c>
      <c r="R40" s="39">
        <v>4</v>
      </c>
      <c r="S40" s="39">
        <v>0</v>
      </c>
      <c r="T40" s="39">
        <f t="shared" si="5"/>
        <v>7</v>
      </c>
      <c r="U40" s="40">
        <f t="shared" si="6"/>
        <v>0.84210526315789469</v>
      </c>
      <c r="V40" s="22">
        <v>223</v>
      </c>
      <c r="W40" s="22" t="s">
        <v>112</v>
      </c>
      <c r="X40" s="22" t="s">
        <v>88</v>
      </c>
      <c r="Y40" s="65">
        <v>1205</v>
      </c>
      <c r="Z40" s="36" t="s">
        <v>1</v>
      </c>
      <c r="AA40" s="1" t="s">
        <v>216</v>
      </c>
      <c r="AB40" s="28" t="s">
        <v>217</v>
      </c>
    </row>
    <row r="41" spans="1:28" x14ac:dyDescent="0.3">
      <c r="A41" s="1" t="s">
        <v>45</v>
      </c>
      <c r="B41" s="1" t="s">
        <v>76</v>
      </c>
      <c r="C41" s="27" t="s">
        <v>295</v>
      </c>
      <c r="D41" s="38">
        <v>26</v>
      </c>
      <c r="E41" s="27">
        <v>7</v>
      </c>
      <c r="F41" s="27">
        <v>0</v>
      </c>
      <c r="G41" s="27">
        <v>6</v>
      </c>
      <c r="H41" s="27"/>
      <c r="I41" s="27"/>
      <c r="J41" s="27">
        <v>0</v>
      </c>
      <c r="K41" s="27">
        <v>0</v>
      </c>
      <c r="L41" s="27">
        <v>2</v>
      </c>
      <c r="M41" s="27">
        <v>1</v>
      </c>
      <c r="N41" s="27">
        <f t="shared" si="4"/>
        <v>3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f t="shared" si="5"/>
        <v>0</v>
      </c>
      <c r="U41" s="40">
        <f t="shared" si="6"/>
        <v>0.42857142857142855</v>
      </c>
      <c r="V41" s="22">
        <v>223</v>
      </c>
      <c r="W41" s="22" t="s">
        <v>112</v>
      </c>
      <c r="X41" s="22" t="s">
        <v>88</v>
      </c>
      <c r="Y41" s="65">
        <v>1205</v>
      </c>
      <c r="Z41" s="36" t="s">
        <v>1</v>
      </c>
      <c r="AA41" s="1" t="s">
        <v>216</v>
      </c>
      <c r="AB41" s="28" t="s">
        <v>217</v>
      </c>
    </row>
    <row r="42" spans="1:28" x14ac:dyDescent="0.3">
      <c r="A42" s="1" t="s">
        <v>45</v>
      </c>
      <c r="B42" s="1" t="s">
        <v>76</v>
      </c>
      <c r="C42" s="27" t="s">
        <v>296</v>
      </c>
      <c r="D42" s="38">
        <v>14</v>
      </c>
      <c r="E42" s="27">
        <v>9</v>
      </c>
      <c r="F42" s="27">
        <v>2</v>
      </c>
      <c r="G42" s="27">
        <v>4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0</v>
      </c>
      <c r="P42" s="39">
        <v>2</v>
      </c>
      <c r="Q42" s="39">
        <v>0</v>
      </c>
      <c r="R42" s="39">
        <v>2</v>
      </c>
      <c r="S42" s="39">
        <v>0</v>
      </c>
      <c r="T42" s="39">
        <f t="shared" si="5"/>
        <v>4</v>
      </c>
      <c r="U42" s="40">
        <f t="shared" si="6"/>
        <v>0.33333333333333331</v>
      </c>
      <c r="V42" s="22">
        <v>223</v>
      </c>
      <c r="W42" s="22" t="s">
        <v>112</v>
      </c>
      <c r="X42" s="22" t="s">
        <v>88</v>
      </c>
      <c r="Y42" s="65">
        <v>1205</v>
      </c>
      <c r="Z42" s="36" t="s">
        <v>1</v>
      </c>
      <c r="AA42" s="1" t="s">
        <v>216</v>
      </c>
      <c r="AB42" s="28" t="s">
        <v>217</v>
      </c>
    </row>
    <row r="43" spans="1:28" x14ac:dyDescent="0.3">
      <c r="A43" s="1" t="s">
        <v>45</v>
      </c>
      <c r="B43" s="1" t="s">
        <v>76</v>
      </c>
      <c r="C43" s="27" t="s">
        <v>297</v>
      </c>
      <c r="D43" s="38">
        <v>44</v>
      </c>
      <c r="E43" s="27">
        <v>37</v>
      </c>
      <c r="F43" s="27">
        <v>1</v>
      </c>
      <c r="G43" s="27">
        <v>3</v>
      </c>
      <c r="H43" s="27"/>
      <c r="I43" s="27"/>
      <c r="J43" s="27">
        <v>2</v>
      </c>
      <c r="K43" s="27">
        <v>11</v>
      </c>
      <c r="L43" s="27">
        <v>8</v>
      </c>
      <c r="M43" s="27">
        <v>7</v>
      </c>
      <c r="N43" s="27">
        <f t="shared" si="4"/>
        <v>15</v>
      </c>
      <c r="O43" s="39">
        <v>1</v>
      </c>
      <c r="P43" s="39">
        <v>3</v>
      </c>
      <c r="Q43" s="39">
        <v>2</v>
      </c>
      <c r="R43" s="39">
        <v>2</v>
      </c>
      <c r="S43" s="39">
        <v>3</v>
      </c>
      <c r="T43" s="39">
        <f t="shared" si="5"/>
        <v>4</v>
      </c>
      <c r="U43" s="40">
        <f t="shared" si="6"/>
        <v>0.56756756756756754</v>
      </c>
      <c r="V43" s="22">
        <v>223</v>
      </c>
      <c r="W43" s="22" t="s">
        <v>112</v>
      </c>
      <c r="X43" s="22" t="s">
        <v>88</v>
      </c>
      <c r="Y43" s="65">
        <v>1205</v>
      </c>
      <c r="Z43" s="36" t="s">
        <v>1</v>
      </c>
      <c r="AA43" s="1" t="s">
        <v>216</v>
      </c>
      <c r="AB43" s="28" t="s">
        <v>217</v>
      </c>
    </row>
    <row r="44" spans="1:28" x14ac:dyDescent="0.3">
      <c r="A44" s="1" t="s">
        <v>45</v>
      </c>
      <c r="B44" s="1" t="s">
        <v>76</v>
      </c>
      <c r="C44" s="27" t="s">
        <v>298</v>
      </c>
      <c r="D44" s="38">
        <v>25</v>
      </c>
      <c r="E44" s="27">
        <v>35</v>
      </c>
      <c r="F44" s="27">
        <v>13</v>
      </c>
      <c r="G44" s="27">
        <v>21</v>
      </c>
      <c r="H44" s="27"/>
      <c r="I44" s="27"/>
      <c r="J44" s="27">
        <v>3</v>
      </c>
      <c r="K44" s="27">
        <v>4</v>
      </c>
      <c r="L44" s="27">
        <v>0</v>
      </c>
      <c r="M44" s="27">
        <v>3</v>
      </c>
      <c r="N44" s="27">
        <f t="shared" si="4"/>
        <v>3</v>
      </c>
      <c r="O44" s="39">
        <v>1</v>
      </c>
      <c r="P44" s="39">
        <v>5</v>
      </c>
      <c r="Q44" s="39">
        <v>0</v>
      </c>
      <c r="R44" s="39">
        <v>2</v>
      </c>
      <c r="S44" s="39">
        <v>0</v>
      </c>
      <c r="T44" s="39">
        <f t="shared" si="5"/>
        <v>29</v>
      </c>
      <c r="U44" s="40">
        <f t="shared" si="6"/>
        <v>0.91428571428571426</v>
      </c>
      <c r="V44" s="22">
        <v>223</v>
      </c>
      <c r="W44" s="22" t="s">
        <v>112</v>
      </c>
      <c r="X44" s="22" t="s">
        <v>88</v>
      </c>
      <c r="Y44" s="65">
        <v>1205</v>
      </c>
      <c r="Z44" s="36" t="s">
        <v>1</v>
      </c>
      <c r="AA44" s="1" t="s">
        <v>216</v>
      </c>
      <c r="AB44" s="28" t="s">
        <v>217</v>
      </c>
    </row>
    <row r="45" spans="1:28" x14ac:dyDescent="0.3">
      <c r="A45" s="43" t="s">
        <v>45</v>
      </c>
      <c r="B45" s="43" t="s">
        <v>76</v>
      </c>
      <c r="C45" s="44" t="s">
        <v>39</v>
      </c>
      <c r="D45" s="43"/>
      <c r="E45" s="44">
        <f t="shared" ref="E45:T45" si="7">SUM(E35:E44)</f>
        <v>265</v>
      </c>
      <c r="F45" s="44">
        <f t="shared" si="7"/>
        <v>49</v>
      </c>
      <c r="G45" s="44">
        <f t="shared" si="7"/>
        <v>87</v>
      </c>
      <c r="H45" s="44">
        <f t="shared" si="7"/>
        <v>0</v>
      </c>
      <c r="I45" s="44">
        <f t="shared" si="7"/>
        <v>0</v>
      </c>
      <c r="J45" s="44">
        <f t="shared" si="7"/>
        <v>32</v>
      </c>
      <c r="K45" s="44">
        <f t="shared" si="7"/>
        <v>50</v>
      </c>
      <c r="L45" s="44">
        <f t="shared" si="7"/>
        <v>15</v>
      </c>
      <c r="M45" s="44">
        <f t="shared" si="7"/>
        <v>38</v>
      </c>
      <c r="N45" s="44">
        <f t="shared" si="7"/>
        <v>53</v>
      </c>
      <c r="O45" s="44">
        <f t="shared" si="7"/>
        <v>30</v>
      </c>
      <c r="P45" s="44">
        <f t="shared" si="7"/>
        <v>28</v>
      </c>
      <c r="Q45" s="44">
        <f t="shared" si="7"/>
        <v>18</v>
      </c>
      <c r="R45" s="44">
        <f t="shared" si="7"/>
        <v>36</v>
      </c>
      <c r="S45" s="44">
        <f t="shared" si="7"/>
        <v>3</v>
      </c>
      <c r="T45" s="44">
        <f t="shared" si="7"/>
        <v>130</v>
      </c>
      <c r="U45" s="45">
        <f>((T45+Q45+N45-R45)+(O45*2))/E45</f>
        <v>0.84905660377358494</v>
      </c>
      <c r="V45" s="46">
        <v>223</v>
      </c>
      <c r="W45" s="46" t="s">
        <v>112</v>
      </c>
      <c r="X45" s="46" t="s">
        <v>88</v>
      </c>
      <c r="Y45" s="66">
        <v>1205</v>
      </c>
      <c r="Z45" s="60" t="s">
        <v>1</v>
      </c>
      <c r="AA45" s="43" t="s">
        <v>216</v>
      </c>
      <c r="AB45" s="69" t="s">
        <v>217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0.56321839080459768</v>
      </c>
      <c r="H46" s="27"/>
      <c r="I46" s="1"/>
      <c r="J46" s="48" t="s">
        <v>41</v>
      </c>
      <c r="K46" s="50">
        <f>J45/K45</f>
        <v>0.64</v>
      </c>
      <c r="L46" s="1"/>
      <c r="M46" s="39" t="s">
        <v>42</v>
      </c>
      <c r="N46" s="51">
        <v>12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C48" s="1" t="s">
        <v>494</v>
      </c>
    </row>
  </sheetData>
  <sheetProtection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503C-CBAF-4B47-9309-52A47D8B89A3}">
  <sheetPr>
    <tabColor rgb="FF92D050"/>
  </sheetPr>
  <dimension ref="A1:AB52"/>
  <sheetViews>
    <sheetView workbookViewId="0">
      <selection activeCell="P19" sqref="P1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477</v>
      </c>
    </row>
    <row r="3" spans="1:28" x14ac:dyDescent="0.3">
      <c r="B3" s="1"/>
      <c r="C3" s="6">
        <v>29226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218</v>
      </c>
      <c r="K4" s="16" t="s">
        <v>44</v>
      </c>
      <c r="L4" s="17"/>
      <c r="M4" s="18"/>
      <c r="N4" s="19">
        <v>25</v>
      </c>
      <c r="O4" s="19">
        <v>18</v>
      </c>
      <c r="P4" s="19">
        <v>20</v>
      </c>
      <c r="Q4" s="19">
        <v>24</v>
      </c>
      <c r="R4" s="20"/>
      <c r="S4" s="21">
        <f>SUM(N4:R4)</f>
        <v>87</v>
      </c>
      <c r="T4" s="22">
        <v>233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210</v>
      </c>
      <c r="K5" s="16" t="s">
        <v>59</v>
      </c>
      <c r="L5" s="17"/>
      <c r="M5" s="18"/>
      <c r="N5" s="19">
        <v>28</v>
      </c>
      <c r="O5" s="19">
        <v>24</v>
      </c>
      <c r="P5" s="19">
        <v>20</v>
      </c>
      <c r="Q5" s="19">
        <v>26</v>
      </c>
      <c r="R5" s="20"/>
      <c r="S5" s="21">
        <f>SUM(N5:R5)</f>
        <v>98</v>
      </c>
      <c r="T5" s="22">
        <v>233</v>
      </c>
      <c r="U5" s="1"/>
      <c r="V5" s="1"/>
      <c r="W5" s="1"/>
    </row>
    <row r="6" spans="1:28" x14ac:dyDescent="0.3">
      <c r="C6" s="23">
        <v>621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318</v>
      </c>
      <c r="D7" s="7" t="s">
        <v>7</v>
      </c>
      <c r="G7" s="1"/>
      <c r="S7" s="1"/>
      <c r="T7" s="25" t="s">
        <v>8</v>
      </c>
      <c r="U7" s="1"/>
      <c r="V7" s="26">
        <v>233</v>
      </c>
      <c r="W7" s="1"/>
    </row>
    <row r="8" spans="1:28" x14ac:dyDescent="0.3">
      <c r="B8" s="1"/>
      <c r="C8" s="24" t="s">
        <v>482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17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48</v>
      </c>
      <c r="D13" s="38">
        <v>15</v>
      </c>
      <c r="E13" s="27">
        <v>36</v>
      </c>
      <c r="F13" s="27">
        <v>3</v>
      </c>
      <c r="G13" s="27">
        <v>10</v>
      </c>
      <c r="H13" s="27"/>
      <c r="I13" s="27"/>
      <c r="J13" s="27">
        <v>0</v>
      </c>
      <c r="K13" s="27">
        <v>0</v>
      </c>
      <c r="L13" s="81"/>
      <c r="M13" s="27">
        <v>0</v>
      </c>
      <c r="N13" s="27">
        <f>SUM(L13:M13)</f>
        <v>0</v>
      </c>
      <c r="O13" s="27">
        <v>1</v>
      </c>
      <c r="P13" s="39">
        <v>2</v>
      </c>
      <c r="Q13" s="27">
        <v>2</v>
      </c>
      <c r="R13" s="27">
        <v>2</v>
      </c>
      <c r="S13" s="27"/>
      <c r="T13" s="27">
        <f>+(F13*2)+J13</f>
        <v>6</v>
      </c>
      <c r="U13" s="40">
        <f>IFERROR(((T13+Q13+N13-R13)+(O13*2))/E13,"")</f>
        <v>0.22222222222222221</v>
      </c>
      <c r="V13" s="22">
        <v>233</v>
      </c>
      <c r="W13" s="22" t="s">
        <v>92</v>
      </c>
      <c r="X13" s="22" t="s">
        <v>93</v>
      </c>
      <c r="Y13" s="65">
        <v>621</v>
      </c>
      <c r="Z13" s="41"/>
      <c r="AA13" s="1" t="s">
        <v>89</v>
      </c>
      <c r="AB13" s="28" t="s">
        <v>219</v>
      </c>
    </row>
    <row r="14" spans="1:28" x14ac:dyDescent="0.3">
      <c r="A14" s="1" t="s">
        <v>58</v>
      </c>
      <c r="B14" s="1" t="s">
        <v>45</v>
      </c>
      <c r="C14" s="27" t="s">
        <v>50</v>
      </c>
      <c r="D14" s="38">
        <v>25</v>
      </c>
      <c r="E14" s="27">
        <v>11</v>
      </c>
      <c r="F14" s="27">
        <v>2</v>
      </c>
      <c r="G14" s="27">
        <v>4</v>
      </c>
      <c r="H14" s="27"/>
      <c r="I14" s="27"/>
      <c r="J14" s="27">
        <v>0</v>
      </c>
      <c r="K14" s="27">
        <v>0</v>
      </c>
      <c r="L14" s="81"/>
      <c r="M14" s="27">
        <v>1</v>
      </c>
      <c r="N14" s="27">
        <f t="shared" ref="N14:N22" si="0">SUM(L14:M14)</f>
        <v>1</v>
      </c>
      <c r="O14" s="39">
        <v>0</v>
      </c>
      <c r="P14" s="39">
        <v>1</v>
      </c>
      <c r="Q14" s="39">
        <v>0</v>
      </c>
      <c r="R14" s="39">
        <v>0</v>
      </c>
      <c r="S14" s="39"/>
      <c r="T14" s="27">
        <f t="shared" ref="T14:T24" si="1">+(F14*2)+J14</f>
        <v>4</v>
      </c>
      <c r="U14" s="40">
        <f t="shared" ref="U14:U24" si="2">IFERROR(((T14+Q14+N14-R14)+(O14*2))/E14,"")</f>
        <v>0.45454545454545453</v>
      </c>
      <c r="V14" s="22">
        <v>233</v>
      </c>
      <c r="W14" s="22" t="s">
        <v>92</v>
      </c>
      <c r="X14" s="22" t="s">
        <v>93</v>
      </c>
      <c r="Y14" s="65">
        <v>621</v>
      </c>
      <c r="Z14" s="41"/>
      <c r="AA14" s="1" t="s">
        <v>89</v>
      </c>
      <c r="AB14" s="28" t="s">
        <v>219</v>
      </c>
    </row>
    <row r="15" spans="1:28" x14ac:dyDescent="0.3">
      <c r="A15" s="1" t="s">
        <v>58</v>
      </c>
      <c r="B15" s="1" t="s">
        <v>45</v>
      </c>
      <c r="C15" s="27" t="s">
        <v>118</v>
      </c>
      <c r="D15" s="38">
        <v>10</v>
      </c>
      <c r="E15" s="27">
        <v>33</v>
      </c>
      <c r="F15" s="27">
        <v>4</v>
      </c>
      <c r="G15" s="27">
        <v>11</v>
      </c>
      <c r="H15" s="27"/>
      <c r="I15" s="27"/>
      <c r="J15" s="27">
        <v>2</v>
      </c>
      <c r="K15" s="27">
        <v>4</v>
      </c>
      <c r="L15" s="81"/>
      <c r="M15" s="27">
        <v>6</v>
      </c>
      <c r="N15" s="27">
        <f>SUM(L15:M15)</f>
        <v>6</v>
      </c>
      <c r="O15" s="39">
        <v>5</v>
      </c>
      <c r="P15" s="39">
        <v>4</v>
      </c>
      <c r="Q15" s="39">
        <v>2</v>
      </c>
      <c r="R15" s="39">
        <v>7</v>
      </c>
      <c r="S15" s="39"/>
      <c r="T15" s="27">
        <f>+(F15*2)+J15</f>
        <v>10</v>
      </c>
      <c r="U15" s="40">
        <f>IFERROR(((T15+Q15+N15-R15)+(O15*2))/E15,"")</f>
        <v>0.63636363636363635</v>
      </c>
      <c r="V15" s="22">
        <v>233</v>
      </c>
      <c r="W15" s="22" t="s">
        <v>92</v>
      </c>
      <c r="X15" s="22" t="s">
        <v>93</v>
      </c>
      <c r="Y15" s="65">
        <v>621</v>
      </c>
      <c r="Z15" s="41"/>
      <c r="AA15" s="1" t="s">
        <v>89</v>
      </c>
      <c r="AB15" s="28" t="s">
        <v>219</v>
      </c>
    </row>
    <row r="16" spans="1:28" x14ac:dyDescent="0.3">
      <c r="A16" s="1" t="s">
        <v>58</v>
      </c>
      <c r="B16" s="1" t="s">
        <v>45</v>
      </c>
      <c r="C16" s="27" t="s">
        <v>53</v>
      </c>
      <c r="D16" s="38">
        <v>8</v>
      </c>
      <c r="E16" s="27">
        <v>17</v>
      </c>
      <c r="F16" s="27">
        <v>3</v>
      </c>
      <c r="G16" s="27">
        <v>6</v>
      </c>
      <c r="H16" s="27"/>
      <c r="I16" s="27"/>
      <c r="J16" s="27">
        <v>0</v>
      </c>
      <c r="K16" s="27">
        <v>0</v>
      </c>
      <c r="L16" s="81"/>
      <c r="M16" s="27">
        <v>4</v>
      </c>
      <c r="N16" s="27">
        <f t="shared" si="0"/>
        <v>4</v>
      </c>
      <c r="O16" s="39">
        <v>1</v>
      </c>
      <c r="P16" s="39">
        <v>5</v>
      </c>
      <c r="Q16" s="39">
        <v>0</v>
      </c>
      <c r="R16" s="39">
        <v>0</v>
      </c>
      <c r="S16" s="39"/>
      <c r="T16" s="27">
        <f t="shared" si="1"/>
        <v>6</v>
      </c>
      <c r="U16" s="40">
        <f t="shared" si="2"/>
        <v>0.70588235294117652</v>
      </c>
      <c r="V16" s="22">
        <v>233</v>
      </c>
      <c r="W16" s="22" t="s">
        <v>92</v>
      </c>
      <c r="X16" s="22" t="s">
        <v>93</v>
      </c>
      <c r="Y16" s="65">
        <v>621</v>
      </c>
      <c r="Z16" s="41"/>
      <c r="AA16" s="1" t="s">
        <v>89</v>
      </c>
      <c r="AB16" s="28" t="s">
        <v>219</v>
      </c>
    </row>
    <row r="17" spans="1:28" x14ac:dyDescent="0.3">
      <c r="A17" s="1" t="s">
        <v>58</v>
      </c>
      <c r="B17" s="1" t="s">
        <v>45</v>
      </c>
      <c r="C17" s="27" t="s">
        <v>55</v>
      </c>
      <c r="D17" s="38">
        <v>6</v>
      </c>
      <c r="E17" s="27">
        <v>17</v>
      </c>
      <c r="F17" s="27">
        <v>3</v>
      </c>
      <c r="G17" s="27">
        <v>5</v>
      </c>
      <c r="H17" s="27"/>
      <c r="I17" s="27"/>
      <c r="J17" s="27">
        <v>1</v>
      </c>
      <c r="K17" s="27">
        <v>2</v>
      </c>
      <c r="L17" s="81"/>
      <c r="M17" s="27">
        <v>5</v>
      </c>
      <c r="N17" s="27">
        <f t="shared" si="0"/>
        <v>5</v>
      </c>
      <c r="O17" s="39">
        <v>2</v>
      </c>
      <c r="P17" s="39">
        <v>6</v>
      </c>
      <c r="Q17" s="39">
        <v>2</v>
      </c>
      <c r="R17" s="39">
        <v>0</v>
      </c>
      <c r="S17" s="39"/>
      <c r="T17" s="27">
        <f t="shared" si="1"/>
        <v>7</v>
      </c>
      <c r="U17" s="40">
        <f t="shared" si="2"/>
        <v>1.0588235294117647</v>
      </c>
      <c r="V17" s="22">
        <v>233</v>
      </c>
      <c r="W17" s="22" t="s">
        <v>92</v>
      </c>
      <c r="X17" s="22" t="s">
        <v>93</v>
      </c>
      <c r="Y17" s="65">
        <v>621</v>
      </c>
      <c r="Z17" s="41"/>
      <c r="AA17" s="1" t="s">
        <v>89</v>
      </c>
      <c r="AB17" s="28" t="s">
        <v>219</v>
      </c>
    </row>
    <row r="18" spans="1:28" x14ac:dyDescent="0.3">
      <c r="A18" s="1" t="s">
        <v>58</v>
      </c>
      <c r="B18" s="1" t="s">
        <v>45</v>
      </c>
      <c r="C18" s="27" t="s">
        <v>305</v>
      </c>
      <c r="D18" s="38">
        <v>44</v>
      </c>
      <c r="E18" s="27">
        <v>6</v>
      </c>
      <c r="F18" s="27">
        <v>1</v>
      </c>
      <c r="G18" s="27">
        <v>2</v>
      </c>
      <c r="H18" s="27"/>
      <c r="I18" s="27"/>
      <c r="J18" s="27">
        <v>0</v>
      </c>
      <c r="K18" s="27">
        <v>0</v>
      </c>
      <c r="L18" s="81"/>
      <c r="M18" s="27">
        <v>0</v>
      </c>
      <c r="N18" s="27">
        <f>SUM(L18:M18)</f>
        <v>0</v>
      </c>
      <c r="O18" s="39">
        <v>2</v>
      </c>
      <c r="P18" s="39">
        <v>0</v>
      </c>
      <c r="Q18" s="39">
        <v>2</v>
      </c>
      <c r="R18" s="39">
        <v>2</v>
      </c>
      <c r="S18" s="39"/>
      <c r="T18" s="27">
        <f>+(F18*2)+J18</f>
        <v>2</v>
      </c>
      <c r="U18" s="40">
        <f>IFERROR(((T18+Q18+N18-R18)+(O18*2))/E18,"")</f>
        <v>1</v>
      </c>
      <c r="V18" s="22">
        <v>233</v>
      </c>
      <c r="W18" s="22" t="s">
        <v>92</v>
      </c>
      <c r="X18" s="22" t="s">
        <v>93</v>
      </c>
      <c r="Y18" s="65">
        <v>621</v>
      </c>
      <c r="Z18" s="41"/>
      <c r="AA18" s="1" t="s">
        <v>89</v>
      </c>
      <c r="AB18" s="28" t="s">
        <v>219</v>
      </c>
    </row>
    <row r="19" spans="1:28" x14ac:dyDescent="0.3">
      <c r="A19" s="1" t="s">
        <v>58</v>
      </c>
      <c r="B19" s="1" t="s">
        <v>45</v>
      </c>
      <c r="C19" s="27" t="s">
        <v>119</v>
      </c>
      <c r="D19" s="38">
        <v>24</v>
      </c>
      <c r="E19" s="27">
        <v>14</v>
      </c>
      <c r="F19" s="27">
        <v>6</v>
      </c>
      <c r="G19" s="27">
        <v>10</v>
      </c>
      <c r="H19" s="27"/>
      <c r="I19" s="27"/>
      <c r="J19" s="27">
        <v>0</v>
      </c>
      <c r="K19" s="27">
        <v>0</v>
      </c>
      <c r="L19" s="81"/>
      <c r="M19" s="27">
        <v>2</v>
      </c>
      <c r="N19" s="27">
        <f>SUM(L19:M19)</f>
        <v>2</v>
      </c>
      <c r="O19" s="39">
        <v>1</v>
      </c>
      <c r="P19" s="55">
        <v>6</v>
      </c>
      <c r="Q19" s="39">
        <v>1</v>
      </c>
      <c r="R19" s="39">
        <v>2</v>
      </c>
      <c r="S19" s="39">
        <v>1</v>
      </c>
      <c r="T19" s="27">
        <f>+(F19*2)+J19</f>
        <v>12</v>
      </c>
      <c r="U19" s="40">
        <f>IFERROR(((T19+Q19+N19-R19)+(O19*2))/E19,"")</f>
        <v>1.0714285714285714</v>
      </c>
      <c r="V19" s="22">
        <v>233</v>
      </c>
      <c r="W19" s="22" t="s">
        <v>92</v>
      </c>
      <c r="X19" s="22" t="s">
        <v>93</v>
      </c>
      <c r="Y19" s="65">
        <v>621</v>
      </c>
      <c r="Z19" s="41"/>
      <c r="AA19" s="1" t="s">
        <v>89</v>
      </c>
      <c r="AB19" s="28" t="s">
        <v>219</v>
      </c>
    </row>
    <row r="20" spans="1:28" x14ac:dyDescent="0.3">
      <c r="A20" s="1" t="s">
        <v>58</v>
      </c>
      <c r="B20" s="1" t="s">
        <v>45</v>
      </c>
      <c r="C20" s="27" t="s">
        <v>54</v>
      </c>
      <c r="D20" s="38">
        <v>22</v>
      </c>
      <c r="E20" s="27">
        <v>10</v>
      </c>
      <c r="F20" s="27">
        <v>1</v>
      </c>
      <c r="G20" s="27">
        <v>3</v>
      </c>
      <c r="H20" s="27"/>
      <c r="I20" s="27"/>
      <c r="J20" s="27">
        <v>1</v>
      </c>
      <c r="K20" s="27">
        <v>2</v>
      </c>
      <c r="L20" s="81"/>
      <c r="M20" s="27">
        <v>1</v>
      </c>
      <c r="N20" s="27">
        <f t="shared" si="0"/>
        <v>1</v>
      </c>
      <c r="O20" s="39">
        <v>0</v>
      </c>
      <c r="P20" s="39">
        <v>0</v>
      </c>
      <c r="Q20" s="39">
        <v>0</v>
      </c>
      <c r="R20" s="39">
        <v>0</v>
      </c>
      <c r="S20" s="39"/>
      <c r="T20" s="27">
        <f t="shared" si="1"/>
        <v>3</v>
      </c>
      <c r="U20" s="40">
        <f t="shared" si="2"/>
        <v>0.4</v>
      </c>
      <c r="V20" s="22">
        <v>233</v>
      </c>
      <c r="W20" s="22" t="s">
        <v>92</v>
      </c>
      <c r="X20" s="22" t="s">
        <v>93</v>
      </c>
      <c r="Y20" s="65">
        <v>621</v>
      </c>
      <c r="Z20" s="41"/>
      <c r="AA20" s="1" t="s">
        <v>89</v>
      </c>
      <c r="AB20" s="28" t="s">
        <v>219</v>
      </c>
    </row>
    <row r="21" spans="1:28" x14ac:dyDescent="0.3">
      <c r="A21" s="1" t="s">
        <v>58</v>
      </c>
      <c r="B21" s="1" t="s">
        <v>45</v>
      </c>
      <c r="C21" s="27" t="s">
        <v>47</v>
      </c>
      <c r="D21" s="38">
        <v>28</v>
      </c>
      <c r="E21" s="27">
        <v>39</v>
      </c>
      <c r="F21" s="27">
        <v>6</v>
      </c>
      <c r="G21" s="27">
        <v>18</v>
      </c>
      <c r="H21" s="27"/>
      <c r="I21" s="27"/>
      <c r="J21" s="27">
        <v>0</v>
      </c>
      <c r="K21" s="27">
        <v>1</v>
      </c>
      <c r="L21" s="81"/>
      <c r="M21" s="27">
        <v>10</v>
      </c>
      <c r="N21" s="27">
        <f t="shared" si="0"/>
        <v>10</v>
      </c>
      <c r="O21" s="39">
        <v>4</v>
      </c>
      <c r="P21" s="39">
        <v>1</v>
      </c>
      <c r="Q21" s="39">
        <v>1</v>
      </c>
      <c r="R21" s="39">
        <v>3</v>
      </c>
      <c r="S21" s="39">
        <v>1</v>
      </c>
      <c r="T21" s="27">
        <f t="shared" si="1"/>
        <v>12</v>
      </c>
      <c r="U21" s="40">
        <f t="shared" si="2"/>
        <v>0.71794871794871795</v>
      </c>
      <c r="V21" s="22">
        <v>233</v>
      </c>
      <c r="W21" s="22" t="s">
        <v>92</v>
      </c>
      <c r="X21" s="22" t="s">
        <v>93</v>
      </c>
      <c r="Y21" s="65">
        <v>621</v>
      </c>
      <c r="Z21" s="41"/>
      <c r="AA21" s="1" t="s">
        <v>89</v>
      </c>
      <c r="AB21" s="28" t="s">
        <v>219</v>
      </c>
    </row>
    <row r="22" spans="1:28" x14ac:dyDescent="0.3">
      <c r="A22" s="1" t="s">
        <v>58</v>
      </c>
      <c r="B22" s="1" t="s">
        <v>45</v>
      </c>
      <c r="C22" s="27" t="s">
        <v>52</v>
      </c>
      <c r="D22" s="38">
        <v>32</v>
      </c>
      <c r="E22" s="27">
        <v>19</v>
      </c>
      <c r="F22" s="27">
        <v>3</v>
      </c>
      <c r="G22" s="27">
        <v>4</v>
      </c>
      <c r="H22" s="27"/>
      <c r="I22" s="27"/>
      <c r="J22" s="27">
        <v>2</v>
      </c>
      <c r="K22" s="27">
        <v>5</v>
      </c>
      <c r="L22" s="81"/>
      <c r="M22" s="27">
        <v>4</v>
      </c>
      <c r="N22" s="27">
        <f t="shared" si="0"/>
        <v>4</v>
      </c>
      <c r="O22" s="39">
        <v>5</v>
      </c>
      <c r="P22" s="39">
        <v>5</v>
      </c>
      <c r="Q22" s="39">
        <v>0</v>
      </c>
      <c r="R22" s="39">
        <v>3</v>
      </c>
      <c r="S22" s="39"/>
      <c r="T22" s="27">
        <f t="shared" si="1"/>
        <v>8</v>
      </c>
      <c r="U22" s="40">
        <f t="shared" si="2"/>
        <v>1</v>
      </c>
      <c r="V22" s="22">
        <v>233</v>
      </c>
      <c r="W22" s="22" t="s">
        <v>92</v>
      </c>
      <c r="X22" s="22" t="s">
        <v>93</v>
      </c>
      <c r="Y22" s="65">
        <v>621</v>
      </c>
      <c r="Z22" s="41"/>
      <c r="AA22" s="1" t="s">
        <v>89</v>
      </c>
      <c r="AB22" s="28" t="s">
        <v>219</v>
      </c>
    </row>
    <row r="23" spans="1:28" x14ac:dyDescent="0.3">
      <c r="A23" s="1" t="s">
        <v>58</v>
      </c>
      <c r="B23" s="1" t="s">
        <v>45</v>
      </c>
      <c r="C23" s="27" t="s">
        <v>46</v>
      </c>
      <c r="D23" s="38">
        <v>1</v>
      </c>
      <c r="E23" s="27">
        <v>33</v>
      </c>
      <c r="F23" s="27">
        <v>7</v>
      </c>
      <c r="G23" s="27">
        <v>16</v>
      </c>
      <c r="H23" s="27"/>
      <c r="I23" s="27"/>
      <c r="J23" s="27">
        <v>3</v>
      </c>
      <c r="K23" s="27">
        <v>4</v>
      </c>
      <c r="L23" s="81"/>
      <c r="M23" s="27">
        <v>7</v>
      </c>
      <c r="N23" s="27">
        <f>SUM(L23:M23)</f>
        <v>7</v>
      </c>
      <c r="O23" s="39">
        <v>6</v>
      </c>
      <c r="P23" s="39">
        <v>6</v>
      </c>
      <c r="Q23" s="39">
        <v>2</v>
      </c>
      <c r="R23" s="39">
        <v>3</v>
      </c>
      <c r="S23" s="39"/>
      <c r="T23" s="27">
        <f t="shared" si="1"/>
        <v>17</v>
      </c>
      <c r="U23" s="40">
        <f t="shared" si="2"/>
        <v>1.0606060606060606</v>
      </c>
      <c r="V23" s="22">
        <v>233</v>
      </c>
      <c r="W23" s="22" t="s">
        <v>92</v>
      </c>
      <c r="X23" s="22" t="s">
        <v>93</v>
      </c>
      <c r="Y23" s="65">
        <v>621</v>
      </c>
      <c r="Z23" s="41"/>
      <c r="AA23" s="1" t="s">
        <v>89</v>
      </c>
      <c r="AB23" s="28" t="s">
        <v>219</v>
      </c>
    </row>
    <row r="24" spans="1:28" x14ac:dyDescent="0.3">
      <c r="A24" s="1" t="s">
        <v>58</v>
      </c>
      <c r="B24" s="1" t="s">
        <v>45</v>
      </c>
      <c r="C24" s="27" t="s">
        <v>49</v>
      </c>
      <c r="D24" s="38">
        <v>30</v>
      </c>
      <c r="E24" s="27">
        <v>5</v>
      </c>
      <c r="F24" s="27">
        <v>0</v>
      </c>
      <c r="G24" s="27">
        <v>1</v>
      </c>
      <c r="H24" s="27"/>
      <c r="I24" s="27"/>
      <c r="J24" s="27">
        <v>0</v>
      </c>
      <c r="K24" s="27">
        <v>0</v>
      </c>
      <c r="L24" s="81"/>
      <c r="M24" s="27">
        <v>0</v>
      </c>
      <c r="N24" s="27">
        <f>SUM(L24:M24)</f>
        <v>0</v>
      </c>
      <c r="O24" s="39">
        <v>0</v>
      </c>
      <c r="P24" s="39">
        <v>0</v>
      </c>
      <c r="Q24" s="39">
        <v>0</v>
      </c>
      <c r="R24" s="39">
        <v>2</v>
      </c>
      <c r="S24" s="39"/>
      <c r="T24" s="27">
        <f t="shared" si="1"/>
        <v>0</v>
      </c>
      <c r="U24" s="89">
        <f t="shared" si="2"/>
        <v>-0.4</v>
      </c>
      <c r="V24" s="22">
        <v>233</v>
      </c>
      <c r="W24" s="22" t="s">
        <v>92</v>
      </c>
      <c r="X24" s="22" t="s">
        <v>93</v>
      </c>
      <c r="Y24" s="65">
        <v>621</v>
      </c>
      <c r="Z24" s="41"/>
      <c r="AA24" s="1" t="s">
        <v>89</v>
      </c>
      <c r="AB24" s="28" t="s">
        <v>219</v>
      </c>
    </row>
    <row r="25" spans="1:28" x14ac:dyDescent="0.3">
      <c r="A25" s="1" t="s">
        <v>58</v>
      </c>
      <c r="B25" s="1" t="s">
        <v>45</v>
      </c>
      <c r="C25" s="55" t="s">
        <v>38</v>
      </c>
      <c r="D25" s="36"/>
      <c r="E25" s="55"/>
      <c r="F25" s="55"/>
      <c r="G25" s="55"/>
      <c r="H25" s="55"/>
      <c r="I25" s="55"/>
      <c r="J25" s="55"/>
      <c r="K25" s="55"/>
      <c r="L25" s="55">
        <v>15</v>
      </c>
      <c r="M25" s="55">
        <v>-15</v>
      </c>
      <c r="N25" s="5"/>
      <c r="O25" s="55"/>
      <c r="P25" s="55"/>
      <c r="Q25" s="55"/>
      <c r="R25" s="55"/>
      <c r="S25" s="55"/>
      <c r="T25" s="55"/>
      <c r="U25" s="40" t="str">
        <f>_xlfn.IFNA("",((T25+Q25+N25-R25)+(O25*2))/E25)</f>
        <v/>
      </c>
      <c r="V25" s="22">
        <v>233</v>
      </c>
      <c r="W25" s="22" t="s">
        <v>92</v>
      </c>
      <c r="X25" s="22" t="s">
        <v>93</v>
      </c>
      <c r="Y25" s="65">
        <v>621</v>
      </c>
      <c r="Z25" s="41"/>
      <c r="AA25" s="1" t="s">
        <v>89</v>
      </c>
      <c r="AB25" s="28" t="s">
        <v>219</v>
      </c>
    </row>
    <row r="26" spans="1:28" x14ac:dyDescent="0.3">
      <c r="A26" s="43" t="s">
        <v>58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39</v>
      </c>
      <c r="G26" s="44">
        <f t="shared" si="3"/>
        <v>90</v>
      </c>
      <c r="H26" s="44">
        <f t="shared" si="3"/>
        <v>0</v>
      </c>
      <c r="I26" s="44">
        <f t="shared" si="3"/>
        <v>0</v>
      </c>
      <c r="J26" s="44">
        <f t="shared" si="3"/>
        <v>9</v>
      </c>
      <c r="K26" s="44">
        <f t="shared" si="3"/>
        <v>18</v>
      </c>
      <c r="L26" s="44">
        <f t="shared" si="3"/>
        <v>15</v>
      </c>
      <c r="M26" s="44">
        <f t="shared" si="3"/>
        <v>25</v>
      </c>
      <c r="N26" s="44">
        <f t="shared" si="3"/>
        <v>40</v>
      </c>
      <c r="O26" s="44">
        <f t="shared" si="3"/>
        <v>27</v>
      </c>
      <c r="P26" s="44">
        <f t="shared" si="3"/>
        <v>36</v>
      </c>
      <c r="Q26" s="44">
        <f t="shared" si="3"/>
        <v>12</v>
      </c>
      <c r="R26" s="44">
        <f t="shared" si="3"/>
        <v>24</v>
      </c>
      <c r="S26" s="44">
        <f t="shared" si="3"/>
        <v>2</v>
      </c>
      <c r="T26" s="44">
        <f t="shared" si="3"/>
        <v>87</v>
      </c>
      <c r="U26" s="45">
        <f>((T26+Q26+N26-R26)+(O26*2))/E26</f>
        <v>0.70416666666666672</v>
      </c>
      <c r="V26" s="46">
        <v>233</v>
      </c>
      <c r="W26" s="46" t="s">
        <v>92</v>
      </c>
      <c r="X26" s="46" t="s">
        <v>93</v>
      </c>
      <c r="Y26" s="66">
        <v>621</v>
      </c>
      <c r="Z26" s="47"/>
      <c r="AA26" s="43" t="s">
        <v>89</v>
      </c>
      <c r="AB26" s="69" t="s">
        <v>219</v>
      </c>
    </row>
    <row r="27" spans="1:28" x14ac:dyDescent="0.3">
      <c r="A27" s="1"/>
      <c r="B27" s="1"/>
      <c r="C27" s="1"/>
      <c r="D27" s="1"/>
      <c r="F27" s="48" t="s">
        <v>40</v>
      </c>
      <c r="G27" s="50">
        <f>F26/G26</f>
        <v>0.43333333333333335</v>
      </c>
      <c r="H27" s="27"/>
      <c r="I27" s="1"/>
      <c r="J27" s="48" t="s">
        <v>41</v>
      </c>
      <c r="K27" s="50">
        <f>J26/K26</f>
        <v>0.5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11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374</v>
      </c>
      <c r="D35" s="38">
        <v>11</v>
      </c>
      <c r="E35" s="27">
        <v>40</v>
      </c>
      <c r="F35" s="27">
        <v>3</v>
      </c>
      <c r="G35" s="27">
        <v>8</v>
      </c>
      <c r="H35" s="27"/>
      <c r="I35" s="27"/>
      <c r="J35" s="27">
        <v>2</v>
      </c>
      <c r="K35" s="27">
        <v>4</v>
      </c>
      <c r="L35" s="81"/>
      <c r="M35" s="27">
        <v>3</v>
      </c>
      <c r="N35" s="27">
        <f>SUM(L35:M35)</f>
        <v>3</v>
      </c>
      <c r="O35" s="27">
        <v>8</v>
      </c>
      <c r="P35" s="39">
        <v>2</v>
      </c>
      <c r="Q35" s="27">
        <v>2</v>
      </c>
      <c r="R35" s="27">
        <v>5</v>
      </c>
      <c r="S35" s="27"/>
      <c r="T35" s="27">
        <f>(H35*3)+((F35-H35)*2)+J35</f>
        <v>8</v>
      </c>
      <c r="U35" s="40">
        <f>IFERROR(((T35+Q35+N35-R35)+(O35*2))/E35,"")</f>
        <v>0.6</v>
      </c>
      <c r="V35" s="22">
        <v>233</v>
      </c>
      <c r="W35" s="22" t="s">
        <v>112</v>
      </c>
      <c r="X35" s="22" t="s">
        <v>88</v>
      </c>
      <c r="Y35" s="65">
        <v>621</v>
      </c>
      <c r="Z35" s="41"/>
      <c r="AA35" s="1" t="s">
        <v>129</v>
      </c>
      <c r="AB35" s="83" t="s">
        <v>212</v>
      </c>
    </row>
    <row r="36" spans="1:28" x14ac:dyDescent="0.3">
      <c r="A36" s="1" t="s">
        <v>45</v>
      </c>
      <c r="B36" s="1" t="s">
        <v>58</v>
      </c>
      <c r="C36" s="27" t="s">
        <v>375</v>
      </c>
      <c r="D36" s="38">
        <v>24</v>
      </c>
      <c r="E36" s="27">
        <v>36</v>
      </c>
      <c r="F36" s="27">
        <v>6</v>
      </c>
      <c r="G36" s="27">
        <v>11</v>
      </c>
      <c r="H36" s="27"/>
      <c r="I36" s="27"/>
      <c r="J36" s="27">
        <v>3</v>
      </c>
      <c r="K36" s="27">
        <v>6</v>
      </c>
      <c r="L36" s="81"/>
      <c r="M36" s="27">
        <v>12</v>
      </c>
      <c r="N36" s="27">
        <f t="shared" ref="N36:N41" si="4">SUM(L36:M36)</f>
        <v>12</v>
      </c>
      <c r="O36" s="39">
        <v>3</v>
      </c>
      <c r="P36" s="39">
        <v>2</v>
      </c>
      <c r="Q36" s="39">
        <v>2</v>
      </c>
      <c r="R36" s="39">
        <v>3</v>
      </c>
      <c r="S36" s="39"/>
      <c r="T36" s="39">
        <f t="shared" ref="T36:T41" si="5">(H36*3)+((F36-H36)*2)+J36</f>
        <v>15</v>
      </c>
      <c r="U36" s="40">
        <f t="shared" ref="U36:U44" si="6">IFERROR(((T36+Q36+N36-R36)+(O36*2))/E36,"")</f>
        <v>0.88888888888888884</v>
      </c>
      <c r="V36" s="22">
        <v>233</v>
      </c>
      <c r="W36" s="22" t="s">
        <v>112</v>
      </c>
      <c r="X36" s="22" t="s">
        <v>88</v>
      </c>
      <c r="Y36" s="65">
        <v>621</v>
      </c>
      <c r="Z36" s="41"/>
      <c r="AA36" s="1" t="s">
        <v>129</v>
      </c>
      <c r="AB36" s="83" t="s">
        <v>212</v>
      </c>
    </row>
    <row r="37" spans="1:28" x14ac:dyDescent="0.3">
      <c r="A37" s="1" t="s">
        <v>45</v>
      </c>
      <c r="B37" s="1" t="s">
        <v>58</v>
      </c>
      <c r="C37" s="27" t="s">
        <v>376</v>
      </c>
      <c r="D37" s="38">
        <v>22</v>
      </c>
      <c r="E37" s="27">
        <v>26</v>
      </c>
      <c r="F37" s="27">
        <v>6</v>
      </c>
      <c r="G37" s="27">
        <v>11</v>
      </c>
      <c r="H37" s="27"/>
      <c r="I37" s="27"/>
      <c r="J37" s="27">
        <v>4</v>
      </c>
      <c r="K37" s="27">
        <v>6</v>
      </c>
      <c r="L37" s="81"/>
      <c r="M37" s="27">
        <v>8</v>
      </c>
      <c r="N37" s="27">
        <f t="shared" si="4"/>
        <v>8</v>
      </c>
      <c r="O37" s="39">
        <v>2</v>
      </c>
      <c r="P37" s="39">
        <v>4</v>
      </c>
      <c r="Q37" s="39">
        <v>3</v>
      </c>
      <c r="R37" s="39">
        <v>5</v>
      </c>
      <c r="S37" s="39"/>
      <c r="T37" s="39">
        <f t="shared" si="5"/>
        <v>16</v>
      </c>
      <c r="U37" s="40">
        <f t="shared" si="6"/>
        <v>1</v>
      </c>
      <c r="V37" s="22">
        <v>233</v>
      </c>
      <c r="W37" s="22" t="s">
        <v>112</v>
      </c>
      <c r="X37" s="22" t="s">
        <v>88</v>
      </c>
      <c r="Y37" s="65">
        <v>621</v>
      </c>
      <c r="Z37" s="41"/>
      <c r="AA37" s="1" t="s">
        <v>129</v>
      </c>
      <c r="AB37" s="83" t="s">
        <v>212</v>
      </c>
    </row>
    <row r="38" spans="1:28" x14ac:dyDescent="0.3">
      <c r="A38" s="1" t="s">
        <v>45</v>
      </c>
      <c r="B38" s="1" t="s">
        <v>58</v>
      </c>
      <c r="C38" s="27" t="s">
        <v>377</v>
      </c>
      <c r="D38" s="38">
        <v>3</v>
      </c>
      <c r="E38" s="27">
        <v>2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81"/>
      <c r="M38" s="27">
        <v>0</v>
      </c>
      <c r="N38" s="27">
        <f t="shared" si="4"/>
        <v>0</v>
      </c>
      <c r="O38" s="39">
        <v>0</v>
      </c>
      <c r="P38" s="39">
        <v>0</v>
      </c>
      <c r="Q38" s="39">
        <v>1</v>
      </c>
      <c r="R38" s="39">
        <v>0</v>
      </c>
      <c r="S38" s="39"/>
      <c r="T38" s="39">
        <f t="shared" si="5"/>
        <v>0</v>
      </c>
      <c r="U38" s="40">
        <f t="shared" si="6"/>
        <v>0.5</v>
      </c>
      <c r="V38" s="22">
        <v>233</v>
      </c>
      <c r="W38" s="22" t="s">
        <v>112</v>
      </c>
      <c r="X38" s="22" t="s">
        <v>88</v>
      </c>
      <c r="Y38" s="65">
        <v>621</v>
      </c>
      <c r="Z38" s="41"/>
      <c r="AA38" s="1" t="s">
        <v>129</v>
      </c>
      <c r="AB38" s="83" t="s">
        <v>212</v>
      </c>
    </row>
    <row r="39" spans="1:28" x14ac:dyDescent="0.3">
      <c r="A39" s="1" t="s">
        <v>45</v>
      </c>
      <c r="B39" s="1" t="s">
        <v>58</v>
      </c>
      <c r="C39" s="27" t="s">
        <v>378</v>
      </c>
      <c r="D39" s="38">
        <v>45</v>
      </c>
      <c r="E39" s="27">
        <v>19</v>
      </c>
      <c r="F39" s="27">
        <v>2</v>
      </c>
      <c r="G39" s="27">
        <v>7</v>
      </c>
      <c r="H39" s="27"/>
      <c r="I39" s="27"/>
      <c r="J39" s="27">
        <v>5</v>
      </c>
      <c r="K39" s="27">
        <v>7</v>
      </c>
      <c r="L39" s="81"/>
      <c r="M39" s="27">
        <v>4</v>
      </c>
      <c r="N39" s="27">
        <f t="shared" si="4"/>
        <v>4</v>
      </c>
      <c r="O39" s="39">
        <v>1</v>
      </c>
      <c r="P39" s="39">
        <v>2</v>
      </c>
      <c r="Q39" s="39">
        <v>1</v>
      </c>
      <c r="R39" s="39">
        <v>3</v>
      </c>
      <c r="S39" s="39"/>
      <c r="T39" s="39">
        <f t="shared" si="5"/>
        <v>9</v>
      </c>
      <c r="U39" s="40">
        <f t="shared" si="6"/>
        <v>0.68421052631578949</v>
      </c>
      <c r="V39" s="22">
        <v>233</v>
      </c>
      <c r="W39" s="22" t="s">
        <v>112</v>
      </c>
      <c r="X39" s="22" t="s">
        <v>88</v>
      </c>
      <c r="Y39" s="65">
        <v>621</v>
      </c>
      <c r="Z39" s="41"/>
      <c r="AA39" s="1" t="s">
        <v>129</v>
      </c>
      <c r="AB39" s="83" t="s">
        <v>212</v>
      </c>
    </row>
    <row r="40" spans="1:28" x14ac:dyDescent="0.3">
      <c r="A40" s="1" t="s">
        <v>45</v>
      </c>
      <c r="B40" s="1" t="s">
        <v>58</v>
      </c>
      <c r="C40" s="27" t="s">
        <v>379</v>
      </c>
      <c r="D40" s="38">
        <v>23</v>
      </c>
      <c r="E40" s="27">
        <v>38</v>
      </c>
      <c r="F40" s="27">
        <v>3</v>
      </c>
      <c r="G40" s="27">
        <v>7</v>
      </c>
      <c r="H40" s="27"/>
      <c r="I40" s="27"/>
      <c r="J40" s="27">
        <v>3</v>
      </c>
      <c r="K40" s="27">
        <v>3</v>
      </c>
      <c r="L40" s="81"/>
      <c r="M40" s="27">
        <v>3</v>
      </c>
      <c r="N40" s="27">
        <f t="shared" si="4"/>
        <v>3</v>
      </c>
      <c r="O40" s="39">
        <v>4</v>
      </c>
      <c r="P40" s="39">
        <v>1</v>
      </c>
      <c r="Q40" s="39">
        <v>0</v>
      </c>
      <c r="R40" s="39">
        <v>2</v>
      </c>
      <c r="S40" s="39"/>
      <c r="T40" s="39">
        <f t="shared" si="5"/>
        <v>9</v>
      </c>
      <c r="U40" s="40">
        <f t="shared" si="6"/>
        <v>0.47368421052631576</v>
      </c>
      <c r="V40" s="22">
        <v>233</v>
      </c>
      <c r="W40" s="22" t="s">
        <v>112</v>
      </c>
      <c r="X40" s="22" t="s">
        <v>88</v>
      </c>
      <c r="Y40" s="65">
        <v>621</v>
      </c>
      <c r="Z40" s="41"/>
      <c r="AA40" s="1" t="s">
        <v>129</v>
      </c>
      <c r="AB40" s="83" t="s">
        <v>212</v>
      </c>
    </row>
    <row r="41" spans="1:28" x14ac:dyDescent="0.3">
      <c r="A41" s="1" t="s">
        <v>45</v>
      </c>
      <c r="B41" s="1" t="s">
        <v>58</v>
      </c>
      <c r="C41" s="27" t="s">
        <v>380</v>
      </c>
      <c r="D41" s="38">
        <v>40</v>
      </c>
      <c r="E41" s="27">
        <v>32</v>
      </c>
      <c r="F41" s="27">
        <v>6</v>
      </c>
      <c r="G41" s="27">
        <v>11</v>
      </c>
      <c r="H41" s="27"/>
      <c r="I41" s="27"/>
      <c r="J41" s="27">
        <v>5</v>
      </c>
      <c r="K41" s="27">
        <v>7</v>
      </c>
      <c r="L41" s="81"/>
      <c r="M41" s="27">
        <v>6</v>
      </c>
      <c r="N41" s="27">
        <f t="shared" si="4"/>
        <v>6</v>
      </c>
      <c r="O41" s="39">
        <v>2</v>
      </c>
      <c r="P41" s="39">
        <v>3</v>
      </c>
      <c r="Q41" s="39">
        <v>0</v>
      </c>
      <c r="R41" s="39">
        <v>1</v>
      </c>
      <c r="S41" s="39"/>
      <c r="T41" s="39">
        <f t="shared" si="5"/>
        <v>17</v>
      </c>
      <c r="U41" s="40">
        <f t="shared" si="6"/>
        <v>0.8125</v>
      </c>
      <c r="V41" s="22">
        <v>233</v>
      </c>
      <c r="W41" s="22" t="s">
        <v>112</v>
      </c>
      <c r="X41" s="22" t="s">
        <v>88</v>
      </c>
      <c r="Y41" s="65">
        <v>621</v>
      </c>
      <c r="Z41" s="41"/>
      <c r="AA41" s="1" t="s">
        <v>129</v>
      </c>
      <c r="AB41" s="83" t="s">
        <v>212</v>
      </c>
    </row>
    <row r="42" spans="1:28" x14ac:dyDescent="0.3">
      <c r="A42" s="1" t="s">
        <v>45</v>
      </c>
      <c r="B42" s="1" t="s">
        <v>58</v>
      </c>
      <c r="C42" s="27" t="s">
        <v>382</v>
      </c>
      <c r="D42" s="38">
        <v>10</v>
      </c>
      <c r="E42" s="27">
        <v>29</v>
      </c>
      <c r="F42" s="27">
        <v>6</v>
      </c>
      <c r="G42" s="27">
        <v>18</v>
      </c>
      <c r="H42" s="27"/>
      <c r="I42" s="27"/>
      <c r="J42" s="27">
        <v>6</v>
      </c>
      <c r="K42" s="27">
        <v>10</v>
      </c>
      <c r="L42" s="81"/>
      <c r="M42" s="27">
        <v>17</v>
      </c>
      <c r="N42" s="27">
        <f>SUM(L42:M42)</f>
        <v>17</v>
      </c>
      <c r="O42" s="39">
        <v>2</v>
      </c>
      <c r="P42" s="39">
        <v>2</v>
      </c>
      <c r="Q42" s="39">
        <v>1</v>
      </c>
      <c r="R42" s="39">
        <v>2</v>
      </c>
      <c r="S42" s="39"/>
      <c r="T42" s="39">
        <f>(H42*3)+((F42-H42)*2)+J42</f>
        <v>18</v>
      </c>
      <c r="U42" s="40">
        <f t="shared" si="6"/>
        <v>1.3103448275862069</v>
      </c>
      <c r="V42" s="22">
        <v>233</v>
      </c>
      <c r="W42" s="22" t="s">
        <v>112</v>
      </c>
      <c r="X42" s="22" t="s">
        <v>88</v>
      </c>
      <c r="Y42" s="65">
        <v>621</v>
      </c>
      <c r="Z42" s="41"/>
      <c r="AA42" s="1" t="s">
        <v>129</v>
      </c>
      <c r="AB42" s="83" t="s">
        <v>212</v>
      </c>
    </row>
    <row r="43" spans="1:28" x14ac:dyDescent="0.3">
      <c r="A43" s="1" t="s">
        <v>45</v>
      </c>
      <c r="B43" s="1" t="s">
        <v>58</v>
      </c>
      <c r="C43" s="27" t="s">
        <v>383</v>
      </c>
      <c r="D43" s="38">
        <v>25</v>
      </c>
      <c r="E43" s="27">
        <v>2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81"/>
      <c r="M43" s="27">
        <v>0</v>
      </c>
      <c r="N43" s="27">
        <f>SUM(L43:M43)</f>
        <v>0</v>
      </c>
      <c r="O43" s="39">
        <v>0</v>
      </c>
      <c r="P43" s="39">
        <v>0</v>
      </c>
      <c r="Q43" s="39">
        <v>0</v>
      </c>
      <c r="R43" s="39">
        <v>0</v>
      </c>
      <c r="S43" s="39"/>
      <c r="T43" s="39">
        <f>(H43*3)+((F43-H43)*2)+J43</f>
        <v>0</v>
      </c>
      <c r="U43" s="40">
        <f>IFERROR(((T43+Q43+N43-R43)+(O43*2))/E43,"")</f>
        <v>0</v>
      </c>
      <c r="V43" s="22">
        <v>233</v>
      </c>
      <c r="W43" s="22" t="s">
        <v>112</v>
      </c>
      <c r="X43" s="22" t="s">
        <v>88</v>
      </c>
      <c r="Y43" s="65">
        <v>621</v>
      </c>
      <c r="Z43" s="41"/>
      <c r="AA43" s="1" t="s">
        <v>129</v>
      </c>
      <c r="AB43" s="83" t="s">
        <v>212</v>
      </c>
    </row>
    <row r="44" spans="1:28" x14ac:dyDescent="0.3">
      <c r="A44" s="1" t="s">
        <v>45</v>
      </c>
      <c r="B44" s="1" t="s">
        <v>58</v>
      </c>
      <c r="C44" s="27" t="s">
        <v>384</v>
      </c>
      <c r="D44" s="38">
        <v>15</v>
      </c>
      <c r="E44" s="27">
        <v>16</v>
      </c>
      <c r="F44" s="27">
        <v>2</v>
      </c>
      <c r="G44" s="27">
        <v>5</v>
      </c>
      <c r="H44" s="27"/>
      <c r="I44" s="27"/>
      <c r="J44" s="27">
        <v>2</v>
      </c>
      <c r="K44" s="27">
        <v>7</v>
      </c>
      <c r="L44" s="81"/>
      <c r="M44" s="27">
        <v>2</v>
      </c>
      <c r="N44" s="27">
        <f>SUM(L44:M44)</f>
        <v>2</v>
      </c>
      <c r="O44" s="39">
        <v>1</v>
      </c>
      <c r="P44" s="39">
        <v>2</v>
      </c>
      <c r="Q44" s="39">
        <v>0</v>
      </c>
      <c r="R44" s="39">
        <v>5</v>
      </c>
      <c r="S44" s="39"/>
      <c r="T44" s="39">
        <f>(H44*3)+((F44-H44)*2)+J44</f>
        <v>6</v>
      </c>
      <c r="U44" s="40">
        <f t="shared" si="6"/>
        <v>0.3125</v>
      </c>
      <c r="V44" s="22">
        <v>233</v>
      </c>
      <c r="W44" s="22" t="s">
        <v>112</v>
      </c>
      <c r="X44" s="22" t="s">
        <v>88</v>
      </c>
      <c r="Y44" s="65">
        <v>621</v>
      </c>
      <c r="Z44" s="41"/>
      <c r="AA44" s="1" t="s">
        <v>129</v>
      </c>
      <c r="AB44" s="83" t="s">
        <v>212</v>
      </c>
    </row>
    <row r="45" spans="1:28" x14ac:dyDescent="0.3">
      <c r="A45" s="1" t="s">
        <v>45</v>
      </c>
      <c r="B45" s="1" t="s">
        <v>58</v>
      </c>
      <c r="C45" s="55" t="s">
        <v>38</v>
      </c>
      <c r="D45" s="36"/>
      <c r="E45" s="55"/>
      <c r="F45" s="55"/>
      <c r="G45" s="55"/>
      <c r="H45" s="55"/>
      <c r="I45" s="55"/>
      <c r="J45" s="55"/>
      <c r="K45" s="55"/>
      <c r="L45" s="55">
        <v>22</v>
      </c>
      <c r="M45" s="55">
        <v>-22</v>
      </c>
      <c r="N45" s="55"/>
      <c r="O45" s="55"/>
      <c r="P45" s="55"/>
      <c r="Q45" s="55"/>
      <c r="R45" s="55"/>
      <c r="S45" s="55"/>
      <c r="T45" s="55"/>
      <c r="U45" s="40" t="str">
        <f>_xlfn.IFNA("",((T45+Q45+N45-R45)+(O45*2))/E45)</f>
        <v/>
      </c>
      <c r="V45" s="22">
        <v>233</v>
      </c>
      <c r="W45" s="22" t="s">
        <v>112</v>
      </c>
      <c r="X45" s="22" t="s">
        <v>88</v>
      </c>
      <c r="Y45" s="65">
        <v>621</v>
      </c>
      <c r="Z45" s="41"/>
      <c r="AA45" s="1" t="s">
        <v>129</v>
      </c>
      <c r="AB45" s="83" t="s">
        <v>212</v>
      </c>
    </row>
    <row r="46" spans="1:28" x14ac:dyDescent="0.3">
      <c r="A46" s="43" t="s">
        <v>45</v>
      </c>
      <c r="B46" s="43" t="s">
        <v>58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34</v>
      </c>
      <c r="G46" s="44">
        <f t="shared" si="7"/>
        <v>79</v>
      </c>
      <c r="H46" s="44">
        <f t="shared" si="7"/>
        <v>0</v>
      </c>
      <c r="I46" s="44">
        <f t="shared" si="7"/>
        <v>0</v>
      </c>
      <c r="J46" s="44">
        <f t="shared" si="7"/>
        <v>30</v>
      </c>
      <c r="K46" s="44">
        <f t="shared" si="7"/>
        <v>50</v>
      </c>
      <c r="L46" s="44">
        <f t="shared" si="7"/>
        <v>22</v>
      </c>
      <c r="M46" s="44">
        <f t="shared" si="7"/>
        <v>33</v>
      </c>
      <c r="N46" s="44">
        <f t="shared" si="7"/>
        <v>55</v>
      </c>
      <c r="O46" s="44">
        <f t="shared" si="7"/>
        <v>23</v>
      </c>
      <c r="P46" s="44">
        <f t="shared" si="7"/>
        <v>18</v>
      </c>
      <c r="Q46" s="44">
        <f t="shared" si="7"/>
        <v>10</v>
      </c>
      <c r="R46" s="44">
        <f t="shared" si="7"/>
        <v>26</v>
      </c>
      <c r="S46" s="44">
        <f t="shared" si="7"/>
        <v>0</v>
      </c>
      <c r="T46" s="44">
        <f t="shared" si="7"/>
        <v>98</v>
      </c>
      <c r="U46" s="45">
        <f>((T46+Q46+N46-R46)+(O46*2))/E46</f>
        <v>0.76249999999999996</v>
      </c>
      <c r="V46" s="46">
        <v>233</v>
      </c>
      <c r="W46" s="46" t="s">
        <v>112</v>
      </c>
      <c r="X46" s="46" t="s">
        <v>88</v>
      </c>
      <c r="Y46" s="66">
        <v>621</v>
      </c>
      <c r="Z46" s="47"/>
      <c r="AA46" s="43" t="s">
        <v>129</v>
      </c>
      <c r="AB46" s="69" t="s">
        <v>212</v>
      </c>
    </row>
    <row r="47" spans="1:28" x14ac:dyDescent="0.3">
      <c r="A47" s="1"/>
      <c r="B47" s="1"/>
      <c r="C47" s="1"/>
      <c r="D47" s="1"/>
      <c r="F47" s="48" t="s">
        <v>40</v>
      </c>
      <c r="G47" s="50">
        <f>F46/G46</f>
        <v>0.43037974683544306</v>
      </c>
      <c r="H47" s="27"/>
      <c r="I47" s="1"/>
      <c r="J47" s="48" t="s">
        <v>41</v>
      </c>
      <c r="K47" s="50">
        <f>J46/K46</f>
        <v>0.6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38"/>
      <c r="D49" s="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84"/>
      <c r="V49" s="22"/>
      <c r="W49" s="22"/>
      <c r="X49" s="22"/>
      <c r="Y49" s="85"/>
      <c r="Z49" s="41"/>
      <c r="AA49" s="1"/>
      <c r="AB49" s="1"/>
    </row>
    <row r="50" spans="1:28" x14ac:dyDescent="0.3">
      <c r="A50" s="1"/>
      <c r="B50" s="1"/>
      <c r="C50" s="1"/>
      <c r="D50" s="1"/>
      <c r="F50" s="48"/>
      <c r="G50" s="73"/>
      <c r="H50" s="27"/>
      <c r="I50" s="1"/>
      <c r="J50" s="48"/>
      <c r="K50" s="74"/>
      <c r="L50" s="1"/>
      <c r="M50" s="39"/>
      <c r="N50" s="72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1261-729D-4E23-A06C-F417640E93BD}">
  <sheetPr>
    <tabColor rgb="FF92D050"/>
  </sheetPr>
  <dimension ref="A1:AB52"/>
  <sheetViews>
    <sheetView workbookViewId="0">
      <selection activeCell="A18" sqref="A1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434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477</v>
      </c>
    </row>
    <row r="3" spans="1:28" x14ac:dyDescent="0.3">
      <c r="B3" s="1"/>
      <c r="C3" s="6">
        <v>29227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123</v>
      </c>
      <c r="D4" s="7" t="s">
        <v>4</v>
      </c>
      <c r="E4" s="8"/>
      <c r="F4" s="5"/>
      <c r="G4" s="1"/>
      <c r="J4" s="15" t="s">
        <v>220</v>
      </c>
      <c r="K4" s="16" t="s">
        <v>44</v>
      </c>
      <c r="L4" s="17"/>
      <c r="M4" s="18"/>
      <c r="N4" s="19">
        <v>13</v>
      </c>
      <c r="O4" s="19">
        <v>29</v>
      </c>
      <c r="P4" s="19">
        <v>23</v>
      </c>
      <c r="Q4" s="19">
        <v>14</v>
      </c>
      <c r="R4" s="20"/>
      <c r="S4" s="21">
        <f>SUM(N4:R4)</f>
        <v>79</v>
      </c>
      <c r="T4" s="22">
        <v>236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221</v>
      </c>
      <c r="K5" s="16" t="s">
        <v>73</v>
      </c>
      <c r="L5" s="17"/>
      <c r="M5" s="18"/>
      <c r="N5" s="19">
        <v>24</v>
      </c>
      <c r="O5" s="19">
        <v>17</v>
      </c>
      <c r="P5" s="19">
        <v>18</v>
      </c>
      <c r="Q5" s="19">
        <v>25</v>
      </c>
      <c r="R5" s="20"/>
      <c r="S5" s="21">
        <f>SUM(N5:R5)</f>
        <v>84</v>
      </c>
      <c r="T5" s="22">
        <v>236</v>
      </c>
      <c r="U5" s="1"/>
      <c r="V5" s="1"/>
      <c r="W5" s="1"/>
    </row>
    <row r="6" spans="1:28" x14ac:dyDescent="0.3">
      <c r="C6" s="23">
        <v>1732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302</v>
      </c>
      <c r="D7" s="7" t="s">
        <v>7</v>
      </c>
      <c r="G7" s="1"/>
      <c r="S7" s="1"/>
      <c r="T7" s="25" t="s">
        <v>8</v>
      </c>
      <c r="U7" s="1"/>
      <c r="V7" s="26">
        <v>236</v>
      </c>
      <c r="W7" s="1"/>
    </row>
    <row r="8" spans="1:28" x14ac:dyDescent="0.3">
      <c r="B8" s="1"/>
      <c r="C8" s="24" t="s">
        <v>109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18</v>
      </c>
      <c r="AB11" s="8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48</v>
      </c>
      <c r="D13" s="38">
        <v>15</v>
      </c>
      <c r="E13" s="27">
        <v>22</v>
      </c>
      <c r="F13" s="27">
        <v>1</v>
      </c>
      <c r="G13" s="27">
        <v>5</v>
      </c>
      <c r="H13" s="27"/>
      <c r="I13" s="27"/>
      <c r="J13" s="27">
        <v>2</v>
      </c>
      <c r="K13" s="27">
        <v>5</v>
      </c>
      <c r="L13" s="81"/>
      <c r="M13" s="27">
        <v>2</v>
      </c>
      <c r="N13" s="27">
        <f t="shared" ref="N13:N24" si="0">SUM(L13:M13)</f>
        <v>2</v>
      </c>
      <c r="O13" s="27">
        <v>2</v>
      </c>
      <c r="P13" s="39">
        <v>1</v>
      </c>
      <c r="Q13" s="27">
        <v>5</v>
      </c>
      <c r="R13" s="27">
        <v>5</v>
      </c>
      <c r="S13" s="27"/>
      <c r="T13" s="27">
        <f t="shared" ref="T13:T24" si="1">(H13*3)+((F13-H13)*2)+J13</f>
        <v>4</v>
      </c>
      <c r="U13" s="40">
        <f>IFERROR(((T13+Q13+N13-R13)+(O13*2))/E13,"")</f>
        <v>0.45454545454545453</v>
      </c>
      <c r="V13" s="22">
        <v>236</v>
      </c>
      <c r="W13" s="22" t="s">
        <v>92</v>
      </c>
      <c r="X13" s="22" t="s">
        <v>93</v>
      </c>
      <c r="Y13" s="65">
        <v>1732</v>
      </c>
      <c r="Z13" s="41"/>
      <c r="AA13" s="1" t="s">
        <v>89</v>
      </c>
      <c r="AB13" s="28" t="s">
        <v>222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25</v>
      </c>
      <c r="E14" s="27">
        <v>3</v>
      </c>
      <c r="F14" s="27">
        <v>0</v>
      </c>
      <c r="G14" s="27">
        <v>3</v>
      </c>
      <c r="H14" s="27"/>
      <c r="I14" s="27"/>
      <c r="J14" s="27">
        <v>0</v>
      </c>
      <c r="K14" s="27">
        <v>0</v>
      </c>
      <c r="L14" s="81"/>
      <c r="M14" s="27">
        <v>2</v>
      </c>
      <c r="N14" s="27">
        <f t="shared" si="0"/>
        <v>2</v>
      </c>
      <c r="O14" s="39">
        <v>0</v>
      </c>
      <c r="P14" s="39">
        <v>0</v>
      </c>
      <c r="Q14" s="39">
        <v>0</v>
      </c>
      <c r="R14" s="39">
        <v>1</v>
      </c>
      <c r="S14" s="39"/>
      <c r="T14" s="39">
        <f t="shared" si="1"/>
        <v>0</v>
      </c>
      <c r="U14" s="40">
        <f>IFERROR(((T14+Q14+N14-R14)+(O14*2))/E14,"")</f>
        <v>0.33333333333333331</v>
      </c>
      <c r="V14" s="22">
        <v>236</v>
      </c>
      <c r="W14" s="22" t="s">
        <v>92</v>
      </c>
      <c r="X14" s="22" t="s">
        <v>93</v>
      </c>
      <c r="Y14" s="65">
        <v>1732</v>
      </c>
      <c r="Z14" s="41"/>
      <c r="AA14" s="1" t="s">
        <v>89</v>
      </c>
      <c r="AB14" s="28" t="s">
        <v>222</v>
      </c>
    </row>
    <row r="15" spans="1:28" x14ac:dyDescent="0.3">
      <c r="A15" s="1" t="s">
        <v>72</v>
      </c>
      <c r="B15" s="1" t="s">
        <v>45</v>
      </c>
      <c r="C15" s="27" t="s">
        <v>53</v>
      </c>
      <c r="D15" s="38">
        <v>8</v>
      </c>
      <c r="E15" s="27">
        <v>1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81"/>
      <c r="M15" s="27">
        <v>0</v>
      </c>
      <c r="N15" s="27">
        <f t="shared" si="0"/>
        <v>0</v>
      </c>
      <c r="O15" s="27">
        <v>0</v>
      </c>
      <c r="P15" s="39">
        <v>0</v>
      </c>
      <c r="Q15" s="27">
        <v>0</v>
      </c>
      <c r="R15" s="27">
        <v>0</v>
      </c>
      <c r="S15" s="27"/>
      <c r="T15" s="27">
        <f t="shared" si="1"/>
        <v>0</v>
      </c>
      <c r="U15" s="40">
        <f>IFERROR(((T15+Q15+N15-R15)+(O15*2))/E15,"")</f>
        <v>0</v>
      </c>
      <c r="V15" s="22">
        <v>236</v>
      </c>
      <c r="W15" s="22" t="s">
        <v>92</v>
      </c>
      <c r="X15" s="22" t="s">
        <v>93</v>
      </c>
      <c r="Y15" s="65">
        <v>1732</v>
      </c>
      <c r="Z15" s="41"/>
      <c r="AA15" s="1" t="s">
        <v>89</v>
      </c>
      <c r="AB15" s="28" t="s">
        <v>222</v>
      </c>
    </row>
    <row r="16" spans="1:28" x14ac:dyDescent="0.3">
      <c r="A16" s="1" t="s">
        <v>72</v>
      </c>
      <c r="B16" s="1" t="s">
        <v>45</v>
      </c>
      <c r="C16" s="27" t="s">
        <v>118</v>
      </c>
      <c r="D16" s="38">
        <v>10</v>
      </c>
      <c r="E16" s="27">
        <v>8</v>
      </c>
      <c r="F16" s="27">
        <v>0</v>
      </c>
      <c r="G16" s="27">
        <v>5</v>
      </c>
      <c r="H16" s="27"/>
      <c r="I16" s="27"/>
      <c r="J16" s="27">
        <v>0</v>
      </c>
      <c r="K16" s="27">
        <v>0</v>
      </c>
      <c r="L16" s="81"/>
      <c r="M16" s="27">
        <v>0</v>
      </c>
      <c r="N16" s="27">
        <f t="shared" si="0"/>
        <v>0</v>
      </c>
      <c r="O16" s="27">
        <v>0</v>
      </c>
      <c r="P16" s="39">
        <v>2</v>
      </c>
      <c r="Q16" s="27">
        <v>0</v>
      </c>
      <c r="R16" s="27">
        <v>1</v>
      </c>
      <c r="S16" s="27"/>
      <c r="T16" s="27">
        <f t="shared" si="1"/>
        <v>0</v>
      </c>
      <c r="U16" s="89">
        <f>IFERROR(((T16+Q16+N16-R16)+(O16*2))/E16,"")</f>
        <v>-0.125</v>
      </c>
      <c r="V16" s="22">
        <v>236</v>
      </c>
      <c r="W16" s="22" t="s">
        <v>92</v>
      </c>
      <c r="X16" s="22" t="s">
        <v>93</v>
      </c>
      <c r="Y16" s="65">
        <v>1732</v>
      </c>
      <c r="Z16" s="41"/>
      <c r="AA16" s="1" t="s">
        <v>89</v>
      </c>
      <c r="AB16" s="28" t="s">
        <v>222</v>
      </c>
    </row>
    <row r="17" spans="1:28" x14ac:dyDescent="0.3">
      <c r="A17" s="1" t="s">
        <v>72</v>
      </c>
      <c r="B17" s="1" t="s">
        <v>45</v>
      </c>
      <c r="C17" s="27" t="s">
        <v>55</v>
      </c>
      <c r="D17" s="38">
        <v>6</v>
      </c>
      <c r="E17" s="27">
        <v>35</v>
      </c>
      <c r="F17" s="27">
        <v>10</v>
      </c>
      <c r="G17" s="27">
        <v>19</v>
      </c>
      <c r="H17" s="27"/>
      <c r="I17" s="27"/>
      <c r="J17" s="27">
        <v>5</v>
      </c>
      <c r="K17" s="27">
        <v>10</v>
      </c>
      <c r="L17" s="81"/>
      <c r="M17" s="27">
        <v>12</v>
      </c>
      <c r="N17" s="27">
        <f t="shared" si="0"/>
        <v>12</v>
      </c>
      <c r="O17" s="39">
        <v>0</v>
      </c>
      <c r="P17" s="39">
        <v>5</v>
      </c>
      <c r="Q17" s="39">
        <v>2</v>
      </c>
      <c r="R17" s="39">
        <v>6</v>
      </c>
      <c r="S17" s="39"/>
      <c r="T17" s="39">
        <f t="shared" si="1"/>
        <v>25</v>
      </c>
      <c r="U17" s="40">
        <f t="shared" ref="U17:U24" si="2">IFERROR(((T17+Q17+N17-R17)+(O17*2))/E17,"")</f>
        <v>0.94285714285714284</v>
      </c>
      <c r="V17" s="22">
        <v>236</v>
      </c>
      <c r="W17" s="22" t="s">
        <v>92</v>
      </c>
      <c r="X17" s="22" t="s">
        <v>93</v>
      </c>
      <c r="Y17" s="65">
        <v>1732</v>
      </c>
      <c r="Z17" s="41"/>
      <c r="AA17" s="1" t="s">
        <v>89</v>
      </c>
      <c r="AB17" s="28" t="s">
        <v>222</v>
      </c>
    </row>
    <row r="18" spans="1:28" x14ac:dyDescent="0.3">
      <c r="A18" s="1" t="s">
        <v>72</v>
      </c>
      <c r="B18" s="1" t="s">
        <v>45</v>
      </c>
      <c r="C18" s="27" t="s">
        <v>305</v>
      </c>
      <c r="D18" s="38">
        <v>44</v>
      </c>
      <c r="E18" s="27" t="s">
        <v>497</v>
      </c>
      <c r="F18" s="27"/>
      <c r="G18" s="27"/>
      <c r="H18" s="27"/>
      <c r="I18" s="27"/>
      <c r="J18" s="27"/>
      <c r="K18" s="27"/>
      <c r="L18" s="81"/>
      <c r="M18" s="27"/>
      <c r="N18" s="27"/>
      <c r="O18" s="39"/>
      <c r="P18" s="39"/>
      <c r="Q18" s="39"/>
      <c r="R18" s="39"/>
      <c r="S18" s="39"/>
      <c r="T18" s="39"/>
      <c r="U18" s="40"/>
      <c r="V18" s="22">
        <v>236</v>
      </c>
      <c r="W18" s="22" t="s">
        <v>92</v>
      </c>
      <c r="X18" s="22" t="s">
        <v>93</v>
      </c>
      <c r="Y18" s="65">
        <v>1732</v>
      </c>
      <c r="Z18" s="41"/>
      <c r="AA18" s="1" t="s">
        <v>89</v>
      </c>
      <c r="AB18" s="28" t="s">
        <v>222</v>
      </c>
    </row>
    <row r="19" spans="1:28" x14ac:dyDescent="0.3">
      <c r="A19" s="1" t="s">
        <v>72</v>
      </c>
      <c r="B19" s="1" t="s">
        <v>45</v>
      </c>
      <c r="C19" s="27" t="s">
        <v>119</v>
      </c>
      <c r="D19" s="38">
        <v>24</v>
      </c>
      <c r="E19" s="27">
        <v>36</v>
      </c>
      <c r="F19" s="27">
        <v>6</v>
      </c>
      <c r="G19" s="27">
        <v>17</v>
      </c>
      <c r="H19" s="27"/>
      <c r="I19" s="27"/>
      <c r="J19" s="27">
        <v>2</v>
      </c>
      <c r="K19" s="27">
        <v>2</v>
      </c>
      <c r="L19" s="81"/>
      <c r="M19" s="27">
        <v>10</v>
      </c>
      <c r="N19" s="27">
        <f t="shared" si="0"/>
        <v>10</v>
      </c>
      <c r="O19" s="39">
        <v>2</v>
      </c>
      <c r="P19" s="39">
        <v>2</v>
      </c>
      <c r="Q19" s="39">
        <v>4</v>
      </c>
      <c r="R19" s="39">
        <v>2</v>
      </c>
      <c r="S19" s="39">
        <v>1</v>
      </c>
      <c r="T19" s="39">
        <f t="shared" si="1"/>
        <v>14</v>
      </c>
      <c r="U19" s="40">
        <f t="shared" si="2"/>
        <v>0.83333333333333337</v>
      </c>
      <c r="V19" s="22">
        <v>236</v>
      </c>
      <c r="W19" s="22" t="s">
        <v>92</v>
      </c>
      <c r="X19" s="22" t="s">
        <v>93</v>
      </c>
      <c r="Y19" s="65">
        <v>1732</v>
      </c>
      <c r="Z19" s="41"/>
      <c r="AA19" s="1" t="s">
        <v>89</v>
      </c>
      <c r="AB19" s="28" t="s">
        <v>222</v>
      </c>
    </row>
    <row r="20" spans="1:28" x14ac:dyDescent="0.3">
      <c r="A20" s="1" t="s">
        <v>72</v>
      </c>
      <c r="B20" s="1" t="s">
        <v>45</v>
      </c>
      <c r="C20" s="27" t="s">
        <v>54</v>
      </c>
      <c r="D20" s="38">
        <v>22</v>
      </c>
      <c r="E20" s="27">
        <v>27</v>
      </c>
      <c r="F20" s="27">
        <v>1</v>
      </c>
      <c r="G20" s="27">
        <v>8</v>
      </c>
      <c r="H20" s="27"/>
      <c r="I20" s="27"/>
      <c r="J20" s="27">
        <v>5</v>
      </c>
      <c r="K20" s="27">
        <v>8</v>
      </c>
      <c r="L20" s="81"/>
      <c r="M20" s="27">
        <v>4</v>
      </c>
      <c r="N20" s="27">
        <f t="shared" si="0"/>
        <v>4</v>
      </c>
      <c r="O20" s="39">
        <v>2</v>
      </c>
      <c r="P20" s="39">
        <v>3</v>
      </c>
      <c r="Q20" s="39">
        <v>1</v>
      </c>
      <c r="R20" s="39">
        <v>2</v>
      </c>
      <c r="S20" s="39"/>
      <c r="T20" s="39">
        <f t="shared" si="1"/>
        <v>7</v>
      </c>
      <c r="U20" s="40">
        <f t="shared" si="2"/>
        <v>0.51851851851851849</v>
      </c>
      <c r="V20" s="22">
        <v>236</v>
      </c>
      <c r="W20" s="22" t="s">
        <v>92</v>
      </c>
      <c r="X20" s="22" t="s">
        <v>93</v>
      </c>
      <c r="Y20" s="65">
        <v>1732</v>
      </c>
      <c r="Z20" s="41"/>
      <c r="AA20" s="1" t="s">
        <v>89</v>
      </c>
      <c r="AB20" s="28" t="s">
        <v>222</v>
      </c>
    </row>
    <row r="21" spans="1:28" x14ac:dyDescent="0.3">
      <c r="A21" s="1" t="s">
        <v>72</v>
      </c>
      <c r="B21" s="1" t="s">
        <v>45</v>
      </c>
      <c r="C21" s="27" t="s">
        <v>47</v>
      </c>
      <c r="D21" s="38">
        <v>28</v>
      </c>
      <c r="E21" s="27">
        <v>25</v>
      </c>
      <c r="F21" s="27">
        <v>4</v>
      </c>
      <c r="G21" s="27">
        <v>7</v>
      </c>
      <c r="H21" s="27"/>
      <c r="I21" s="27"/>
      <c r="J21" s="27">
        <v>2</v>
      </c>
      <c r="K21" s="27">
        <v>2</v>
      </c>
      <c r="L21" s="81"/>
      <c r="M21" s="27">
        <v>10</v>
      </c>
      <c r="N21" s="27">
        <f t="shared" si="0"/>
        <v>10</v>
      </c>
      <c r="O21" s="39">
        <v>2</v>
      </c>
      <c r="P21" s="39">
        <v>2</v>
      </c>
      <c r="Q21" s="39">
        <v>0</v>
      </c>
      <c r="R21" s="39">
        <v>2</v>
      </c>
      <c r="S21" s="39"/>
      <c r="T21" s="39">
        <f t="shared" si="1"/>
        <v>10</v>
      </c>
      <c r="U21" s="40">
        <f t="shared" si="2"/>
        <v>0.88</v>
      </c>
      <c r="V21" s="22">
        <v>236</v>
      </c>
      <c r="W21" s="22" t="s">
        <v>92</v>
      </c>
      <c r="X21" s="22" t="s">
        <v>93</v>
      </c>
      <c r="Y21" s="65">
        <v>1732</v>
      </c>
      <c r="Z21" s="41"/>
      <c r="AA21" s="1" t="s">
        <v>89</v>
      </c>
      <c r="AB21" s="28" t="s">
        <v>222</v>
      </c>
    </row>
    <row r="22" spans="1:28" x14ac:dyDescent="0.3">
      <c r="A22" s="1" t="s">
        <v>72</v>
      </c>
      <c r="B22" s="1" t="s">
        <v>45</v>
      </c>
      <c r="C22" s="27" t="s">
        <v>52</v>
      </c>
      <c r="D22" s="38">
        <v>32</v>
      </c>
      <c r="E22" s="27">
        <v>26</v>
      </c>
      <c r="F22" s="27">
        <v>3</v>
      </c>
      <c r="G22" s="27">
        <v>6</v>
      </c>
      <c r="H22" s="27"/>
      <c r="I22" s="27"/>
      <c r="J22" s="27">
        <v>3</v>
      </c>
      <c r="K22" s="27">
        <v>4</v>
      </c>
      <c r="L22" s="81"/>
      <c r="M22" s="27">
        <v>1</v>
      </c>
      <c r="N22" s="27">
        <f t="shared" si="0"/>
        <v>1</v>
      </c>
      <c r="O22" s="39">
        <v>4</v>
      </c>
      <c r="P22" s="39">
        <v>1</v>
      </c>
      <c r="Q22" s="39">
        <v>2</v>
      </c>
      <c r="R22" s="39">
        <v>1</v>
      </c>
      <c r="S22" s="39"/>
      <c r="T22" s="39">
        <f t="shared" si="1"/>
        <v>9</v>
      </c>
      <c r="U22" s="40">
        <f t="shared" si="2"/>
        <v>0.73076923076923073</v>
      </c>
      <c r="V22" s="22">
        <v>236</v>
      </c>
      <c r="W22" s="22" t="s">
        <v>92</v>
      </c>
      <c r="X22" s="22" t="s">
        <v>93</v>
      </c>
      <c r="Y22" s="65">
        <v>1732</v>
      </c>
      <c r="Z22" s="41"/>
      <c r="AA22" s="1" t="s">
        <v>89</v>
      </c>
      <c r="AB22" s="28" t="s">
        <v>222</v>
      </c>
    </row>
    <row r="23" spans="1:28" x14ac:dyDescent="0.3">
      <c r="A23" s="1" t="s">
        <v>72</v>
      </c>
      <c r="B23" s="1" t="s">
        <v>45</v>
      </c>
      <c r="C23" s="27" t="s">
        <v>46</v>
      </c>
      <c r="D23" s="38">
        <v>1</v>
      </c>
      <c r="E23" s="27">
        <v>17</v>
      </c>
      <c r="F23" s="27">
        <v>1</v>
      </c>
      <c r="G23" s="27">
        <v>7</v>
      </c>
      <c r="H23" s="27"/>
      <c r="I23" s="27"/>
      <c r="J23" s="27">
        <v>0</v>
      </c>
      <c r="K23" s="27">
        <v>0</v>
      </c>
      <c r="L23" s="81"/>
      <c r="M23" s="27">
        <v>6</v>
      </c>
      <c r="N23" s="27">
        <f t="shared" si="0"/>
        <v>6</v>
      </c>
      <c r="O23" s="39">
        <v>3</v>
      </c>
      <c r="P23" s="39">
        <v>1</v>
      </c>
      <c r="Q23" s="39">
        <v>1</v>
      </c>
      <c r="R23" s="39">
        <v>4</v>
      </c>
      <c r="S23" s="39"/>
      <c r="T23" s="39">
        <f t="shared" si="1"/>
        <v>2</v>
      </c>
      <c r="U23" s="40">
        <f t="shared" si="2"/>
        <v>0.6470588235294118</v>
      </c>
      <c r="V23" s="22">
        <v>236</v>
      </c>
      <c r="W23" s="22" t="s">
        <v>92</v>
      </c>
      <c r="X23" s="22" t="s">
        <v>93</v>
      </c>
      <c r="Y23" s="65">
        <v>1732</v>
      </c>
      <c r="Z23" s="41"/>
      <c r="AA23" s="1" t="s">
        <v>89</v>
      </c>
      <c r="AB23" s="28" t="s">
        <v>222</v>
      </c>
    </row>
    <row r="24" spans="1:28" x14ac:dyDescent="0.3">
      <c r="A24" s="1" t="s">
        <v>72</v>
      </c>
      <c r="B24" s="1" t="s">
        <v>45</v>
      </c>
      <c r="C24" s="27" t="s">
        <v>49</v>
      </c>
      <c r="D24" s="38">
        <v>30</v>
      </c>
      <c r="E24" s="27">
        <v>40</v>
      </c>
      <c r="F24" s="27">
        <v>2</v>
      </c>
      <c r="G24" s="27">
        <v>6</v>
      </c>
      <c r="H24" s="27"/>
      <c r="I24" s="27"/>
      <c r="J24" s="27">
        <v>4</v>
      </c>
      <c r="K24" s="27">
        <v>7</v>
      </c>
      <c r="L24" s="81"/>
      <c r="M24" s="27">
        <v>1</v>
      </c>
      <c r="N24" s="27">
        <f t="shared" si="0"/>
        <v>1</v>
      </c>
      <c r="O24" s="39">
        <v>1</v>
      </c>
      <c r="P24" s="39">
        <v>3</v>
      </c>
      <c r="Q24" s="39">
        <v>2</v>
      </c>
      <c r="R24" s="39">
        <v>6</v>
      </c>
      <c r="S24" s="39"/>
      <c r="T24" s="39">
        <f t="shared" si="1"/>
        <v>8</v>
      </c>
      <c r="U24" s="40">
        <f t="shared" si="2"/>
        <v>0.17499999999999999</v>
      </c>
      <c r="V24" s="22">
        <v>236</v>
      </c>
      <c r="W24" s="22" t="s">
        <v>92</v>
      </c>
      <c r="X24" s="22" t="s">
        <v>93</v>
      </c>
      <c r="Y24" s="65">
        <v>1732</v>
      </c>
      <c r="Z24" s="41"/>
      <c r="AA24" s="1" t="s">
        <v>89</v>
      </c>
      <c r="AB24" s="28" t="s">
        <v>222</v>
      </c>
    </row>
    <row r="25" spans="1:28" x14ac:dyDescent="0.3">
      <c r="A25" s="1" t="s">
        <v>72</v>
      </c>
      <c r="B25" s="1" t="s">
        <v>45</v>
      </c>
      <c r="C25" s="55" t="s">
        <v>38</v>
      </c>
      <c r="D25" s="1"/>
      <c r="E25" s="55"/>
      <c r="F25" s="42"/>
      <c r="G25" s="42"/>
      <c r="H25" s="42"/>
      <c r="I25" s="42"/>
      <c r="J25" s="42"/>
      <c r="K25" s="42"/>
      <c r="L25" s="55">
        <v>20</v>
      </c>
      <c r="M25" s="55">
        <v>-20</v>
      </c>
      <c r="N25" s="42"/>
      <c r="O25" s="42"/>
      <c r="P25" s="42"/>
      <c r="Q25" s="42"/>
      <c r="R25" s="42"/>
      <c r="S25" s="42"/>
      <c r="T25" s="42"/>
      <c r="U25" s="40" t="str">
        <f>_xlfn.IFNA("",((T25+Q25+N25-R25)+(O25*2))/E25)</f>
        <v/>
      </c>
      <c r="V25" s="22">
        <v>236</v>
      </c>
      <c r="W25" s="22" t="s">
        <v>92</v>
      </c>
      <c r="X25" s="22" t="s">
        <v>93</v>
      </c>
      <c r="Y25" s="65">
        <v>1732</v>
      </c>
      <c r="Z25" s="41"/>
      <c r="AA25" s="1" t="s">
        <v>89</v>
      </c>
      <c r="AB25" s="28" t="s">
        <v>222</v>
      </c>
    </row>
    <row r="26" spans="1:28" x14ac:dyDescent="0.3">
      <c r="A26" s="43" t="s">
        <v>72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28</v>
      </c>
      <c r="G26" s="44">
        <f t="shared" si="3"/>
        <v>83</v>
      </c>
      <c r="H26" s="44">
        <f t="shared" si="3"/>
        <v>0</v>
      </c>
      <c r="I26" s="44">
        <f t="shared" si="3"/>
        <v>0</v>
      </c>
      <c r="J26" s="44">
        <f t="shared" si="3"/>
        <v>23</v>
      </c>
      <c r="K26" s="44">
        <f t="shared" si="3"/>
        <v>38</v>
      </c>
      <c r="L26" s="44">
        <f t="shared" si="3"/>
        <v>20</v>
      </c>
      <c r="M26" s="44">
        <f t="shared" si="3"/>
        <v>28</v>
      </c>
      <c r="N26" s="44">
        <f t="shared" si="3"/>
        <v>48</v>
      </c>
      <c r="O26" s="44">
        <f t="shared" si="3"/>
        <v>16</v>
      </c>
      <c r="P26" s="44">
        <f t="shared" si="3"/>
        <v>20</v>
      </c>
      <c r="Q26" s="44">
        <f t="shared" si="3"/>
        <v>17</v>
      </c>
      <c r="R26" s="44">
        <f t="shared" si="3"/>
        <v>30</v>
      </c>
      <c r="S26" s="44">
        <f t="shared" si="3"/>
        <v>1</v>
      </c>
      <c r="T26" s="44">
        <f t="shared" si="3"/>
        <v>79</v>
      </c>
      <c r="U26" s="45">
        <f>((T26+Q26+N26-R26)+(O26*2))/E26</f>
        <v>0.60833333333333328</v>
      </c>
      <c r="V26" s="46">
        <v>236</v>
      </c>
      <c r="W26" s="46" t="s">
        <v>92</v>
      </c>
      <c r="X26" s="46" t="s">
        <v>93</v>
      </c>
      <c r="Y26" s="66">
        <v>1732</v>
      </c>
      <c r="Z26" s="47"/>
      <c r="AA26" s="43" t="s">
        <v>89</v>
      </c>
      <c r="AB26" s="69" t="s">
        <v>222</v>
      </c>
    </row>
    <row r="27" spans="1:28" x14ac:dyDescent="0.3">
      <c r="A27" s="1"/>
      <c r="B27" s="1"/>
      <c r="C27" s="1"/>
      <c r="D27" s="1"/>
      <c r="F27" s="48" t="s">
        <v>40</v>
      </c>
      <c r="G27" s="50">
        <f>F26/G26</f>
        <v>0.33734939759036142</v>
      </c>
      <c r="H27" s="27"/>
      <c r="I27" s="1"/>
      <c r="J27" s="48" t="s">
        <v>41</v>
      </c>
      <c r="K27" s="50">
        <f>J26/K26</f>
        <v>0.60526315789473684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73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16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72</v>
      </c>
      <c r="C36" s="27" t="s">
        <v>323</v>
      </c>
      <c r="D36" s="38">
        <v>22</v>
      </c>
      <c r="E36" s="27">
        <v>37</v>
      </c>
      <c r="F36" s="27">
        <v>1</v>
      </c>
      <c r="G36" s="27">
        <v>4</v>
      </c>
      <c r="H36" s="27"/>
      <c r="I36" s="27"/>
      <c r="J36" s="27">
        <v>1</v>
      </c>
      <c r="K36" s="27">
        <v>2</v>
      </c>
      <c r="L36" s="81"/>
      <c r="M36" s="27">
        <v>7</v>
      </c>
      <c r="N36" s="27">
        <f t="shared" ref="N36:N41" si="4">SUM(L36:M36)</f>
        <v>7</v>
      </c>
      <c r="O36" s="39">
        <v>1</v>
      </c>
      <c r="P36" s="55">
        <v>6</v>
      </c>
      <c r="Q36" s="39">
        <v>3</v>
      </c>
      <c r="R36" s="39">
        <v>6</v>
      </c>
      <c r="S36" s="39">
        <v>2</v>
      </c>
      <c r="T36" s="27">
        <f t="shared" ref="T36:T44" si="5">+(F36*2)+J36</f>
        <v>3</v>
      </c>
      <c r="U36" s="40">
        <f t="shared" ref="U36:U44" si="6">IFERROR(((T36+Q36+N36-R36)+(O36*2))/E36,"")</f>
        <v>0.24324324324324326</v>
      </c>
      <c r="V36" s="22">
        <v>236</v>
      </c>
      <c r="W36" s="22" t="s">
        <v>112</v>
      </c>
      <c r="X36" s="22" t="s">
        <v>88</v>
      </c>
      <c r="Y36" s="65">
        <v>1732</v>
      </c>
      <c r="Z36" s="41"/>
      <c r="AA36" s="1" t="s">
        <v>193</v>
      </c>
      <c r="AB36" s="28" t="s">
        <v>223</v>
      </c>
    </row>
    <row r="37" spans="1:28" x14ac:dyDescent="0.3">
      <c r="A37" s="1" t="s">
        <v>45</v>
      </c>
      <c r="B37" s="1" t="s">
        <v>72</v>
      </c>
      <c r="C37" s="27" t="s">
        <v>433</v>
      </c>
      <c r="D37" s="38">
        <v>35</v>
      </c>
      <c r="E37" s="27">
        <v>21</v>
      </c>
      <c r="F37" s="27">
        <v>1</v>
      </c>
      <c r="G37" s="27">
        <v>6</v>
      </c>
      <c r="H37" s="27"/>
      <c r="I37" s="27"/>
      <c r="J37" s="27">
        <v>0</v>
      </c>
      <c r="K37" s="27">
        <v>0</v>
      </c>
      <c r="L37" s="81"/>
      <c r="M37" s="27">
        <v>1</v>
      </c>
      <c r="N37" s="27">
        <f t="shared" si="4"/>
        <v>1</v>
      </c>
      <c r="O37" s="39">
        <v>1</v>
      </c>
      <c r="P37" s="39">
        <v>4</v>
      </c>
      <c r="Q37" s="39">
        <v>0</v>
      </c>
      <c r="R37" s="39">
        <v>1</v>
      </c>
      <c r="S37" s="39"/>
      <c r="T37" s="27">
        <f t="shared" si="5"/>
        <v>2</v>
      </c>
      <c r="U37" s="40">
        <f t="shared" si="6"/>
        <v>0.19047619047619047</v>
      </c>
      <c r="V37" s="22">
        <v>236</v>
      </c>
      <c r="W37" s="22" t="s">
        <v>112</v>
      </c>
      <c r="X37" s="22" t="s">
        <v>88</v>
      </c>
      <c r="Y37" s="65">
        <v>1732</v>
      </c>
      <c r="Z37" s="41"/>
      <c r="AA37" s="1" t="s">
        <v>193</v>
      </c>
      <c r="AB37" s="28" t="s">
        <v>223</v>
      </c>
    </row>
    <row r="38" spans="1:28" x14ac:dyDescent="0.3">
      <c r="A38" s="1" t="s">
        <v>45</v>
      </c>
      <c r="B38" s="1" t="s">
        <v>72</v>
      </c>
      <c r="C38" s="27" t="s">
        <v>325</v>
      </c>
      <c r="D38" s="38">
        <v>34</v>
      </c>
      <c r="E38" s="27">
        <v>36</v>
      </c>
      <c r="F38" s="27">
        <v>6</v>
      </c>
      <c r="G38" s="27">
        <v>14</v>
      </c>
      <c r="H38" s="27"/>
      <c r="I38" s="27"/>
      <c r="J38" s="27">
        <v>0</v>
      </c>
      <c r="K38" s="27">
        <v>1</v>
      </c>
      <c r="L38" s="81"/>
      <c r="M38" s="27">
        <v>18</v>
      </c>
      <c r="N38" s="27">
        <f t="shared" si="4"/>
        <v>18</v>
      </c>
      <c r="O38" s="39">
        <v>3</v>
      </c>
      <c r="P38" s="39">
        <v>4</v>
      </c>
      <c r="Q38" s="39">
        <v>2</v>
      </c>
      <c r="R38" s="39">
        <v>2</v>
      </c>
      <c r="S38" s="39">
        <v>3</v>
      </c>
      <c r="T38" s="27">
        <f t="shared" si="5"/>
        <v>12</v>
      </c>
      <c r="U38" s="40">
        <f t="shared" si="6"/>
        <v>1</v>
      </c>
      <c r="V38" s="22">
        <v>236</v>
      </c>
      <c r="W38" s="22" t="s">
        <v>112</v>
      </c>
      <c r="X38" s="22" t="s">
        <v>88</v>
      </c>
      <c r="Y38" s="65">
        <v>1732</v>
      </c>
      <c r="Z38" s="41"/>
      <c r="AA38" s="1" t="s">
        <v>193</v>
      </c>
      <c r="AB38" s="28" t="s">
        <v>223</v>
      </c>
    </row>
    <row r="39" spans="1:28" x14ac:dyDescent="0.3">
      <c r="A39" s="1" t="s">
        <v>45</v>
      </c>
      <c r="B39" s="1" t="s">
        <v>72</v>
      </c>
      <c r="C39" s="27" t="s">
        <v>326</v>
      </c>
      <c r="D39" s="38">
        <v>4</v>
      </c>
      <c r="E39" s="27">
        <v>42</v>
      </c>
      <c r="F39" s="27">
        <v>7</v>
      </c>
      <c r="G39" s="27">
        <v>13</v>
      </c>
      <c r="H39" s="27"/>
      <c r="I39" s="27"/>
      <c r="J39" s="27">
        <v>2</v>
      </c>
      <c r="K39" s="27">
        <v>2</v>
      </c>
      <c r="L39" s="81"/>
      <c r="M39" s="27">
        <v>4</v>
      </c>
      <c r="N39" s="27">
        <f t="shared" si="4"/>
        <v>4</v>
      </c>
      <c r="O39" s="39">
        <v>4</v>
      </c>
      <c r="P39" s="39">
        <v>3</v>
      </c>
      <c r="Q39" s="39">
        <v>1</v>
      </c>
      <c r="R39" s="39">
        <v>8</v>
      </c>
      <c r="S39" s="39"/>
      <c r="T39" s="27">
        <f t="shared" si="5"/>
        <v>16</v>
      </c>
      <c r="U39" s="40">
        <f t="shared" si="6"/>
        <v>0.5</v>
      </c>
      <c r="V39" s="22">
        <v>236</v>
      </c>
      <c r="W39" s="22" t="s">
        <v>112</v>
      </c>
      <c r="X39" s="22" t="s">
        <v>88</v>
      </c>
      <c r="Y39" s="65">
        <v>1732</v>
      </c>
      <c r="Z39" s="41"/>
      <c r="AA39" s="1" t="s">
        <v>193</v>
      </c>
      <c r="AB39" s="28" t="s">
        <v>223</v>
      </c>
    </row>
    <row r="40" spans="1:28" x14ac:dyDescent="0.3">
      <c r="A40" s="1" t="s">
        <v>45</v>
      </c>
      <c r="B40" s="1" t="s">
        <v>72</v>
      </c>
      <c r="C40" s="27" t="s">
        <v>334</v>
      </c>
      <c r="D40" s="38">
        <v>24</v>
      </c>
      <c r="E40" s="27" t="s">
        <v>409</v>
      </c>
      <c r="F40" s="27"/>
      <c r="G40" s="27"/>
      <c r="H40" s="27"/>
      <c r="I40" s="27"/>
      <c r="J40" s="27"/>
      <c r="K40" s="27"/>
      <c r="L40" s="81"/>
      <c r="M40" s="27"/>
      <c r="N40" s="27"/>
      <c r="O40" s="39"/>
      <c r="P40" s="39"/>
      <c r="Q40" s="39"/>
      <c r="R40" s="39"/>
      <c r="S40" s="39"/>
      <c r="T40" s="27"/>
      <c r="U40" s="40" t="str">
        <f t="shared" si="6"/>
        <v/>
      </c>
      <c r="V40" s="22">
        <v>236</v>
      </c>
      <c r="W40" s="22" t="s">
        <v>112</v>
      </c>
      <c r="X40" s="22" t="s">
        <v>88</v>
      </c>
      <c r="Y40" s="65">
        <v>1732</v>
      </c>
      <c r="Z40" s="41"/>
      <c r="AA40" s="1" t="s">
        <v>193</v>
      </c>
      <c r="AB40" s="28" t="s">
        <v>223</v>
      </c>
    </row>
    <row r="41" spans="1:28" x14ac:dyDescent="0.3">
      <c r="A41" s="1" t="s">
        <v>45</v>
      </c>
      <c r="B41" s="1" t="s">
        <v>72</v>
      </c>
      <c r="C41" s="27" t="s">
        <v>327</v>
      </c>
      <c r="D41" s="38">
        <v>14</v>
      </c>
      <c r="E41" s="27">
        <v>45</v>
      </c>
      <c r="F41" s="27">
        <v>8</v>
      </c>
      <c r="G41" s="27">
        <v>26</v>
      </c>
      <c r="H41" s="27"/>
      <c r="I41" s="27"/>
      <c r="J41" s="27">
        <v>3</v>
      </c>
      <c r="K41" s="27">
        <v>6</v>
      </c>
      <c r="L41" s="81"/>
      <c r="M41" s="27">
        <v>14</v>
      </c>
      <c r="N41" s="27">
        <f t="shared" si="4"/>
        <v>14</v>
      </c>
      <c r="O41" s="39">
        <v>6</v>
      </c>
      <c r="P41" s="39">
        <v>4</v>
      </c>
      <c r="Q41" s="39">
        <v>6</v>
      </c>
      <c r="R41" s="39">
        <v>9</v>
      </c>
      <c r="S41" s="39">
        <v>1</v>
      </c>
      <c r="T41" s="27">
        <f t="shared" si="5"/>
        <v>19</v>
      </c>
      <c r="U41" s="40">
        <f t="shared" si="6"/>
        <v>0.93333333333333335</v>
      </c>
      <c r="V41" s="22">
        <v>236</v>
      </c>
      <c r="W41" s="22" t="s">
        <v>112</v>
      </c>
      <c r="X41" s="22" t="s">
        <v>88</v>
      </c>
      <c r="Y41" s="65">
        <v>1732</v>
      </c>
      <c r="Z41" s="41"/>
      <c r="AA41" s="1" t="s">
        <v>193</v>
      </c>
      <c r="AB41" s="28" t="s">
        <v>223</v>
      </c>
    </row>
    <row r="42" spans="1:28" x14ac:dyDescent="0.3">
      <c r="A42" s="1" t="s">
        <v>45</v>
      </c>
      <c r="B42" s="1" t="s">
        <v>72</v>
      </c>
      <c r="C42" s="27" t="s">
        <v>329</v>
      </c>
      <c r="D42" s="38">
        <v>19</v>
      </c>
      <c r="E42" s="27">
        <v>5</v>
      </c>
      <c r="F42" s="27">
        <v>2</v>
      </c>
      <c r="G42" s="27">
        <v>2</v>
      </c>
      <c r="H42" s="27"/>
      <c r="I42" s="27"/>
      <c r="J42" s="27">
        <v>0</v>
      </c>
      <c r="K42" s="27">
        <v>0</v>
      </c>
      <c r="L42" s="81"/>
      <c r="M42" s="27">
        <v>0</v>
      </c>
      <c r="N42" s="27">
        <f>SUM(L42:M42)</f>
        <v>0</v>
      </c>
      <c r="O42" s="39">
        <v>0</v>
      </c>
      <c r="P42" s="39">
        <v>0</v>
      </c>
      <c r="Q42" s="39">
        <v>1</v>
      </c>
      <c r="R42" s="39">
        <v>2</v>
      </c>
      <c r="S42" s="39"/>
      <c r="T42" s="27">
        <f t="shared" si="5"/>
        <v>4</v>
      </c>
      <c r="U42" s="40">
        <f t="shared" si="6"/>
        <v>0.6</v>
      </c>
      <c r="V42" s="22">
        <v>236</v>
      </c>
      <c r="W42" s="22" t="s">
        <v>112</v>
      </c>
      <c r="X42" s="22" t="s">
        <v>88</v>
      </c>
      <c r="Y42" s="65">
        <v>1732</v>
      </c>
      <c r="Z42" s="41"/>
      <c r="AA42" s="1" t="s">
        <v>193</v>
      </c>
      <c r="AB42" s="28" t="s">
        <v>223</v>
      </c>
    </row>
    <row r="43" spans="1:28" x14ac:dyDescent="0.3">
      <c r="A43" s="1" t="s">
        <v>45</v>
      </c>
      <c r="B43" s="1" t="s">
        <v>72</v>
      </c>
      <c r="C43" s="27" t="s">
        <v>330</v>
      </c>
      <c r="D43" s="38">
        <v>23</v>
      </c>
      <c r="E43" s="27">
        <v>45</v>
      </c>
      <c r="F43" s="27">
        <v>9</v>
      </c>
      <c r="G43" s="27">
        <v>17</v>
      </c>
      <c r="H43" s="27"/>
      <c r="I43" s="27"/>
      <c r="J43" s="27">
        <v>5</v>
      </c>
      <c r="K43" s="27">
        <v>6</v>
      </c>
      <c r="L43" s="81"/>
      <c r="M43" s="27">
        <v>8</v>
      </c>
      <c r="N43" s="27">
        <f>SUM(L43:M43)</f>
        <v>8</v>
      </c>
      <c r="O43" s="39">
        <v>2</v>
      </c>
      <c r="P43" s="39">
        <v>5</v>
      </c>
      <c r="Q43" s="39">
        <v>3</v>
      </c>
      <c r="R43" s="39">
        <v>5</v>
      </c>
      <c r="S43" s="39"/>
      <c r="T43" s="27">
        <f t="shared" si="5"/>
        <v>23</v>
      </c>
      <c r="U43" s="40">
        <f t="shared" si="6"/>
        <v>0.73333333333333328</v>
      </c>
      <c r="V43" s="22">
        <v>236</v>
      </c>
      <c r="W43" s="22" t="s">
        <v>112</v>
      </c>
      <c r="X43" s="22" t="s">
        <v>88</v>
      </c>
      <c r="Y43" s="65">
        <v>1732</v>
      </c>
      <c r="Z43" s="41"/>
      <c r="AA43" s="1" t="s">
        <v>193</v>
      </c>
      <c r="AB43" s="28" t="s">
        <v>223</v>
      </c>
    </row>
    <row r="44" spans="1:28" x14ac:dyDescent="0.3">
      <c r="A44" s="1" t="s">
        <v>45</v>
      </c>
      <c r="B44" s="1" t="s">
        <v>72</v>
      </c>
      <c r="C44" s="27" t="s">
        <v>331</v>
      </c>
      <c r="D44" s="38">
        <v>21</v>
      </c>
      <c r="E44" s="27">
        <v>9</v>
      </c>
      <c r="F44" s="27">
        <v>1</v>
      </c>
      <c r="G44" s="27">
        <v>1</v>
      </c>
      <c r="H44" s="27"/>
      <c r="I44" s="27"/>
      <c r="J44" s="27">
        <v>3</v>
      </c>
      <c r="K44" s="27">
        <v>4</v>
      </c>
      <c r="L44" s="81"/>
      <c r="M44" s="27">
        <v>0</v>
      </c>
      <c r="N44" s="27">
        <f>SUM(L44:M44)</f>
        <v>0</v>
      </c>
      <c r="O44" s="39">
        <v>3</v>
      </c>
      <c r="P44" s="39">
        <v>0</v>
      </c>
      <c r="Q44" s="39">
        <v>0</v>
      </c>
      <c r="R44" s="39">
        <v>3</v>
      </c>
      <c r="S44" s="39"/>
      <c r="T44" s="27">
        <f t="shared" si="5"/>
        <v>5</v>
      </c>
      <c r="U44" s="40">
        <f t="shared" si="6"/>
        <v>0.88888888888888884</v>
      </c>
      <c r="V44" s="22">
        <v>236</v>
      </c>
      <c r="W44" s="22" t="s">
        <v>112</v>
      </c>
      <c r="X44" s="22" t="s">
        <v>88</v>
      </c>
      <c r="Y44" s="65">
        <v>1732</v>
      </c>
      <c r="Z44" s="41"/>
      <c r="AA44" s="1" t="s">
        <v>193</v>
      </c>
      <c r="AB44" s="28" t="s">
        <v>223</v>
      </c>
    </row>
    <row r="45" spans="1:28" x14ac:dyDescent="0.3">
      <c r="A45" s="1" t="s">
        <v>45</v>
      </c>
      <c r="B45" s="1" t="s">
        <v>72</v>
      </c>
      <c r="C45" s="55" t="s">
        <v>38</v>
      </c>
      <c r="D45" s="1"/>
      <c r="E45" s="55"/>
      <c r="F45" s="42"/>
      <c r="G45" s="42"/>
      <c r="H45" s="42"/>
      <c r="I45" s="42"/>
      <c r="J45" s="42"/>
      <c r="K45" s="42"/>
      <c r="L45" s="55">
        <v>15</v>
      </c>
      <c r="M45" s="55">
        <v>-15</v>
      </c>
      <c r="N45" s="27"/>
      <c r="O45" s="42"/>
      <c r="P45" s="42"/>
      <c r="Q45" s="42"/>
      <c r="R45" s="42"/>
      <c r="S45" s="42"/>
      <c r="T45" s="27"/>
      <c r="U45" s="40" t="str">
        <f>_xlfn.IFNA("",((T45+Q45+N45-R45)+(O45*2))/E45)</f>
        <v/>
      </c>
      <c r="V45" s="22">
        <v>236</v>
      </c>
      <c r="W45" s="22" t="s">
        <v>112</v>
      </c>
      <c r="X45" s="22" t="s">
        <v>88</v>
      </c>
      <c r="Y45" s="65">
        <v>1732</v>
      </c>
      <c r="Z45" s="41"/>
      <c r="AA45" s="1" t="s">
        <v>193</v>
      </c>
      <c r="AB45" s="28" t="s">
        <v>223</v>
      </c>
    </row>
    <row r="46" spans="1:28" x14ac:dyDescent="0.3">
      <c r="A46" s="43" t="s">
        <v>45</v>
      </c>
      <c r="B46" s="43" t="s">
        <v>72</v>
      </c>
      <c r="C46" s="44" t="s">
        <v>39</v>
      </c>
      <c r="D46" s="43"/>
      <c r="E46" s="44">
        <f t="shared" ref="E46:T46" si="7">SUM(E36:E45)</f>
        <v>240</v>
      </c>
      <c r="F46" s="44">
        <f t="shared" si="7"/>
        <v>35</v>
      </c>
      <c r="G46" s="44">
        <f t="shared" si="7"/>
        <v>83</v>
      </c>
      <c r="H46" s="44">
        <f t="shared" si="7"/>
        <v>0</v>
      </c>
      <c r="I46" s="44">
        <f t="shared" si="7"/>
        <v>0</v>
      </c>
      <c r="J46" s="44">
        <f t="shared" si="7"/>
        <v>14</v>
      </c>
      <c r="K46" s="44">
        <f t="shared" si="7"/>
        <v>21</v>
      </c>
      <c r="L46" s="44">
        <f t="shared" si="7"/>
        <v>15</v>
      </c>
      <c r="M46" s="44">
        <f t="shared" si="7"/>
        <v>37</v>
      </c>
      <c r="N46" s="44">
        <f t="shared" si="7"/>
        <v>52</v>
      </c>
      <c r="O46" s="44">
        <f t="shared" si="7"/>
        <v>20</v>
      </c>
      <c r="P46" s="44">
        <f t="shared" si="7"/>
        <v>26</v>
      </c>
      <c r="Q46" s="44">
        <f t="shared" si="7"/>
        <v>16</v>
      </c>
      <c r="R46" s="44">
        <f t="shared" si="7"/>
        <v>36</v>
      </c>
      <c r="S46" s="44">
        <f t="shared" si="7"/>
        <v>6</v>
      </c>
      <c r="T46" s="44">
        <f t="shared" si="7"/>
        <v>84</v>
      </c>
      <c r="U46" s="45">
        <f>((T46+Q46+N46-R46)+(O46*2))/E46</f>
        <v>0.65</v>
      </c>
      <c r="V46" s="46">
        <v>236</v>
      </c>
      <c r="W46" s="46" t="s">
        <v>112</v>
      </c>
      <c r="X46" s="46" t="s">
        <v>88</v>
      </c>
      <c r="Y46" s="66">
        <v>1732</v>
      </c>
      <c r="Z46" s="47"/>
      <c r="AA46" s="43" t="s">
        <v>193</v>
      </c>
      <c r="AB46" s="69" t="s">
        <v>223</v>
      </c>
    </row>
    <row r="47" spans="1:28" x14ac:dyDescent="0.3">
      <c r="A47" s="1"/>
      <c r="B47" s="1"/>
      <c r="C47" s="1"/>
      <c r="D47" s="1"/>
      <c r="F47" s="48" t="s">
        <v>40</v>
      </c>
      <c r="G47" s="50">
        <f>F46/G46</f>
        <v>0.42168674698795183</v>
      </c>
      <c r="H47" s="27"/>
      <c r="I47" s="1"/>
      <c r="J47" s="48" t="s">
        <v>41</v>
      </c>
      <c r="K47" s="50">
        <f>J46/K46</f>
        <v>0.66666666666666663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B49" s="1"/>
      <c r="C49" s="1" t="s">
        <v>454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1:28" x14ac:dyDescent="0.3">
      <c r="A50" s="1"/>
      <c r="B50" s="1"/>
      <c r="C50" s="1"/>
      <c r="D50" s="1"/>
      <c r="F50" s="48"/>
      <c r="G50" s="73"/>
      <c r="H50" s="27"/>
      <c r="I50" s="1"/>
      <c r="J50" s="48"/>
      <c r="K50" s="74"/>
      <c r="L50" s="1"/>
      <c r="M50" s="39"/>
      <c r="N50" s="72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8EEC-F20C-4484-9F1E-46E99DA6582F}">
  <sheetPr>
    <tabColor rgb="FF92D050"/>
  </sheetPr>
  <dimension ref="A1:AB50"/>
  <sheetViews>
    <sheetView workbookViewId="0">
      <selection activeCell="C25" sqref="C2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105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225</v>
      </c>
      <c r="K4" s="16" t="str">
        <f>+C11</f>
        <v>Milwaukee Does</v>
      </c>
      <c r="L4" s="17"/>
      <c r="M4" s="18"/>
      <c r="N4" s="19">
        <v>34</v>
      </c>
      <c r="O4" s="19">
        <v>28</v>
      </c>
      <c r="P4" s="19">
        <v>18</v>
      </c>
      <c r="Q4" s="19">
        <v>20</v>
      </c>
      <c r="R4" s="19">
        <v>17</v>
      </c>
      <c r="S4" s="21">
        <f>SUM(N4:R4)</f>
        <v>117</v>
      </c>
      <c r="T4" s="22">
        <v>246</v>
      </c>
    </row>
    <row r="5" spans="1:28" x14ac:dyDescent="0.3">
      <c r="B5" s="1"/>
      <c r="C5" s="6" t="s">
        <v>224</v>
      </c>
      <c r="D5" s="7" t="s">
        <v>5</v>
      </c>
      <c r="E5" s="1"/>
      <c r="F5" s="1"/>
      <c r="G5" s="1"/>
      <c r="J5" s="15" t="s">
        <v>226</v>
      </c>
      <c r="K5" s="16" t="str">
        <f>+C32</f>
        <v>Chicago Hustle</v>
      </c>
      <c r="L5" s="17"/>
      <c r="M5" s="18"/>
      <c r="N5" s="19">
        <v>35</v>
      </c>
      <c r="O5" s="19">
        <v>24</v>
      </c>
      <c r="P5" s="19">
        <v>25</v>
      </c>
      <c r="Q5" s="19">
        <v>16</v>
      </c>
      <c r="R5" s="19">
        <v>11</v>
      </c>
      <c r="S5" s="21">
        <f>SUM(N5:R5)</f>
        <v>111</v>
      </c>
      <c r="T5" s="22">
        <v>246</v>
      </c>
      <c r="U5" s="1"/>
      <c r="V5" s="1"/>
      <c r="W5" s="1"/>
    </row>
    <row r="6" spans="1:28" x14ac:dyDescent="0.3">
      <c r="C6" s="23">
        <v>3475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438</v>
      </c>
      <c r="D7" s="7" t="s">
        <v>7</v>
      </c>
      <c r="G7" s="1"/>
      <c r="S7" s="1"/>
      <c r="T7" s="25" t="s">
        <v>8</v>
      </c>
      <c r="U7" s="1"/>
      <c r="V7" s="26">
        <v>246</v>
      </c>
      <c r="W7" s="1"/>
    </row>
    <row r="8" spans="1:28" x14ac:dyDescent="0.3">
      <c r="B8" s="1"/>
      <c r="C8" s="24" t="s">
        <v>455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0.1076388888888889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19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48</v>
      </c>
      <c r="D13" s="38">
        <v>15</v>
      </c>
      <c r="E13" s="27">
        <v>49</v>
      </c>
      <c r="F13" s="27">
        <v>6</v>
      </c>
      <c r="G13" s="27">
        <v>14</v>
      </c>
      <c r="H13" s="27"/>
      <c r="I13" s="27"/>
      <c r="J13" s="27">
        <v>6</v>
      </c>
      <c r="K13" s="27">
        <v>12</v>
      </c>
      <c r="L13" s="27">
        <v>1</v>
      </c>
      <c r="M13" s="27">
        <v>1</v>
      </c>
      <c r="N13" s="27">
        <v>2</v>
      </c>
      <c r="O13" s="27">
        <v>5</v>
      </c>
      <c r="P13" s="39">
        <v>3</v>
      </c>
      <c r="Q13" s="27">
        <v>1</v>
      </c>
      <c r="R13" s="27">
        <v>2</v>
      </c>
      <c r="S13" s="27">
        <v>0</v>
      </c>
      <c r="T13" s="27">
        <f t="shared" ref="T13:T24" si="0">+(F13*2)+J13</f>
        <v>18</v>
      </c>
      <c r="U13" s="40">
        <f t="shared" ref="U13:U24" si="1">IFERROR(((T13+Q13+N13-R13)+(O13*2))/E13,"")</f>
        <v>0.59183673469387754</v>
      </c>
      <c r="V13" s="22">
        <v>246</v>
      </c>
      <c r="W13" s="22" t="s">
        <v>112</v>
      </c>
      <c r="X13" s="22" t="s">
        <v>88</v>
      </c>
      <c r="Y13" s="65">
        <v>3475</v>
      </c>
      <c r="Z13" s="36" t="s">
        <v>1</v>
      </c>
      <c r="AA13" s="1" t="s">
        <v>89</v>
      </c>
      <c r="AB13" s="28" t="s">
        <v>227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25</v>
      </c>
      <c r="E14" s="27" t="s">
        <v>497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246</v>
      </c>
      <c r="W14" s="22" t="s">
        <v>112</v>
      </c>
      <c r="X14" s="22" t="s">
        <v>88</v>
      </c>
      <c r="Y14" s="65">
        <v>3475</v>
      </c>
      <c r="Z14" s="36" t="s">
        <v>1</v>
      </c>
      <c r="AA14" s="1" t="s">
        <v>89</v>
      </c>
      <c r="AB14" s="28" t="s">
        <v>227</v>
      </c>
    </row>
    <row r="15" spans="1:28" x14ac:dyDescent="0.3">
      <c r="A15" s="1" t="s">
        <v>76</v>
      </c>
      <c r="B15" s="1" t="s">
        <v>45</v>
      </c>
      <c r="C15" s="27" t="s">
        <v>53</v>
      </c>
      <c r="D15" s="38">
        <v>8</v>
      </c>
      <c r="E15" s="27">
        <v>32</v>
      </c>
      <c r="F15" s="27">
        <v>5</v>
      </c>
      <c r="G15" s="27">
        <v>10</v>
      </c>
      <c r="H15" s="27"/>
      <c r="I15" s="27"/>
      <c r="J15" s="27">
        <v>0</v>
      </c>
      <c r="K15" s="27">
        <v>0</v>
      </c>
      <c r="L15" s="27">
        <v>3</v>
      </c>
      <c r="M15" s="27">
        <v>9</v>
      </c>
      <c r="N15" s="27">
        <f t="shared" ref="N15:N24" si="2">SUM(L15:M15)</f>
        <v>12</v>
      </c>
      <c r="O15" s="39">
        <v>1</v>
      </c>
      <c r="P15" s="39">
        <v>3</v>
      </c>
      <c r="Q15" s="39">
        <v>1</v>
      </c>
      <c r="R15" s="39">
        <v>2</v>
      </c>
      <c r="S15" s="39">
        <v>0</v>
      </c>
      <c r="T15" s="27">
        <f t="shared" si="0"/>
        <v>10</v>
      </c>
      <c r="U15" s="40">
        <f t="shared" si="1"/>
        <v>0.71875</v>
      </c>
      <c r="V15" s="22">
        <v>246</v>
      </c>
      <c r="W15" s="22" t="s">
        <v>112</v>
      </c>
      <c r="X15" s="22" t="s">
        <v>88</v>
      </c>
      <c r="Y15" s="65">
        <v>3475</v>
      </c>
      <c r="Z15" s="36" t="s">
        <v>1</v>
      </c>
      <c r="AA15" s="1" t="s">
        <v>89</v>
      </c>
      <c r="AB15" s="28" t="s">
        <v>227</v>
      </c>
    </row>
    <row r="16" spans="1:28" x14ac:dyDescent="0.3">
      <c r="A16" s="1" t="s">
        <v>76</v>
      </c>
      <c r="B16" s="1" t="s">
        <v>45</v>
      </c>
      <c r="C16" s="27" t="s">
        <v>118</v>
      </c>
      <c r="D16" s="38">
        <v>10</v>
      </c>
      <c r="E16" s="27">
        <v>6</v>
      </c>
      <c r="F16" s="27">
        <v>0</v>
      </c>
      <c r="G16" s="27">
        <v>1</v>
      </c>
      <c r="H16" s="27"/>
      <c r="I16" s="27"/>
      <c r="J16" s="27">
        <v>1</v>
      </c>
      <c r="K16" s="27">
        <v>3</v>
      </c>
      <c r="L16" s="27">
        <v>0</v>
      </c>
      <c r="M16" s="27">
        <v>0</v>
      </c>
      <c r="N16" s="27">
        <f t="shared" si="2"/>
        <v>0</v>
      </c>
      <c r="O16" s="39">
        <v>0</v>
      </c>
      <c r="P16" s="39">
        <v>2</v>
      </c>
      <c r="Q16" s="39">
        <v>0</v>
      </c>
      <c r="R16" s="39">
        <v>2</v>
      </c>
      <c r="S16" s="39">
        <v>0</v>
      </c>
      <c r="T16" s="27">
        <f t="shared" si="0"/>
        <v>1</v>
      </c>
      <c r="U16" s="89">
        <f t="shared" si="1"/>
        <v>-0.16666666666666666</v>
      </c>
      <c r="V16" s="22">
        <v>246</v>
      </c>
      <c r="W16" s="22" t="s">
        <v>112</v>
      </c>
      <c r="X16" s="22" t="s">
        <v>88</v>
      </c>
      <c r="Y16" s="65">
        <v>3475</v>
      </c>
      <c r="Z16" s="36" t="s">
        <v>1</v>
      </c>
      <c r="AA16" s="1" t="s">
        <v>89</v>
      </c>
      <c r="AB16" s="28" t="s">
        <v>227</v>
      </c>
    </row>
    <row r="17" spans="1:28" x14ac:dyDescent="0.3">
      <c r="A17" s="1" t="s">
        <v>76</v>
      </c>
      <c r="B17" s="1" t="s">
        <v>45</v>
      </c>
      <c r="C17" s="27" t="s">
        <v>55</v>
      </c>
      <c r="D17" s="38">
        <v>6</v>
      </c>
      <c r="E17" s="27">
        <v>12</v>
      </c>
      <c r="F17" s="27">
        <v>0</v>
      </c>
      <c r="G17" s="27">
        <v>5</v>
      </c>
      <c r="H17" s="27"/>
      <c r="I17" s="27"/>
      <c r="J17" s="27">
        <v>0</v>
      </c>
      <c r="K17" s="27">
        <v>0</v>
      </c>
      <c r="L17" s="27">
        <v>2</v>
      </c>
      <c r="M17" s="27">
        <v>1</v>
      </c>
      <c r="N17" s="27">
        <f t="shared" si="2"/>
        <v>3</v>
      </c>
      <c r="O17" s="39">
        <v>1</v>
      </c>
      <c r="P17" s="39">
        <v>2</v>
      </c>
      <c r="Q17" s="39">
        <v>2</v>
      </c>
      <c r="R17" s="39">
        <v>3</v>
      </c>
      <c r="S17" s="39">
        <v>0</v>
      </c>
      <c r="T17" s="27">
        <f t="shared" si="0"/>
        <v>0</v>
      </c>
      <c r="U17" s="40">
        <f t="shared" si="1"/>
        <v>0.33333333333333331</v>
      </c>
      <c r="V17" s="22">
        <v>246</v>
      </c>
      <c r="W17" s="22" t="s">
        <v>112</v>
      </c>
      <c r="X17" s="22" t="s">
        <v>88</v>
      </c>
      <c r="Y17" s="65">
        <v>3475</v>
      </c>
      <c r="Z17" s="36" t="s">
        <v>1</v>
      </c>
      <c r="AA17" s="1" t="s">
        <v>89</v>
      </c>
      <c r="AB17" s="28" t="s">
        <v>227</v>
      </c>
    </row>
    <row r="18" spans="1:28" x14ac:dyDescent="0.3">
      <c r="A18" s="1" t="s">
        <v>76</v>
      </c>
      <c r="B18" s="1" t="s">
        <v>45</v>
      </c>
      <c r="C18" s="27" t="s">
        <v>305</v>
      </c>
      <c r="D18" s="38">
        <v>44</v>
      </c>
      <c r="E18" s="27" t="s">
        <v>497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/>
      <c r="V18" s="22">
        <v>246</v>
      </c>
      <c r="W18" s="22" t="s">
        <v>112</v>
      </c>
      <c r="X18" s="22" t="s">
        <v>88</v>
      </c>
      <c r="Y18" s="65">
        <v>3475</v>
      </c>
      <c r="Z18" s="36" t="s">
        <v>1</v>
      </c>
      <c r="AA18" s="1" t="s">
        <v>89</v>
      </c>
      <c r="AB18" s="28" t="s">
        <v>227</v>
      </c>
    </row>
    <row r="19" spans="1:28" x14ac:dyDescent="0.3">
      <c r="A19" s="1" t="s">
        <v>76</v>
      </c>
      <c r="B19" s="1" t="s">
        <v>45</v>
      </c>
      <c r="C19" s="27" t="s">
        <v>119</v>
      </c>
      <c r="D19" s="38">
        <v>24</v>
      </c>
      <c r="E19" s="27">
        <v>26</v>
      </c>
      <c r="F19" s="27">
        <v>8</v>
      </c>
      <c r="G19" s="27">
        <v>20</v>
      </c>
      <c r="H19" s="27"/>
      <c r="I19" s="27"/>
      <c r="J19" s="27">
        <v>0</v>
      </c>
      <c r="K19" s="27">
        <v>0</v>
      </c>
      <c r="L19" s="27">
        <v>3</v>
      </c>
      <c r="M19" s="27">
        <v>5</v>
      </c>
      <c r="N19" s="27">
        <f t="shared" si="2"/>
        <v>8</v>
      </c>
      <c r="O19" s="39">
        <v>1</v>
      </c>
      <c r="P19" s="39">
        <v>5</v>
      </c>
      <c r="Q19" s="39">
        <v>4</v>
      </c>
      <c r="R19" s="39">
        <v>1</v>
      </c>
      <c r="S19" s="39">
        <v>1</v>
      </c>
      <c r="T19" s="27">
        <f t="shared" si="0"/>
        <v>16</v>
      </c>
      <c r="U19" s="40">
        <f t="shared" si="1"/>
        <v>1.1153846153846154</v>
      </c>
      <c r="V19" s="22">
        <v>246</v>
      </c>
      <c r="W19" s="22" t="s">
        <v>112</v>
      </c>
      <c r="X19" s="22" t="s">
        <v>88</v>
      </c>
      <c r="Y19" s="65">
        <v>3475</v>
      </c>
      <c r="Z19" s="36" t="s">
        <v>1</v>
      </c>
      <c r="AA19" s="1" t="s">
        <v>89</v>
      </c>
      <c r="AB19" s="28" t="s">
        <v>227</v>
      </c>
    </row>
    <row r="20" spans="1:28" x14ac:dyDescent="0.3">
      <c r="A20" s="1" t="s">
        <v>76</v>
      </c>
      <c r="B20" s="1" t="s">
        <v>45</v>
      </c>
      <c r="C20" s="27" t="s">
        <v>54</v>
      </c>
      <c r="D20" s="38">
        <v>22</v>
      </c>
      <c r="E20" s="27">
        <v>41</v>
      </c>
      <c r="F20" s="27">
        <v>4</v>
      </c>
      <c r="G20" s="27">
        <v>15</v>
      </c>
      <c r="H20" s="27"/>
      <c r="I20" s="27"/>
      <c r="J20" s="27">
        <v>14</v>
      </c>
      <c r="K20" s="27">
        <v>17</v>
      </c>
      <c r="L20" s="27">
        <v>2</v>
      </c>
      <c r="M20" s="27">
        <v>8</v>
      </c>
      <c r="N20" s="27">
        <f t="shared" si="2"/>
        <v>10</v>
      </c>
      <c r="O20" s="39">
        <v>3</v>
      </c>
      <c r="P20" s="39">
        <v>2</v>
      </c>
      <c r="Q20" s="39">
        <v>3</v>
      </c>
      <c r="R20" s="39">
        <v>3</v>
      </c>
      <c r="S20" s="39">
        <v>0</v>
      </c>
      <c r="T20" s="27">
        <f t="shared" si="0"/>
        <v>22</v>
      </c>
      <c r="U20" s="40">
        <f t="shared" si="1"/>
        <v>0.92682926829268297</v>
      </c>
      <c r="V20" s="22">
        <v>246</v>
      </c>
      <c r="W20" s="22" t="s">
        <v>112</v>
      </c>
      <c r="X20" s="22" t="s">
        <v>88</v>
      </c>
      <c r="Y20" s="65">
        <v>3475</v>
      </c>
      <c r="Z20" s="36" t="s">
        <v>1</v>
      </c>
      <c r="AA20" s="1" t="s">
        <v>89</v>
      </c>
      <c r="AB20" s="28" t="s">
        <v>227</v>
      </c>
    </row>
    <row r="21" spans="1:28" x14ac:dyDescent="0.3">
      <c r="A21" s="1" t="s">
        <v>76</v>
      </c>
      <c r="B21" s="1" t="s">
        <v>45</v>
      </c>
      <c r="C21" s="27" t="s">
        <v>47</v>
      </c>
      <c r="D21" s="38">
        <v>28</v>
      </c>
      <c r="E21" s="27">
        <v>42</v>
      </c>
      <c r="F21" s="27">
        <v>7</v>
      </c>
      <c r="G21" s="27">
        <v>16</v>
      </c>
      <c r="H21" s="27"/>
      <c r="I21" s="27"/>
      <c r="J21" s="27">
        <v>6</v>
      </c>
      <c r="K21" s="27">
        <v>6</v>
      </c>
      <c r="L21" s="27">
        <v>2</v>
      </c>
      <c r="M21" s="27">
        <v>4</v>
      </c>
      <c r="N21" s="27">
        <f t="shared" si="2"/>
        <v>6</v>
      </c>
      <c r="O21" s="39">
        <v>1</v>
      </c>
      <c r="P21" s="39">
        <v>3</v>
      </c>
      <c r="Q21" s="39">
        <v>0</v>
      </c>
      <c r="R21" s="39">
        <v>4</v>
      </c>
      <c r="S21" s="39">
        <v>0</v>
      </c>
      <c r="T21" s="27">
        <f t="shared" si="0"/>
        <v>20</v>
      </c>
      <c r="U21" s="40">
        <f t="shared" si="1"/>
        <v>0.5714285714285714</v>
      </c>
      <c r="V21" s="22">
        <v>246</v>
      </c>
      <c r="W21" s="22" t="s">
        <v>112</v>
      </c>
      <c r="X21" s="22" t="s">
        <v>88</v>
      </c>
      <c r="Y21" s="65">
        <v>3475</v>
      </c>
      <c r="Z21" s="36" t="s">
        <v>1</v>
      </c>
      <c r="AA21" s="1" t="s">
        <v>89</v>
      </c>
      <c r="AB21" s="28" t="s">
        <v>227</v>
      </c>
    </row>
    <row r="22" spans="1:28" x14ac:dyDescent="0.3">
      <c r="A22" s="1" t="s">
        <v>76</v>
      </c>
      <c r="B22" s="1" t="s">
        <v>45</v>
      </c>
      <c r="C22" s="27" t="s">
        <v>52</v>
      </c>
      <c r="D22" s="38">
        <v>32</v>
      </c>
      <c r="E22" s="27">
        <v>9</v>
      </c>
      <c r="F22" s="27">
        <v>1</v>
      </c>
      <c r="G22" s="27">
        <v>2</v>
      </c>
      <c r="H22" s="27"/>
      <c r="I22" s="27"/>
      <c r="J22" s="27">
        <v>1</v>
      </c>
      <c r="K22" s="27">
        <v>1</v>
      </c>
      <c r="L22" s="27">
        <v>0</v>
      </c>
      <c r="M22" s="27">
        <v>0</v>
      </c>
      <c r="N22" s="27">
        <f t="shared" si="2"/>
        <v>0</v>
      </c>
      <c r="O22" s="39">
        <v>0</v>
      </c>
      <c r="P22" s="39">
        <v>2</v>
      </c>
      <c r="Q22" s="39">
        <v>0</v>
      </c>
      <c r="R22" s="39">
        <v>1</v>
      </c>
      <c r="S22" s="39">
        <v>0</v>
      </c>
      <c r="T22" s="27">
        <f t="shared" si="0"/>
        <v>3</v>
      </c>
      <c r="U22" s="40">
        <f t="shared" si="1"/>
        <v>0.22222222222222221</v>
      </c>
      <c r="V22" s="22">
        <v>246</v>
      </c>
      <c r="W22" s="22" t="s">
        <v>112</v>
      </c>
      <c r="X22" s="22" t="s">
        <v>88</v>
      </c>
      <c r="Y22" s="65">
        <v>3475</v>
      </c>
      <c r="Z22" s="36" t="s">
        <v>1</v>
      </c>
      <c r="AA22" s="1" t="s">
        <v>89</v>
      </c>
      <c r="AB22" s="28" t="s">
        <v>227</v>
      </c>
    </row>
    <row r="23" spans="1:28" x14ac:dyDescent="0.3">
      <c r="A23" s="1" t="s">
        <v>76</v>
      </c>
      <c r="B23" s="1" t="s">
        <v>45</v>
      </c>
      <c r="C23" s="27" t="s">
        <v>46</v>
      </c>
      <c r="D23" s="38">
        <v>1</v>
      </c>
      <c r="E23" s="27">
        <v>6</v>
      </c>
      <c r="F23" s="27">
        <v>1</v>
      </c>
      <c r="G23" s="27">
        <v>1</v>
      </c>
      <c r="H23" s="27"/>
      <c r="I23" s="27"/>
      <c r="J23" s="27">
        <v>1</v>
      </c>
      <c r="K23" s="27">
        <v>2</v>
      </c>
      <c r="L23" s="27">
        <v>1</v>
      </c>
      <c r="M23" s="27">
        <v>0</v>
      </c>
      <c r="N23" s="27">
        <f t="shared" si="2"/>
        <v>1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27">
        <f t="shared" si="0"/>
        <v>3</v>
      </c>
      <c r="U23" s="40">
        <f t="shared" si="1"/>
        <v>0.66666666666666663</v>
      </c>
      <c r="V23" s="22">
        <v>246</v>
      </c>
      <c r="W23" s="22" t="s">
        <v>112</v>
      </c>
      <c r="X23" s="22" t="s">
        <v>88</v>
      </c>
      <c r="Y23" s="65">
        <v>3475</v>
      </c>
      <c r="Z23" s="36" t="s">
        <v>1</v>
      </c>
      <c r="AA23" s="1" t="s">
        <v>89</v>
      </c>
      <c r="AB23" s="28" t="s">
        <v>227</v>
      </c>
    </row>
    <row r="24" spans="1:28" x14ac:dyDescent="0.3">
      <c r="A24" s="1" t="s">
        <v>76</v>
      </c>
      <c r="B24" s="1" t="s">
        <v>45</v>
      </c>
      <c r="C24" s="27" t="s">
        <v>49</v>
      </c>
      <c r="D24" s="38">
        <v>30</v>
      </c>
      <c r="E24" s="27">
        <v>42</v>
      </c>
      <c r="F24" s="27">
        <v>8</v>
      </c>
      <c r="G24" s="27">
        <v>11</v>
      </c>
      <c r="H24" s="27"/>
      <c r="I24" s="27"/>
      <c r="J24" s="27">
        <v>8</v>
      </c>
      <c r="K24" s="27">
        <v>9</v>
      </c>
      <c r="L24" s="27">
        <v>0</v>
      </c>
      <c r="M24" s="27">
        <v>6</v>
      </c>
      <c r="N24" s="27">
        <f t="shared" si="2"/>
        <v>6</v>
      </c>
      <c r="O24" s="39">
        <v>11</v>
      </c>
      <c r="P24" s="39">
        <v>5</v>
      </c>
      <c r="Q24" s="39">
        <v>3</v>
      </c>
      <c r="R24" s="39">
        <v>6</v>
      </c>
      <c r="S24" s="39">
        <v>0</v>
      </c>
      <c r="T24" s="27">
        <f t="shared" si="0"/>
        <v>24</v>
      </c>
      <c r="U24" s="40">
        <f t="shared" si="1"/>
        <v>1.1666666666666667</v>
      </c>
      <c r="V24" s="22">
        <v>246</v>
      </c>
      <c r="W24" s="22" t="s">
        <v>112</v>
      </c>
      <c r="X24" s="22" t="s">
        <v>88</v>
      </c>
      <c r="Y24" s="65">
        <v>3475</v>
      </c>
      <c r="Z24" s="36" t="s">
        <v>1</v>
      </c>
      <c r="AA24" s="1" t="s">
        <v>89</v>
      </c>
      <c r="AB24" s="28" t="s">
        <v>227</v>
      </c>
    </row>
    <row r="25" spans="1:28" x14ac:dyDescent="0.3">
      <c r="A25" s="43" t="s">
        <v>76</v>
      </c>
      <c r="B25" s="43" t="s">
        <v>45</v>
      </c>
      <c r="C25" s="44" t="s">
        <v>39</v>
      </c>
      <c r="D25" s="43"/>
      <c r="E25" s="44">
        <f t="shared" ref="E25:T25" si="3">SUM(E13:E24)</f>
        <v>265</v>
      </c>
      <c r="F25" s="44">
        <f t="shared" si="3"/>
        <v>40</v>
      </c>
      <c r="G25" s="44">
        <f t="shared" si="3"/>
        <v>95</v>
      </c>
      <c r="H25" s="44">
        <f t="shared" si="3"/>
        <v>0</v>
      </c>
      <c r="I25" s="44">
        <f t="shared" si="3"/>
        <v>0</v>
      </c>
      <c r="J25" s="44">
        <f t="shared" si="3"/>
        <v>37</v>
      </c>
      <c r="K25" s="44">
        <f t="shared" si="3"/>
        <v>50</v>
      </c>
      <c r="L25" s="44">
        <f t="shared" si="3"/>
        <v>14</v>
      </c>
      <c r="M25" s="44">
        <f t="shared" si="3"/>
        <v>34</v>
      </c>
      <c r="N25" s="44">
        <f t="shared" si="3"/>
        <v>48</v>
      </c>
      <c r="O25" s="44">
        <f t="shared" si="3"/>
        <v>23</v>
      </c>
      <c r="P25" s="44">
        <f t="shared" si="3"/>
        <v>27</v>
      </c>
      <c r="Q25" s="44">
        <f t="shared" si="3"/>
        <v>14</v>
      </c>
      <c r="R25" s="44">
        <f t="shared" si="3"/>
        <v>24</v>
      </c>
      <c r="S25" s="44">
        <f t="shared" si="3"/>
        <v>1</v>
      </c>
      <c r="T25" s="44">
        <f t="shared" si="3"/>
        <v>117</v>
      </c>
      <c r="U25" s="45">
        <f>((T25+Q25+N25-R25)+(O25*2))/E25</f>
        <v>0.7584905660377359</v>
      </c>
      <c r="V25" s="46">
        <v>246</v>
      </c>
      <c r="W25" s="46" t="s">
        <v>112</v>
      </c>
      <c r="X25" s="46" t="s">
        <v>88</v>
      </c>
      <c r="Y25" s="66">
        <v>3475</v>
      </c>
      <c r="Z25" s="60" t="s">
        <v>1</v>
      </c>
      <c r="AA25" s="43" t="s">
        <v>89</v>
      </c>
      <c r="AB25" s="69" t="s">
        <v>227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0.42105263157894735</v>
      </c>
      <c r="H26" s="27"/>
      <c r="I26" s="1"/>
      <c r="J26" s="48" t="s">
        <v>41</v>
      </c>
      <c r="K26" s="50">
        <f>J25/K25</f>
        <v>0.74</v>
      </c>
      <c r="L26" s="1"/>
      <c r="M26" s="39" t="s">
        <v>42</v>
      </c>
      <c r="N26" s="51">
        <v>7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20</v>
      </c>
      <c r="AB32" s="8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76</v>
      </c>
      <c r="C34" s="27" t="s">
        <v>289</v>
      </c>
      <c r="D34" s="38">
        <v>30</v>
      </c>
      <c r="E34" s="27">
        <v>14</v>
      </c>
      <c r="F34" s="27">
        <v>5</v>
      </c>
      <c r="G34" s="27">
        <v>11</v>
      </c>
      <c r="H34" s="27"/>
      <c r="I34" s="27"/>
      <c r="J34" s="27">
        <v>0</v>
      </c>
      <c r="K34" s="27">
        <v>0</v>
      </c>
      <c r="L34" s="27">
        <v>1</v>
      </c>
      <c r="M34" s="27">
        <v>2</v>
      </c>
      <c r="N34" s="27">
        <f t="shared" ref="N34:N45" si="4">SUM(L34:M34)</f>
        <v>3</v>
      </c>
      <c r="O34" s="27">
        <v>2</v>
      </c>
      <c r="P34" s="39">
        <v>2</v>
      </c>
      <c r="Q34" s="27">
        <v>0</v>
      </c>
      <c r="R34" s="27">
        <v>0</v>
      </c>
      <c r="S34" s="27">
        <v>0</v>
      </c>
      <c r="T34" s="27">
        <f t="shared" ref="T34:T45" si="5">(H34*3)+((F34-H34)*2)+J34</f>
        <v>10</v>
      </c>
      <c r="U34" s="40">
        <f t="shared" ref="U34:U45" si="6">IFERROR(((T34+Q34+N34-R34)+(O34*2))/E34,"")</f>
        <v>1.2142857142857142</v>
      </c>
      <c r="V34" s="22">
        <v>246</v>
      </c>
      <c r="W34" s="22" t="s">
        <v>92</v>
      </c>
      <c r="X34" s="22" t="s">
        <v>93</v>
      </c>
      <c r="Y34" s="65">
        <v>3475</v>
      </c>
      <c r="Z34" s="36" t="s">
        <v>1</v>
      </c>
      <c r="AA34" s="1" t="s">
        <v>216</v>
      </c>
      <c r="AB34" s="28" t="s">
        <v>228</v>
      </c>
    </row>
    <row r="35" spans="1:28" x14ac:dyDescent="0.3">
      <c r="A35" s="1" t="s">
        <v>45</v>
      </c>
      <c r="B35" s="1" t="s">
        <v>76</v>
      </c>
      <c r="C35" s="27" t="s">
        <v>290</v>
      </c>
      <c r="D35" s="38">
        <v>21</v>
      </c>
      <c r="E35" s="27">
        <v>37</v>
      </c>
      <c r="F35" s="27">
        <v>4</v>
      </c>
      <c r="G35" s="27">
        <v>11</v>
      </c>
      <c r="H35" s="27"/>
      <c r="I35" s="27"/>
      <c r="J35" s="27">
        <v>9</v>
      </c>
      <c r="K35" s="27">
        <v>11</v>
      </c>
      <c r="L35" s="27">
        <v>3</v>
      </c>
      <c r="M35" s="27">
        <v>2</v>
      </c>
      <c r="N35" s="27">
        <f t="shared" si="4"/>
        <v>5</v>
      </c>
      <c r="O35" s="39">
        <v>0</v>
      </c>
      <c r="P35" s="39">
        <v>5</v>
      </c>
      <c r="Q35" s="39">
        <v>0</v>
      </c>
      <c r="R35" s="39">
        <v>3</v>
      </c>
      <c r="S35" s="39">
        <v>1</v>
      </c>
      <c r="T35" s="39">
        <f t="shared" si="5"/>
        <v>17</v>
      </c>
      <c r="U35" s="40">
        <f t="shared" si="6"/>
        <v>0.51351351351351349</v>
      </c>
      <c r="V35" s="22">
        <v>246</v>
      </c>
      <c r="W35" s="22" t="s">
        <v>92</v>
      </c>
      <c r="X35" s="22" t="s">
        <v>93</v>
      </c>
      <c r="Y35" s="65">
        <v>3475</v>
      </c>
      <c r="Z35" s="36" t="s">
        <v>1</v>
      </c>
      <c r="AA35" s="1" t="s">
        <v>216</v>
      </c>
      <c r="AB35" s="28" t="s">
        <v>228</v>
      </c>
    </row>
    <row r="36" spans="1:28" x14ac:dyDescent="0.3">
      <c r="A36" s="1" t="s">
        <v>45</v>
      </c>
      <c r="B36" s="1" t="s">
        <v>76</v>
      </c>
      <c r="C36" s="27" t="s">
        <v>291</v>
      </c>
      <c r="D36" s="38">
        <v>15</v>
      </c>
      <c r="E36" s="27">
        <v>48</v>
      </c>
      <c r="F36" s="27">
        <v>8</v>
      </c>
      <c r="G36" s="27">
        <v>15</v>
      </c>
      <c r="H36" s="27">
        <v>0</v>
      </c>
      <c r="I36" s="27">
        <v>1</v>
      </c>
      <c r="J36" s="27">
        <v>2</v>
      </c>
      <c r="K36" s="27">
        <v>2</v>
      </c>
      <c r="L36" s="27">
        <v>0</v>
      </c>
      <c r="M36" s="27">
        <v>3</v>
      </c>
      <c r="N36" s="27">
        <f t="shared" si="4"/>
        <v>3</v>
      </c>
      <c r="O36" s="39">
        <v>10</v>
      </c>
      <c r="P36" s="39">
        <v>5</v>
      </c>
      <c r="Q36" s="39">
        <v>0</v>
      </c>
      <c r="R36" s="39">
        <v>10</v>
      </c>
      <c r="S36" s="39">
        <v>0</v>
      </c>
      <c r="T36" s="39">
        <f t="shared" si="5"/>
        <v>18</v>
      </c>
      <c r="U36" s="40">
        <f t="shared" si="6"/>
        <v>0.64583333333333337</v>
      </c>
      <c r="V36" s="22">
        <v>246</v>
      </c>
      <c r="W36" s="22" t="s">
        <v>92</v>
      </c>
      <c r="X36" s="22" t="s">
        <v>93</v>
      </c>
      <c r="Y36" s="65">
        <v>3475</v>
      </c>
      <c r="Z36" s="36" t="s">
        <v>1</v>
      </c>
      <c r="AA36" s="1" t="s">
        <v>216</v>
      </c>
      <c r="AB36" s="28" t="s">
        <v>228</v>
      </c>
    </row>
    <row r="37" spans="1:28" x14ac:dyDescent="0.3">
      <c r="A37" s="1" t="s">
        <v>45</v>
      </c>
      <c r="B37" s="1" t="s">
        <v>76</v>
      </c>
      <c r="C37" s="27" t="s">
        <v>292</v>
      </c>
      <c r="D37" s="38">
        <v>10</v>
      </c>
      <c r="E37" s="27">
        <v>26</v>
      </c>
      <c r="F37" s="27">
        <v>7</v>
      </c>
      <c r="G37" s="27">
        <v>12</v>
      </c>
      <c r="H37" s="27">
        <v>1</v>
      </c>
      <c r="I37" s="27">
        <v>2</v>
      </c>
      <c r="J37" s="27">
        <v>1</v>
      </c>
      <c r="K37" s="27">
        <v>2</v>
      </c>
      <c r="L37" s="27">
        <v>2</v>
      </c>
      <c r="M37" s="27">
        <v>2</v>
      </c>
      <c r="N37" s="27">
        <f t="shared" si="4"/>
        <v>4</v>
      </c>
      <c r="O37" s="39">
        <v>2</v>
      </c>
      <c r="P37" s="39">
        <v>4</v>
      </c>
      <c r="Q37" s="39">
        <v>2</v>
      </c>
      <c r="R37" s="39">
        <v>1</v>
      </c>
      <c r="S37" s="39">
        <v>1</v>
      </c>
      <c r="T37" s="39">
        <f t="shared" si="5"/>
        <v>16</v>
      </c>
      <c r="U37" s="40">
        <f t="shared" si="6"/>
        <v>0.96153846153846156</v>
      </c>
      <c r="V37" s="22">
        <v>246</v>
      </c>
      <c r="W37" s="22" t="s">
        <v>92</v>
      </c>
      <c r="X37" s="22" t="s">
        <v>93</v>
      </c>
      <c r="Y37" s="65">
        <v>3475</v>
      </c>
      <c r="Z37" s="36" t="s">
        <v>1</v>
      </c>
      <c r="AA37" s="1" t="s">
        <v>216</v>
      </c>
      <c r="AB37" s="28" t="s">
        <v>228</v>
      </c>
    </row>
    <row r="38" spans="1:28" x14ac:dyDescent="0.3">
      <c r="A38" s="1" t="s">
        <v>45</v>
      </c>
      <c r="B38" s="1" t="s">
        <v>76</v>
      </c>
      <c r="C38" s="27" t="s">
        <v>293</v>
      </c>
      <c r="D38" s="38">
        <v>31</v>
      </c>
      <c r="E38" s="27">
        <v>26</v>
      </c>
      <c r="F38" s="27">
        <v>4</v>
      </c>
      <c r="G38" s="27">
        <v>9</v>
      </c>
      <c r="H38" s="27"/>
      <c r="I38" s="27"/>
      <c r="J38" s="27">
        <v>2</v>
      </c>
      <c r="K38" s="27">
        <v>2</v>
      </c>
      <c r="L38" s="27">
        <v>1</v>
      </c>
      <c r="M38" s="27">
        <v>1</v>
      </c>
      <c r="N38" s="27">
        <f t="shared" si="4"/>
        <v>2</v>
      </c>
      <c r="O38" s="39">
        <v>1</v>
      </c>
      <c r="P38" s="39">
        <v>2</v>
      </c>
      <c r="Q38" s="39">
        <v>0</v>
      </c>
      <c r="R38" s="39">
        <v>0</v>
      </c>
      <c r="S38" s="39">
        <v>0</v>
      </c>
      <c r="T38" s="39">
        <f t="shared" si="5"/>
        <v>10</v>
      </c>
      <c r="U38" s="40">
        <f t="shared" si="6"/>
        <v>0.53846153846153844</v>
      </c>
      <c r="V38" s="22">
        <v>246</v>
      </c>
      <c r="W38" s="22" t="s">
        <v>92</v>
      </c>
      <c r="X38" s="22" t="s">
        <v>93</v>
      </c>
      <c r="Y38" s="65">
        <v>3475</v>
      </c>
      <c r="Z38" s="36" t="s">
        <v>1</v>
      </c>
      <c r="AA38" s="1" t="s">
        <v>216</v>
      </c>
      <c r="AB38" s="28" t="s">
        <v>228</v>
      </c>
    </row>
    <row r="39" spans="1:28" x14ac:dyDescent="0.3">
      <c r="A39" s="1" t="s">
        <v>45</v>
      </c>
      <c r="B39" s="1" t="s">
        <v>76</v>
      </c>
      <c r="C39" s="27" t="s">
        <v>456</v>
      </c>
      <c r="D39" s="38">
        <v>22</v>
      </c>
      <c r="E39" s="27" t="s">
        <v>457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>
        <v>246</v>
      </c>
      <c r="W39" s="22" t="s">
        <v>92</v>
      </c>
      <c r="X39" s="22" t="s">
        <v>93</v>
      </c>
      <c r="Y39" s="65">
        <v>3475</v>
      </c>
      <c r="Z39" s="36" t="s">
        <v>1</v>
      </c>
      <c r="AA39" s="1" t="s">
        <v>216</v>
      </c>
      <c r="AB39" s="28" t="s">
        <v>228</v>
      </c>
    </row>
    <row r="40" spans="1:28" x14ac:dyDescent="0.3">
      <c r="A40" s="1" t="s">
        <v>45</v>
      </c>
      <c r="B40" s="1" t="s">
        <v>76</v>
      </c>
      <c r="C40" s="27" t="s">
        <v>299</v>
      </c>
      <c r="D40" s="38">
        <v>24</v>
      </c>
      <c r="E40" s="27">
        <v>16</v>
      </c>
      <c r="F40" s="27">
        <v>1</v>
      </c>
      <c r="G40" s="27">
        <v>2</v>
      </c>
      <c r="H40" s="27"/>
      <c r="I40" s="27"/>
      <c r="J40" s="27">
        <v>0</v>
      </c>
      <c r="K40" s="27">
        <v>2</v>
      </c>
      <c r="L40" s="27">
        <v>2</v>
      </c>
      <c r="M40" s="27">
        <v>4</v>
      </c>
      <c r="N40" s="27">
        <f t="shared" si="4"/>
        <v>6</v>
      </c>
      <c r="O40" s="39">
        <v>0</v>
      </c>
      <c r="P40" s="39">
        <v>2</v>
      </c>
      <c r="Q40" s="39">
        <v>0</v>
      </c>
      <c r="R40" s="39">
        <v>4</v>
      </c>
      <c r="S40" s="39">
        <v>0</v>
      </c>
      <c r="T40" s="39">
        <f t="shared" si="5"/>
        <v>2</v>
      </c>
      <c r="U40" s="40">
        <f t="shared" si="6"/>
        <v>0.25</v>
      </c>
      <c r="V40" s="22">
        <v>246</v>
      </c>
      <c r="W40" s="22" t="s">
        <v>92</v>
      </c>
      <c r="X40" s="22" t="s">
        <v>93</v>
      </c>
      <c r="Y40" s="65">
        <v>3475</v>
      </c>
      <c r="Z40" s="36" t="s">
        <v>1</v>
      </c>
      <c r="AA40" s="1" t="s">
        <v>216</v>
      </c>
      <c r="AB40" s="28" t="s">
        <v>228</v>
      </c>
    </row>
    <row r="41" spans="1:28" x14ac:dyDescent="0.3">
      <c r="A41" s="1" t="s">
        <v>45</v>
      </c>
      <c r="B41" s="1" t="s">
        <v>76</v>
      </c>
      <c r="C41" s="27" t="s">
        <v>295</v>
      </c>
      <c r="D41" s="38">
        <v>23</v>
      </c>
      <c r="E41" s="27">
        <v>5</v>
      </c>
      <c r="F41" s="27">
        <v>0</v>
      </c>
      <c r="G41" s="27">
        <v>2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 t="shared" si="4"/>
        <v>1</v>
      </c>
      <c r="O41" s="39">
        <v>0</v>
      </c>
      <c r="P41" s="39">
        <v>0</v>
      </c>
      <c r="Q41" s="39">
        <v>0</v>
      </c>
      <c r="R41" s="39">
        <v>1</v>
      </c>
      <c r="S41" s="39">
        <v>0</v>
      </c>
      <c r="T41" s="39">
        <f t="shared" si="5"/>
        <v>0</v>
      </c>
      <c r="U41" s="40">
        <f t="shared" si="6"/>
        <v>0</v>
      </c>
      <c r="V41" s="22">
        <v>246</v>
      </c>
      <c r="W41" s="22" t="s">
        <v>92</v>
      </c>
      <c r="X41" s="22" t="s">
        <v>93</v>
      </c>
      <c r="Y41" s="65">
        <v>3475</v>
      </c>
      <c r="Z41" s="36" t="s">
        <v>1</v>
      </c>
      <c r="AA41" s="1" t="s">
        <v>216</v>
      </c>
      <c r="AB41" s="28" t="s">
        <v>228</v>
      </c>
    </row>
    <row r="42" spans="1:28" x14ac:dyDescent="0.3">
      <c r="A42" s="1" t="s">
        <v>45</v>
      </c>
      <c r="B42" s="1" t="s">
        <v>76</v>
      </c>
      <c r="C42" s="27" t="s">
        <v>296</v>
      </c>
      <c r="D42" s="38">
        <v>14</v>
      </c>
      <c r="E42" s="27" t="s">
        <v>457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39"/>
      <c r="U42" s="40"/>
      <c r="V42" s="22">
        <v>246</v>
      </c>
      <c r="W42" s="22" t="s">
        <v>92</v>
      </c>
      <c r="X42" s="22" t="s">
        <v>93</v>
      </c>
      <c r="Y42" s="65">
        <v>3475</v>
      </c>
      <c r="Z42" s="36" t="s">
        <v>1</v>
      </c>
      <c r="AA42" s="1" t="s">
        <v>216</v>
      </c>
      <c r="AB42" s="28" t="s">
        <v>228</v>
      </c>
    </row>
    <row r="43" spans="1:28" x14ac:dyDescent="0.3">
      <c r="A43" s="1" t="s">
        <v>45</v>
      </c>
      <c r="B43" s="1" t="s">
        <v>76</v>
      </c>
      <c r="C43" s="27" t="s">
        <v>297</v>
      </c>
      <c r="D43" s="38">
        <v>44</v>
      </c>
      <c r="E43" s="27">
        <v>49</v>
      </c>
      <c r="F43" s="27">
        <v>8</v>
      </c>
      <c r="G43" s="27">
        <v>14</v>
      </c>
      <c r="H43" s="27"/>
      <c r="I43" s="27"/>
      <c r="J43" s="27">
        <v>2</v>
      </c>
      <c r="K43" s="27">
        <v>5</v>
      </c>
      <c r="L43" s="27">
        <v>5</v>
      </c>
      <c r="M43" s="27">
        <v>8</v>
      </c>
      <c r="N43" s="27">
        <f t="shared" si="4"/>
        <v>13</v>
      </c>
      <c r="O43" s="39">
        <v>2</v>
      </c>
      <c r="P43" s="39">
        <v>2</v>
      </c>
      <c r="Q43" s="39">
        <v>1</v>
      </c>
      <c r="R43" s="39">
        <v>3</v>
      </c>
      <c r="S43" s="39">
        <v>2</v>
      </c>
      <c r="T43" s="39">
        <f t="shared" si="5"/>
        <v>18</v>
      </c>
      <c r="U43" s="40">
        <f t="shared" si="6"/>
        <v>0.67346938775510201</v>
      </c>
      <c r="V43" s="22">
        <v>246</v>
      </c>
      <c r="W43" s="22" t="s">
        <v>92</v>
      </c>
      <c r="X43" s="22" t="s">
        <v>93</v>
      </c>
      <c r="Y43" s="65">
        <v>3475</v>
      </c>
      <c r="Z43" s="36" t="s">
        <v>1</v>
      </c>
      <c r="AA43" s="1" t="s">
        <v>216</v>
      </c>
      <c r="AB43" s="28" t="s">
        <v>228</v>
      </c>
    </row>
    <row r="44" spans="1:28" x14ac:dyDescent="0.3">
      <c r="A44" s="1" t="s">
        <v>45</v>
      </c>
      <c r="B44" s="1" t="s">
        <v>76</v>
      </c>
      <c r="C44" s="27" t="s">
        <v>300</v>
      </c>
      <c r="D44" s="38">
        <v>11</v>
      </c>
      <c r="E44" s="27">
        <v>5</v>
      </c>
      <c r="F44" s="27">
        <v>1</v>
      </c>
      <c r="G44" s="27">
        <v>2</v>
      </c>
      <c r="H44" s="27"/>
      <c r="I44" s="27"/>
      <c r="J44" s="27">
        <v>0</v>
      </c>
      <c r="K44" s="27">
        <v>0</v>
      </c>
      <c r="L44" s="27">
        <v>1</v>
      </c>
      <c r="M44" s="27">
        <v>0</v>
      </c>
      <c r="N44" s="27">
        <f t="shared" si="4"/>
        <v>1</v>
      </c>
      <c r="O44" s="39">
        <v>1</v>
      </c>
      <c r="P44" s="39">
        <v>3</v>
      </c>
      <c r="Q44" s="39">
        <v>1</v>
      </c>
      <c r="R44" s="39">
        <v>1</v>
      </c>
      <c r="S44" s="39">
        <v>0</v>
      </c>
      <c r="T44" s="39">
        <f t="shared" si="5"/>
        <v>2</v>
      </c>
      <c r="U44" s="40">
        <f t="shared" si="6"/>
        <v>1</v>
      </c>
      <c r="V44" s="22">
        <v>246</v>
      </c>
      <c r="W44" s="22" t="s">
        <v>92</v>
      </c>
      <c r="X44" s="22" t="s">
        <v>93</v>
      </c>
      <c r="Y44" s="65">
        <v>3475</v>
      </c>
      <c r="Z44" s="36" t="s">
        <v>1</v>
      </c>
      <c r="AA44" s="1" t="s">
        <v>216</v>
      </c>
      <c r="AB44" s="28" t="s">
        <v>228</v>
      </c>
    </row>
    <row r="45" spans="1:28" x14ac:dyDescent="0.3">
      <c r="A45" s="1" t="s">
        <v>45</v>
      </c>
      <c r="B45" s="1" t="s">
        <v>76</v>
      </c>
      <c r="C45" s="27" t="s">
        <v>298</v>
      </c>
      <c r="D45" s="38">
        <v>25</v>
      </c>
      <c r="E45" s="27">
        <v>39</v>
      </c>
      <c r="F45" s="27">
        <v>6</v>
      </c>
      <c r="G45" s="27">
        <v>25</v>
      </c>
      <c r="H45" s="27"/>
      <c r="I45" s="27"/>
      <c r="J45" s="27">
        <v>6</v>
      </c>
      <c r="K45" s="27">
        <v>8</v>
      </c>
      <c r="L45" s="27">
        <v>1</v>
      </c>
      <c r="M45" s="27">
        <v>11</v>
      </c>
      <c r="N45" s="27">
        <f t="shared" si="4"/>
        <v>12</v>
      </c>
      <c r="O45" s="39">
        <v>1</v>
      </c>
      <c r="P45" s="39">
        <v>4</v>
      </c>
      <c r="Q45" s="39">
        <v>1</v>
      </c>
      <c r="R45" s="39">
        <v>4</v>
      </c>
      <c r="S45" s="39">
        <v>0</v>
      </c>
      <c r="T45" s="39">
        <f t="shared" si="5"/>
        <v>18</v>
      </c>
      <c r="U45" s="40">
        <f t="shared" si="6"/>
        <v>0.74358974358974361</v>
      </c>
      <c r="V45" s="22">
        <v>246</v>
      </c>
      <c r="W45" s="22" t="s">
        <v>92</v>
      </c>
      <c r="X45" s="22" t="s">
        <v>93</v>
      </c>
      <c r="Y45" s="65">
        <v>3475</v>
      </c>
      <c r="Z45" s="36" t="s">
        <v>1</v>
      </c>
      <c r="AA45" s="1" t="s">
        <v>216</v>
      </c>
      <c r="AB45" s="28" t="s">
        <v>228</v>
      </c>
    </row>
    <row r="46" spans="1:28" x14ac:dyDescent="0.3">
      <c r="A46" s="1" t="s">
        <v>45</v>
      </c>
      <c r="B46" s="1" t="s">
        <v>76</v>
      </c>
      <c r="C46" s="55" t="s">
        <v>38</v>
      </c>
      <c r="D46" s="38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39"/>
      <c r="P46" s="39"/>
      <c r="Q46" s="39"/>
      <c r="R46" s="39"/>
      <c r="S46" s="39"/>
      <c r="T46" s="39"/>
      <c r="U46" s="40"/>
      <c r="V46" s="22">
        <v>246</v>
      </c>
      <c r="W46" s="22" t="s">
        <v>92</v>
      </c>
      <c r="X46" s="22" t="s">
        <v>93</v>
      </c>
      <c r="Y46" s="65">
        <v>3475</v>
      </c>
      <c r="Z46" s="36" t="s">
        <v>1</v>
      </c>
      <c r="AA46" s="1" t="s">
        <v>216</v>
      </c>
      <c r="AB46" s="28" t="s">
        <v>228</v>
      </c>
    </row>
    <row r="47" spans="1:28" x14ac:dyDescent="0.3">
      <c r="A47" s="43" t="s">
        <v>45</v>
      </c>
      <c r="B47" s="43" t="s">
        <v>76</v>
      </c>
      <c r="C47" s="44" t="s">
        <v>39</v>
      </c>
      <c r="D47" s="43"/>
      <c r="E47" s="44">
        <f t="shared" ref="E47:T47" si="7">SUM(E34:E45)</f>
        <v>265</v>
      </c>
      <c r="F47" s="44">
        <f t="shared" si="7"/>
        <v>44</v>
      </c>
      <c r="G47" s="44">
        <f t="shared" si="7"/>
        <v>103</v>
      </c>
      <c r="H47" s="44">
        <f t="shared" si="7"/>
        <v>1</v>
      </c>
      <c r="I47" s="44">
        <f t="shared" si="7"/>
        <v>3</v>
      </c>
      <c r="J47" s="44">
        <f t="shared" si="7"/>
        <v>22</v>
      </c>
      <c r="K47" s="44">
        <f t="shared" si="7"/>
        <v>32</v>
      </c>
      <c r="L47" s="44">
        <f t="shared" si="7"/>
        <v>16</v>
      </c>
      <c r="M47" s="44">
        <f t="shared" si="7"/>
        <v>34</v>
      </c>
      <c r="N47" s="44">
        <f t="shared" si="7"/>
        <v>50</v>
      </c>
      <c r="O47" s="44">
        <f t="shared" si="7"/>
        <v>19</v>
      </c>
      <c r="P47" s="44">
        <f t="shared" si="7"/>
        <v>29</v>
      </c>
      <c r="Q47" s="44">
        <f t="shared" si="7"/>
        <v>5</v>
      </c>
      <c r="R47" s="44">
        <f t="shared" si="7"/>
        <v>27</v>
      </c>
      <c r="S47" s="44">
        <f t="shared" si="7"/>
        <v>4</v>
      </c>
      <c r="T47" s="44">
        <f t="shared" si="7"/>
        <v>111</v>
      </c>
      <c r="U47" s="45">
        <f>((T47+Q47+N47-R47)+(O47*2))/E47</f>
        <v>0.66792452830188676</v>
      </c>
      <c r="V47" s="46">
        <v>246</v>
      </c>
      <c r="W47" s="46" t="s">
        <v>92</v>
      </c>
      <c r="X47" s="46" t="s">
        <v>93</v>
      </c>
      <c r="Y47" s="66">
        <v>3475</v>
      </c>
      <c r="Z47" s="47" t="s">
        <v>458</v>
      </c>
      <c r="AA47" s="43" t="s">
        <v>216</v>
      </c>
      <c r="AB47" s="69" t="s">
        <v>228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0.42718446601941745</v>
      </c>
      <c r="H48" s="27"/>
      <c r="I48" s="1"/>
      <c r="J48" s="48" t="s">
        <v>41</v>
      </c>
      <c r="K48" s="50">
        <f>J47/K47</f>
        <v>0.6875</v>
      </c>
      <c r="L48" s="1"/>
      <c r="M48" s="39" t="s">
        <v>42</v>
      </c>
      <c r="N48" s="51">
        <v>6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301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CE0E7-F25E-45B5-9994-7292918684A3}">
  <sheetPr>
    <tabColor rgb="FF92D050"/>
  </sheetPr>
  <dimension ref="A1:AB50"/>
  <sheetViews>
    <sheetView workbookViewId="0">
      <selection activeCell="D14" sqref="D1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477</v>
      </c>
    </row>
    <row r="3" spans="1:28" x14ac:dyDescent="0.3">
      <c r="B3" s="1"/>
      <c r="C3" s="6">
        <v>29185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123</v>
      </c>
      <c r="D4" s="7" t="s">
        <v>4</v>
      </c>
      <c r="E4" s="8"/>
      <c r="F4" s="5"/>
      <c r="G4" s="1"/>
      <c r="J4" s="15" t="s">
        <v>126</v>
      </c>
      <c r="K4" s="16" t="s">
        <v>44</v>
      </c>
      <c r="L4" s="17"/>
      <c r="M4" s="18"/>
      <c r="N4" s="19">
        <v>12</v>
      </c>
      <c r="O4" s="19">
        <v>14</v>
      </c>
      <c r="P4" s="19">
        <v>18</v>
      </c>
      <c r="Q4" s="19">
        <v>18</v>
      </c>
      <c r="R4" s="20"/>
      <c r="S4" s="21">
        <f>SUM(N4:R4)</f>
        <v>62</v>
      </c>
      <c r="T4" s="22">
        <v>155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127</v>
      </c>
      <c r="K5" s="16" t="s">
        <v>59</v>
      </c>
      <c r="L5" s="17"/>
      <c r="M5" s="18"/>
      <c r="N5" s="19">
        <v>18</v>
      </c>
      <c r="O5" s="19">
        <v>12</v>
      </c>
      <c r="P5" s="19">
        <v>9</v>
      </c>
      <c r="Q5" s="19">
        <v>35</v>
      </c>
      <c r="R5" s="20"/>
      <c r="S5" s="21">
        <f>SUM(N5:R5)</f>
        <v>74</v>
      </c>
      <c r="T5" s="22">
        <v>155</v>
      </c>
      <c r="U5" s="1"/>
      <c r="V5" s="1"/>
      <c r="W5" s="1"/>
    </row>
    <row r="6" spans="1:28" x14ac:dyDescent="0.3">
      <c r="C6" s="23">
        <v>1002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302</v>
      </c>
      <c r="D7" s="7" t="s">
        <v>7</v>
      </c>
      <c r="G7" s="1"/>
      <c r="S7" s="1"/>
      <c r="T7" s="25" t="s">
        <v>8</v>
      </c>
      <c r="U7" s="1"/>
      <c r="V7" s="26">
        <v>155</v>
      </c>
      <c r="W7" s="1"/>
    </row>
    <row r="8" spans="1:28" x14ac:dyDescent="0.3">
      <c r="B8" s="1"/>
      <c r="C8" s="24" t="s">
        <v>483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478</v>
      </c>
      <c r="D13" s="38">
        <v>24</v>
      </c>
      <c r="E13" s="27">
        <v>5</v>
      </c>
      <c r="F13" s="27">
        <v>0</v>
      </c>
      <c r="G13" s="27">
        <v>2</v>
      </c>
      <c r="H13" s="27"/>
      <c r="I13" s="27"/>
      <c r="J13" s="27">
        <v>0</v>
      </c>
      <c r="K13" s="27">
        <v>0</v>
      </c>
      <c r="L13" s="81"/>
      <c r="M13" s="27">
        <v>3</v>
      </c>
      <c r="N13" s="27">
        <f>SUM(L13:M13)</f>
        <v>3</v>
      </c>
      <c r="O13" s="27">
        <v>1</v>
      </c>
      <c r="P13" s="39">
        <v>0</v>
      </c>
      <c r="Q13" s="27">
        <v>0</v>
      </c>
      <c r="R13" s="27">
        <v>0</v>
      </c>
      <c r="S13" s="27"/>
      <c r="T13" s="27">
        <f>+(F13*2)+J13</f>
        <v>0</v>
      </c>
      <c r="U13" s="40">
        <f>IFERROR(((T13+Q13+N13-R13)+(O13*2))/E13,"")</f>
        <v>1</v>
      </c>
      <c r="V13" s="22">
        <v>155</v>
      </c>
      <c r="W13" s="22" t="s">
        <v>92</v>
      </c>
      <c r="X13" s="22" t="s">
        <v>93</v>
      </c>
      <c r="Y13" s="65">
        <v>1002</v>
      </c>
      <c r="Z13" s="41"/>
      <c r="AA13" s="1" t="s">
        <v>89</v>
      </c>
      <c r="AB13" s="28" t="s">
        <v>128</v>
      </c>
    </row>
    <row r="14" spans="1:28" x14ac:dyDescent="0.3">
      <c r="A14" s="1" t="s">
        <v>58</v>
      </c>
      <c r="B14" s="1" t="s">
        <v>45</v>
      </c>
      <c r="C14" s="27" t="s">
        <v>322</v>
      </c>
      <c r="D14" s="38">
        <v>13</v>
      </c>
      <c r="E14" s="27">
        <v>26</v>
      </c>
      <c r="F14" s="27">
        <v>1</v>
      </c>
      <c r="G14" s="27">
        <v>8</v>
      </c>
      <c r="H14" s="27"/>
      <c r="I14" s="27"/>
      <c r="J14" s="27">
        <v>2</v>
      </c>
      <c r="K14" s="27">
        <v>2</v>
      </c>
      <c r="L14" s="81"/>
      <c r="M14" s="27">
        <v>3</v>
      </c>
      <c r="N14" s="27">
        <f>SUM(L14:M14)</f>
        <v>3</v>
      </c>
      <c r="O14" s="27">
        <v>1</v>
      </c>
      <c r="P14" s="39">
        <v>4</v>
      </c>
      <c r="Q14" s="27">
        <v>0</v>
      </c>
      <c r="R14" s="27">
        <v>3</v>
      </c>
      <c r="S14" s="27"/>
      <c r="T14" s="27">
        <f>+(F14*2)+J14</f>
        <v>4</v>
      </c>
      <c r="U14" s="40">
        <f>IFERROR(((T14+Q14+N14-R14)+(O14*2))/E14,"")</f>
        <v>0.23076923076923078</v>
      </c>
      <c r="V14" s="22">
        <v>155</v>
      </c>
      <c r="W14" s="22" t="s">
        <v>92</v>
      </c>
      <c r="X14" s="22" t="s">
        <v>93</v>
      </c>
      <c r="Y14" s="65">
        <v>1002</v>
      </c>
      <c r="Z14" s="41"/>
      <c r="AA14" s="1" t="s">
        <v>89</v>
      </c>
      <c r="AB14" s="28" t="s">
        <v>128</v>
      </c>
    </row>
    <row r="15" spans="1:28" x14ac:dyDescent="0.3">
      <c r="A15" s="1" t="s">
        <v>58</v>
      </c>
      <c r="B15" s="1" t="s">
        <v>45</v>
      </c>
      <c r="C15" s="27" t="s">
        <v>48</v>
      </c>
      <c r="D15" s="38">
        <v>15</v>
      </c>
      <c r="E15" s="27">
        <v>41</v>
      </c>
      <c r="F15" s="27">
        <v>6</v>
      </c>
      <c r="G15" s="27">
        <v>19</v>
      </c>
      <c r="H15" s="27"/>
      <c r="I15" s="27"/>
      <c r="J15" s="27">
        <v>0</v>
      </c>
      <c r="K15" s="27">
        <v>0</v>
      </c>
      <c r="L15" s="81"/>
      <c r="M15" s="27">
        <v>5</v>
      </c>
      <c r="N15" s="27">
        <f>SUM(L15:M15)</f>
        <v>5</v>
      </c>
      <c r="O15" s="27">
        <v>7</v>
      </c>
      <c r="P15" s="39">
        <v>1</v>
      </c>
      <c r="Q15" s="27">
        <v>3</v>
      </c>
      <c r="R15" s="27">
        <v>6</v>
      </c>
      <c r="S15" s="27"/>
      <c r="T15" s="27">
        <f>+(F15*2)+J15</f>
        <v>12</v>
      </c>
      <c r="U15" s="40">
        <f>IFERROR(((T15+Q15+N15-R15)+(O15*2))/E15,"")</f>
        <v>0.68292682926829273</v>
      </c>
      <c r="V15" s="22">
        <v>155</v>
      </c>
      <c r="W15" s="22" t="s">
        <v>92</v>
      </c>
      <c r="X15" s="22" t="s">
        <v>93</v>
      </c>
      <c r="Y15" s="65">
        <v>1002</v>
      </c>
      <c r="Z15" s="41"/>
      <c r="AA15" s="1" t="s">
        <v>89</v>
      </c>
      <c r="AB15" s="28" t="s">
        <v>128</v>
      </c>
    </row>
    <row r="16" spans="1:28" x14ac:dyDescent="0.3">
      <c r="A16" s="1" t="s">
        <v>58</v>
      </c>
      <c r="B16" s="1" t="s">
        <v>45</v>
      </c>
      <c r="C16" s="27" t="s">
        <v>51</v>
      </c>
      <c r="D16" s="38">
        <v>10</v>
      </c>
      <c r="E16" s="27">
        <v>39</v>
      </c>
      <c r="F16" s="27">
        <v>5</v>
      </c>
      <c r="G16" s="27">
        <v>11</v>
      </c>
      <c r="H16" s="27"/>
      <c r="I16" s="27"/>
      <c r="J16" s="27">
        <v>1</v>
      </c>
      <c r="K16" s="27">
        <v>4</v>
      </c>
      <c r="L16" s="81"/>
      <c r="M16" s="27">
        <v>3</v>
      </c>
      <c r="N16" s="27">
        <f t="shared" ref="N16:N21" si="0">SUM(L16:M16)</f>
        <v>3</v>
      </c>
      <c r="O16" s="39">
        <v>3</v>
      </c>
      <c r="P16" s="39">
        <v>4</v>
      </c>
      <c r="Q16" s="39">
        <v>5</v>
      </c>
      <c r="R16" s="39">
        <v>1</v>
      </c>
      <c r="S16" s="39"/>
      <c r="T16" s="27">
        <f t="shared" ref="T16:T24" si="1">+(F16*2)+J16</f>
        <v>11</v>
      </c>
      <c r="U16" s="40">
        <f t="shared" ref="U16:U24" si="2">IFERROR(((T16+Q16+N16-R16)+(O16*2))/E16,"")</f>
        <v>0.61538461538461542</v>
      </c>
      <c r="V16" s="22">
        <v>155</v>
      </c>
      <c r="W16" s="22" t="s">
        <v>92</v>
      </c>
      <c r="X16" s="22" t="s">
        <v>93</v>
      </c>
      <c r="Y16" s="65">
        <v>1002</v>
      </c>
      <c r="Z16" s="41"/>
      <c r="AA16" s="1" t="s">
        <v>89</v>
      </c>
      <c r="AB16" s="28" t="s">
        <v>128</v>
      </c>
    </row>
    <row r="17" spans="1:28" x14ac:dyDescent="0.3">
      <c r="A17" s="1" t="s">
        <v>58</v>
      </c>
      <c r="B17" s="1" t="s">
        <v>45</v>
      </c>
      <c r="C17" s="27" t="s">
        <v>50</v>
      </c>
      <c r="D17" s="38">
        <v>25</v>
      </c>
      <c r="E17" s="27" t="s">
        <v>409</v>
      </c>
      <c r="F17" s="27"/>
      <c r="G17" s="27"/>
      <c r="H17" s="27"/>
      <c r="I17" s="27"/>
      <c r="J17" s="27"/>
      <c r="K17" s="27"/>
      <c r="L17" s="81"/>
      <c r="M17" s="27"/>
      <c r="N17" s="27">
        <f t="shared" si="0"/>
        <v>0</v>
      </c>
      <c r="O17" s="39"/>
      <c r="P17" s="39"/>
      <c r="Q17" s="39"/>
      <c r="R17" s="39"/>
      <c r="S17" s="39"/>
      <c r="T17" s="27">
        <f t="shared" si="1"/>
        <v>0</v>
      </c>
      <c r="U17" s="40" t="str">
        <f t="shared" si="2"/>
        <v/>
      </c>
      <c r="V17" s="22">
        <v>155</v>
      </c>
      <c r="W17" s="22" t="s">
        <v>92</v>
      </c>
      <c r="X17" s="22" t="s">
        <v>93</v>
      </c>
      <c r="Y17" s="65">
        <v>1002</v>
      </c>
      <c r="Z17" s="41"/>
      <c r="AA17" s="1" t="s">
        <v>89</v>
      </c>
      <c r="AB17" s="28" t="s">
        <v>128</v>
      </c>
    </row>
    <row r="18" spans="1:28" x14ac:dyDescent="0.3">
      <c r="A18" s="1" t="s">
        <v>58</v>
      </c>
      <c r="B18" s="1" t="s">
        <v>45</v>
      </c>
      <c r="C18" s="27" t="s">
        <v>53</v>
      </c>
      <c r="D18" s="38">
        <v>8</v>
      </c>
      <c r="E18" s="27">
        <v>29</v>
      </c>
      <c r="F18" s="27">
        <v>1</v>
      </c>
      <c r="G18" s="27">
        <v>10</v>
      </c>
      <c r="H18" s="27"/>
      <c r="I18" s="27"/>
      <c r="J18" s="27">
        <v>1</v>
      </c>
      <c r="K18" s="27">
        <v>2</v>
      </c>
      <c r="L18" s="81"/>
      <c r="M18" s="27">
        <v>14</v>
      </c>
      <c r="N18" s="27">
        <f t="shared" si="0"/>
        <v>14</v>
      </c>
      <c r="O18" s="39">
        <v>1</v>
      </c>
      <c r="P18" s="39">
        <v>5</v>
      </c>
      <c r="Q18" s="39">
        <v>2</v>
      </c>
      <c r="R18" s="39">
        <v>2</v>
      </c>
      <c r="S18" s="39"/>
      <c r="T18" s="27">
        <f t="shared" si="1"/>
        <v>3</v>
      </c>
      <c r="U18" s="40">
        <f t="shared" si="2"/>
        <v>0.65517241379310343</v>
      </c>
      <c r="V18" s="22">
        <v>155</v>
      </c>
      <c r="W18" s="22" t="s">
        <v>92</v>
      </c>
      <c r="X18" s="22" t="s">
        <v>93</v>
      </c>
      <c r="Y18" s="65">
        <v>1002</v>
      </c>
      <c r="Z18" s="41"/>
      <c r="AA18" s="1" t="s">
        <v>89</v>
      </c>
      <c r="AB18" s="28" t="s">
        <v>128</v>
      </c>
    </row>
    <row r="19" spans="1:28" x14ac:dyDescent="0.3">
      <c r="A19" s="1" t="s">
        <v>58</v>
      </c>
      <c r="B19" s="1" t="s">
        <v>45</v>
      </c>
      <c r="C19" s="27" t="s">
        <v>55</v>
      </c>
      <c r="D19" s="38">
        <v>6</v>
      </c>
      <c r="E19" s="27">
        <v>7</v>
      </c>
      <c r="F19" s="27">
        <v>0</v>
      </c>
      <c r="G19" s="27">
        <v>4</v>
      </c>
      <c r="H19" s="27"/>
      <c r="I19" s="27"/>
      <c r="J19" s="27">
        <v>0</v>
      </c>
      <c r="K19" s="27">
        <v>2</v>
      </c>
      <c r="L19" s="81"/>
      <c r="M19" s="27">
        <v>0</v>
      </c>
      <c r="N19" s="27">
        <f t="shared" si="0"/>
        <v>0</v>
      </c>
      <c r="O19" s="39">
        <v>0</v>
      </c>
      <c r="P19" s="39">
        <v>1</v>
      </c>
      <c r="Q19" s="39">
        <v>0</v>
      </c>
      <c r="R19" s="39">
        <v>0</v>
      </c>
      <c r="S19" s="39"/>
      <c r="T19" s="27">
        <f t="shared" si="1"/>
        <v>0</v>
      </c>
      <c r="U19" s="40">
        <f t="shared" si="2"/>
        <v>0</v>
      </c>
      <c r="V19" s="22">
        <v>155</v>
      </c>
      <c r="W19" s="22" t="s">
        <v>92</v>
      </c>
      <c r="X19" s="22" t="s">
        <v>93</v>
      </c>
      <c r="Y19" s="65">
        <v>1002</v>
      </c>
      <c r="Z19" s="41"/>
      <c r="AA19" s="1" t="s">
        <v>89</v>
      </c>
      <c r="AB19" s="28" t="s">
        <v>128</v>
      </c>
    </row>
    <row r="20" spans="1:28" x14ac:dyDescent="0.3">
      <c r="A20" s="1" t="s">
        <v>58</v>
      </c>
      <c r="B20" s="1" t="s">
        <v>45</v>
      </c>
      <c r="C20" s="27" t="s">
        <v>54</v>
      </c>
      <c r="D20" s="38">
        <v>22</v>
      </c>
      <c r="E20" s="27">
        <v>5</v>
      </c>
      <c r="F20" s="27">
        <v>1</v>
      </c>
      <c r="G20" s="27">
        <v>1</v>
      </c>
      <c r="H20" s="27"/>
      <c r="I20" s="27"/>
      <c r="J20" s="27">
        <v>0</v>
      </c>
      <c r="K20" s="27">
        <v>0</v>
      </c>
      <c r="L20" s="81"/>
      <c r="M20" s="27">
        <v>0</v>
      </c>
      <c r="N20" s="27">
        <f t="shared" si="0"/>
        <v>0</v>
      </c>
      <c r="O20" s="39">
        <v>1</v>
      </c>
      <c r="P20" s="39">
        <v>2</v>
      </c>
      <c r="Q20" s="39">
        <v>0</v>
      </c>
      <c r="R20" s="39">
        <v>2</v>
      </c>
      <c r="S20" s="39"/>
      <c r="T20" s="27">
        <f t="shared" si="1"/>
        <v>2</v>
      </c>
      <c r="U20" s="40">
        <f t="shared" si="2"/>
        <v>0.4</v>
      </c>
      <c r="V20" s="22">
        <v>155</v>
      </c>
      <c r="W20" s="22" t="s">
        <v>92</v>
      </c>
      <c r="X20" s="22" t="s">
        <v>93</v>
      </c>
      <c r="Y20" s="65">
        <v>1002</v>
      </c>
      <c r="Z20" s="41"/>
      <c r="AA20" s="1" t="s">
        <v>89</v>
      </c>
      <c r="AB20" s="28" t="s">
        <v>128</v>
      </c>
    </row>
    <row r="21" spans="1:28" x14ac:dyDescent="0.3">
      <c r="A21" s="1" t="s">
        <v>58</v>
      </c>
      <c r="B21" s="1" t="s">
        <v>45</v>
      </c>
      <c r="C21" s="27" t="s">
        <v>47</v>
      </c>
      <c r="D21" s="38">
        <v>28</v>
      </c>
      <c r="E21" s="27">
        <v>34</v>
      </c>
      <c r="F21" s="27">
        <v>6</v>
      </c>
      <c r="G21" s="27">
        <v>18</v>
      </c>
      <c r="H21" s="27"/>
      <c r="I21" s="27"/>
      <c r="J21" s="27">
        <v>2</v>
      </c>
      <c r="K21" s="27">
        <v>2</v>
      </c>
      <c r="L21" s="81"/>
      <c r="M21" s="27">
        <v>6</v>
      </c>
      <c r="N21" s="27">
        <f t="shared" si="0"/>
        <v>6</v>
      </c>
      <c r="O21" s="39">
        <v>1</v>
      </c>
      <c r="P21" s="55">
        <v>6</v>
      </c>
      <c r="Q21" s="39">
        <v>3</v>
      </c>
      <c r="R21" s="39">
        <v>2</v>
      </c>
      <c r="S21" s="39"/>
      <c r="T21" s="27">
        <f t="shared" si="1"/>
        <v>14</v>
      </c>
      <c r="U21" s="40">
        <f t="shared" si="2"/>
        <v>0.67647058823529416</v>
      </c>
      <c r="V21" s="22">
        <v>155</v>
      </c>
      <c r="W21" s="22" t="s">
        <v>92</v>
      </c>
      <c r="X21" s="22" t="s">
        <v>93</v>
      </c>
      <c r="Y21" s="65">
        <v>1002</v>
      </c>
      <c r="Z21" s="41"/>
      <c r="AA21" s="1" t="s">
        <v>89</v>
      </c>
      <c r="AB21" s="28" t="s">
        <v>128</v>
      </c>
    </row>
    <row r="22" spans="1:28" x14ac:dyDescent="0.3">
      <c r="A22" s="1" t="s">
        <v>58</v>
      </c>
      <c r="B22" s="1" t="s">
        <v>45</v>
      </c>
      <c r="C22" s="27" t="s">
        <v>52</v>
      </c>
      <c r="D22" s="38">
        <v>32</v>
      </c>
      <c r="E22" s="27">
        <v>17</v>
      </c>
      <c r="F22" s="27">
        <v>0</v>
      </c>
      <c r="G22" s="27">
        <v>3</v>
      </c>
      <c r="H22" s="27"/>
      <c r="I22" s="27"/>
      <c r="J22" s="27">
        <v>0</v>
      </c>
      <c r="K22" s="27">
        <v>0</v>
      </c>
      <c r="L22" s="81"/>
      <c r="M22" s="27">
        <v>0</v>
      </c>
      <c r="N22" s="27">
        <f>SUM(L22:M22)</f>
        <v>0</v>
      </c>
      <c r="O22" s="39">
        <v>0</v>
      </c>
      <c r="P22" s="39">
        <v>1</v>
      </c>
      <c r="Q22" s="39">
        <v>1</v>
      </c>
      <c r="R22" s="39">
        <v>1</v>
      </c>
      <c r="S22" s="39"/>
      <c r="T22" s="27">
        <f t="shared" si="1"/>
        <v>0</v>
      </c>
      <c r="U22" s="40">
        <f t="shared" si="2"/>
        <v>0</v>
      </c>
      <c r="V22" s="22">
        <v>155</v>
      </c>
      <c r="W22" s="22" t="s">
        <v>92</v>
      </c>
      <c r="X22" s="22" t="s">
        <v>93</v>
      </c>
      <c r="Y22" s="65">
        <v>1002</v>
      </c>
      <c r="Z22" s="41"/>
      <c r="AA22" s="1" t="s">
        <v>89</v>
      </c>
      <c r="AB22" s="28" t="s">
        <v>128</v>
      </c>
    </row>
    <row r="23" spans="1:28" x14ac:dyDescent="0.3">
      <c r="A23" s="1" t="s">
        <v>58</v>
      </c>
      <c r="B23" s="1" t="s">
        <v>45</v>
      </c>
      <c r="C23" s="27" t="s">
        <v>46</v>
      </c>
      <c r="D23" s="38">
        <v>1</v>
      </c>
      <c r="E23" s="27">
        <v>37</v>
      </c>
      <c r="F23" s="27">
        <v>5</v>
      </c>
      <c r="G23" s="27">
        <v>13</v>
      </c>
      <c r="H23" s="27"/>
      <c r="I23" s="27"/>
      <c r="J23" s="27">
        <v>6</v>
      </c>
      <c r="K23" s="27">
        <v>6</v>
      </c>
      <c r="L23" s="81"/>
      <c r="M23" s="27">
        <v>6</v>
      </c>
      <c r="N23" s="27">
        <f>SUM(L23:M23)</f>
        <v>6</v>
      </c>
      <c r="O23" s="39">
        <v>3</v>
      </c>
      <c r="P23" s="39">
        <v>3</v>
      </c>
      <c r="Q23" s="39">
        <v>3</v>
      </c>
      <c r="R23" s="39">
        <v>3</v>
      </c>
      <c r="S23" s="39"/>
      <c r="T23" s="27">
        <v>16</v>
      </c>
      <c r="U23" s="40">
        <f t="shared" si="2"/>
        <v>0.7567567567567568</v>
      </c>
      <c r="V23" s="22">
        <v>155</v>
      </c>
      <c r="W23" s="22" t="s">
        <v>92</v>
      </c>
      <c r="X23" s="22" t="s">
        <v>93</v>
      </c>
      <c r="Y23" s="65">
        <v>1002</v>
      </c>
      <c r="Z23" s="41"/>
      <c r="AA23" s="1" t="s">
        <v>89</v>
      </c>
      <c r="AB23" s="28" t="s">
        <v>128</v>
      </c>
    </row>
    <row r="24" spans="1:28" x14ac:dyDescent="0.3">
      <c r="A24" s="1" t="s">
        <v>58</v>
      </c>
      <c r="B24" s="1" t="s">
        <v>45</v>
      </c>
      <c r="C24" s="27" t="s">
        <v>49</v>
      </c>
      <c r="D24" s="38">
        <v>30</v>
      </c>
      <c r="E24" s="27" t="s">
        <v>409</v>
      </c>
      <c r="F24" s="27"/>
      <c r="G24" s="27"/>
      <c r="H24" s="27"/>
      <c r="I24" s="27"/>
      <c r="J24" s="27"/>
      <c r="K24" s="27"/>
      <c r="L24" s="81"/>
      <c r="M24" s="27"/>
      <c r="N24" s="27">
        <f>SUM(L24:M24)</f>
        <v>0</v>
      </c>
      <c r="O24" s="39"/>
      <c r="P24" s="39"/>
      <c r="Q24" s="39"/>
      <c r="R24" s="39"/>
      <c r="S24" s="39"/>
      <c r="T24" s="27">
        <f t="shared" si="1"/>
        <v>0</v>
      </c>
      <c r="U24" s="40" t="str">
        <f t="shared" si="2"/>
        <v/>
      </c>
      <c r="V24" s="22">
        <v>155</v>
      </c>
      <c r="W24" s="22" t="s">
        <v>92</v>
      </c>
      <c r="X24" s="22" t="s">
        <v>93</v>
      </c>
      <c r="Y24" s="65">
        <v>1002</v>
      </c>
      <c r="Z24" s="41"/>
      <c r="AA24" s="1" t="s">
        <v>89</v>
      </c>
      <c r="AB24" s="28" t="s">
        <v>128</v>
      </c>
    </row>
    <row r="25" spans="1:28" x14ac:dyDescent="0.3">
      <c r="A25" s="1" t="s">
        <v>58</v>
      </c>
      <c r="B25" s="1" t="s">
        <v>45</v>
      </c>
      <c r="C25" s="55" t="s">
        <v>38</v>
      </c>
      <c r="D25" s="36"/>
      <c r="E25" s="55"/>
      <c r="F25" s="55"/>
      <c r="G25" s="55"/>
      <c r="H25" s="55"/>
      <c r="I25" s="55"/>
      <c r="J25" s="55"/>
      <c r="K25" s="55"/>
      <c r="L25" s="55">
        <v>13</v>
      </c>
      <c r="M25" s="55">
        <v>-13</v>
      </c>
      <c r="N25" s="5"/>
      <c r="O25" s="55"/>
      <c r="P25" s="55"/>
      <c r="Q25" s="55"/>
      <c r="R25" s="55"/>
      <c r="S25" s="55"/>
      <c r="T25" s="55"/>
      <c r="U25" s="40" t="str">
        <f>_xlfn.IFNA("",((T25+Q25+N25-R25)+(O25*2))/E25)</f>
        <v/>
      </c>
      <c r="V25" s="22">
        <v>155</v>
      </c>
      <c r="W25" s="22" t="s">
        <v>92</v>
      </c>
      <c r="X25" s="22" t="s">
        <v>93</v>
      </c>
      <c r="Y25" s="65">
        <v>1002</v>
      </c>
      <c r="Z25" s="41"/>
      <c r="AA25" s="1" t="s">
        <v>89</v>
      </c>
      <c r="AB25" s="28" t="s">
        <v>128</v>
      </c>
    </row>
    <row r="26" spans="1:28" x14ac:dyDescent="0.3">
      <c r="A26" s="43" t="s">
        <v>58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25</v>
      </c>
      <c r="G26" s="44">
        <f t="shared" si="3"/>
        <v>89</v>
      </c>
      <c r="H26" s="44">
        <f t="shared" si="3"/>
        <v>0</v>
      </c>
      <c r="I26" s="44">
        <f t="shared" si="3"/>
        <v>0</v>
      </c>
      <c r="J26" s="44">
        <f t="shared" si="3"/>
        <v>12</v>
      </c>
      <c r="K26" s="44">
        <f t="shared" si="3"/>
        <v>18</v>
      </c>
      <c r="L26" s="44">
        <f t="shared" si="3"/>
        <v>13</v>
      </c>
      <c r="M26" s="44">
        <f t="shared" si="3"/>
        <v>27</v>
      </c>
      <c r="N26" s="44">
        <f t="shared" si="3"/>
        <v>40</v>
      </c>
      <c r="O26" s="44">
        <f t="shared" si="3"/>
        <v>18</v>
      </c>
      <c r="P26" s="44">
        <f t="shared" si="3"/>
        <v>27</v>
      </c>
      <c r="Q26" s="44">
        <f t="shared" si="3"/>
        <v>17</v>
      </c>
      <c r="R26" s="44">
        <f t="shared" si="3"/>
        <v>20</v>
      </c>
      <c r="S26" s="44">
        <f t="shared" si="3"/>
        <v>0</v>
      </c>
      <c r="T26" s="44">
        <f t="shared" si="3"/>
        <v>62</v>
      </c>
      <c r="U26" s="45">
        <f>((T26+Q26+N26-R26)+(O26*2))/E26</f>
        <v>0.5625</v>
      </c>
      <c r="V26" s="46">
        <v>155</v>
      </c>
      <c r="W26" s="46" t="s">
        <v>92</v>
      </c>
      <c r="X26" s="46" t="s">
        <v>93</v>
      </c>
      <c r="Y26" s="66">
        <v>1002</v>
      </c>
      <c r="Z26" s="47"/>
      <c r="AA26" s="43" t="s">
        <v>89</v>
      </c>
      <c r="AB26" s="69" t="s">
        <v>128</v>
      </c>
    </row>
    <row r="27" spans="1:28" x14ac:dyDescent="0.3">
      <c r="A27" s="1"/>
      <c r="B27" s="1"/>
      <c r="C27" s="1"/>
      <c r="D27" s="1"/>
      <c r="F27" s="48" t="s">
        <v>40</v>
      </c>
      <c r="G27" s="50">
        <f>F26/G26</f>
        <v>0.2808988764044944</v>
      </c>
      <c r="H27" s="27"/>
      <c r="I27" s="1"/>
      <c r="J27" s="48" t="s">
        <v>41</v>
      </c>
      <c r="K27" s="50">
        <f>J26/K26</f>
        <v>0.66666666666666663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374</v>
      </c>
      <c r="D35" s="38">
        <v>11</v>
      </c>
      <c r="E35" s="27">
        <v>35</v>
      </c>
      <c r="F35" s="27">
        <v>1</v>
      </c>
      <c r="G35" s="27">
        <v>6</v>
      </c>
      <c r="H35" s="27"/>
      <c r="I35" s="27"/>
      <c r="J35" s="27">
        <v>4</v>
      </c>
      <c r="K35" s="27">
        <v>4</v>
      </c>
      <c r="L35" s="81"/>
      <c r="M35" s="27">
        <v>8</v>
      </c>
      <c r="N35" s="27">
        <f>SUM(L35:M35)</f>
        <v>8</v>
      </c>
      <c r="O35" s="27">
        <v>6</v>
      </c>
      <c r="P35" s="39">
        <v>2</v>
      </c>
      <c r="Q35" s="27">
        <v>0</v>
      </c>
      <c r="R35" s="27">
        <v>4</v>
      </c>
      <c r="S35" s="27"/>
      <c r="T35" s="27">
        <f>(H35*3)+((F35-H35)*2)+J35</f>
        <v>6</v>
      </c>
      <c r="U35" s="40">
        <f>IFERROR(((T35+Q35+N35-R35)+(O35*2))/E35,"")</f>
        <v>0.62857142857142856</v>
      </c>
      <c r="V35" s="22">
        <v>155</v>
      </c>
      <c r="W35" s="22" t="s">
        <v>112</v>
      </c>
      <c r="X35" s="22" t="s">
        <v>88</v>
      </c>
      <c r="Y35" s="65">
        <v>1002</v>
      </c>
      <c r="Z35" s="41"/>
      <c r="AA35" s="1" t="s">
        <v>129</v>
      </c>
      <c r="AB35" s="28" t="s">
        <v>130</v>
      </c>
    </row>
    <row r="36" spans="1:28" x14ac:dyDescent="0.3">
      <c r="A36" s="1" t="s">
        <v>45</v>
      </c>
      <c r="B36" s="1" t="s">
        <v>58</v>
      </c>
      <c r="C36" s="27" t="s">
        <v>375</v>
      </c>
      <c r="D36" s="38">
        <v>24</v>
      </c>
      <c r="E36" s="27">
        <v>31</v>
      </c>
      <c r="F36" s="27">
        <v>8</v>
      </c>
      <c r="G36" s="27">
        <v>13</v>
      </c>
      <c r="H36" s="27"/>
      <c r="I36" s="27"/>
      <c r="J36" s="27">
        <v>4</v>
      </c>
      <c r="K36" s="27">
        <v>5</v>
      </c>
      <c r="L36" s="81"/>
      <c r="M36" s="27">
        <v>11</v>
      </c>
      <c r="N36" s="27">
        <f t="shared" ref="N36:N41" si="4">SUM(L36:M36)</f>
        <v>11</v>
      </c>
      <c r="O36" s="39">
        <v>2</v>
      </c>
      <c r="P36" s="39">
        <v>5</v>
      </c>
      <c r="Q36" s="39">
        <v>2</v>
      </c>
      <c r="R36" s="39">
        <v>3</v>
      </c>
      <c r="S36" s="39"/>
      <c r="T36" s="39">
        <v>20</v>
      </c>
      <c r="U36" s="40">
        <f t="shared" ref="U36:U45" si="5">IFERROR(((T36+Q36+N36-R36)+(O36*2))/E36,"")</f>
        <v>1.096774193548387</v>
      </c>
      <c r="V36" s="22">
        <v>155</v>
      </c>
      <c r="W36" s="22" t="s">
        <v>112</v>
      </c>
      <c r="X36" s="22" t="s">
        <v>88</v>
      </c>
      <c r="Y36" s="65">
        <v>1002</v>
      </c>
      <c r="Z36" s="41"/>
      <c r="AA36" s="1" t="s">
        <v>129</v>
      </c>
      <c r="AB36" s="28" t="s">
        <v>130</v>
      </c>
    </row>
    <row r="37" spans="1:28" x14ac:dyDescent="0.3">
      <c r="A37" s="1" t="s">
        <v>45</v>
      </c>
      <c r="B37" s="1" t="s">
        <v>58</v>
      </c>
      <c r="C37" s="27" t="s">
        <v>376</v>
      </c>
      <c r="D37" s="38">
        <v>22</v>
      </c>
      <c r="E37" s="27">
        <v>38</v>
      </c>
      <c r="F37" s="27">
        <v>5</v>
      </c>
      <c r="G37" s="27">
        <v>13</v>
      </c>
      <c r="H37" s="27"/>
      <c r="I37" s="27"/>
      <c r="J37" s="27">
        <v>13</v>
      </c>
      <c r="K37" s="27">
        <v>14</v>
      </c>
      <c r="L37" s="81"/>
      <c r="M37" s="27">
        <v>8</v>
      </c>
      <c r="N37" s="27">
        <f t="shared" si="4"/>
        <v>8</v>
      </c>
      <c r="O37" s="39">
        <v>1</v>
      </c>
      <c r="P37" s="39">
        <v>2</v>
      </c>
      <c r="Q37" s="39">
        <v>3</v>
      </c>
      <c r="R37" s="39">
        <v>4</v>
      </c>
      <c r="S37" s="39"/>
      <c r="T37" s="39">
        <v>23</v>
      </c>
      <c r="U37" s="40">
        <f t="shared" si="5"/>
        <v>0.84210526315789469</v>
      </c>
      <c r="V37" s="22">
        <v>155</v>
      </c>
      <c r="W37" s="22" t="s">
        <v>112</v>
      </c>
      <c r="X37" s="22" t="s">
        <v>88</v>
      </c>
      <c r="Y37" s="65">
        <v>1002</v>
      </c>
      <c r="Z37" s="41" t="s">
        <v>432</v>
      </c>
      <c r="AA37" s="1" t="s">
        <v>129</v>
      </c>
      <c r="AB37" s="28" t="s">
        <v>130</v>
      </c>
    </row>
    <row r="38" spans="1:28" x14ac:dyDescent="0.3">
      <c r="A38" s="1" t="s">
        <v>45</v>
      </c>
      <c r="B38" s="1" t="s">
        <v>58</v>
      </c>
      <c r="C38" s="27" t="s">
        <v>377</v>
      </c>
      <c r="D38" s="38">
        <v>3</v>
      </c>
      <c r="E38" s="27" t="s">
        <v>437</v>
      </c>
      <c r="F38" s="27"/>
      <c r="G38" s="27"/>
      <c r="H38" s="27"/>
      <c r="I38" s="27"/>
      <c r="J38" s="27"/>
      <c r="K38" s="27"/>
      <c r="L38" s="81"/>
      <c r="M38" s="27"/>
      <c r="N38" s="27">
        <f t="shared" si="4"/>
        <v>0</v>
      </c>
      <c r="O38" s="39"/>
      <c r="P38" s="39"/>
      <c r="Q38" s="39"/>
      <c r="R38" s="39"/>
      <c r="S38" s="39"/>
      <c r="T38" s="39">
        <f>(H38*3)+((F38-H38)*2)+J38</f>
        <v>0</v>
      </c>
      <c r="U38" s="40" t="str">
        <f t="shared" si="5"/>
        <v/>
      </c>
      <c r="V38" s="22">
        <v>155</v>
      </c>
      <c r="W38" s="22" t="s">
        <v>112</v>
      </c>
      <c r="X38" s="22" t="s">
        <v>88</v>
      </c>
      <c r="Y38" s="65">
        <v>1002</v>
      </c>
      <c r="Z38" s="41"/>
      <c r="AA38" s="1" t="s">
        <v>129</v>
      </c>
      <c r="AB38" s="28" t="s">
        <v>130</v>
      </c>
    </row>
    <row r="39" spans="1:28" x14ac:dyDescent="0.3">
      <c r="A39" s="1" t="s">
        <v>45</v>
      </c>
      <c r="B39" s="1" t="s">
        <v>58</v>
      </c>
      <c r="C39" s="27" t="s">
        <v>378</v>
      </c>
      <c r="D39" s="38">
        <v>45</v>
      </c>
      <c r="E39" s="27">
        <v>23</v>
      </c>
      <c r="F39" s="27">
        <v>3</v>
      </c>
      <c r="G39" s="27">
        <v>10</v>
      </c>
      <c r="H39" s="27"/>
      <c r="I39" s="27"/>
      <c r="J39" s="27">
        <v>4</v>
      </c>
      <c r="K39" s="27">
        <v>7</v>
      </c>
      <c r="L39" s="81"/>
      <c r="M39" s="27">
        <v>5</v>
      </c>
      <c r="N39" s="27">
        <f t="shared" si="4"/>
        <v>5</v>
      </c>
      <c r="O39" s="39">
        <v>0</v>
      </c>
      <c r="P39" s="39">
        <v>1</v>
      </c>
      <c r="Q39" s="39">
        <v>1</v>
      </c>
      <c r="R39" s="39">
        <v>5</v>
      </c>
      <c r="S39" s="39"/>
      <c r="T39" s="39">
        <v>10</v>
      </c>
      <c r="U39" s="40">
        <f t="shared" si="5"/>
        <v>0.47826086956521741</v>
      </c>
      <c r="V39" s="22">
        <v>155</v>
      </c>
      <c r="W39" s="22" t="s">
        <v>112</v>
      </c>
      <c r="X39" s="22" t="s">
        <v>88</v>
      </c>
      <c r="Y39" s="65">
        <v>1002</v>
      </c>
      <c r="Z39" s="41"/>
      <c r="AA39" s="1" t="s">
        <v>129</v>
      </c>
      <c r="AB39" s="28" t="s">
        <v>130</v>
      </c>
    </row>
    <row r="40" spans="1:28" x14ac:dyDescent="0.3">
      <c r="A40" s="1" t="s">
        <v>45</v>
      </c>
      <c r="B40" s="1" t="s">
        <v>58</v>
      </c>
      <c r="C40" s="27" t="s">
        <v>379</v>
      </c>
      <c r="D40" s="38">
        <v>23</v>
      </c>
      <c r="E40" s="27">
        <v>25</v>
      </c>
      <c r="F40" s="27">
        <v>0</v>
      </c>
      <c r="G40" s="27">
        <v>3</v>
      </c>
      <c r="H40" s="27"/>
      <c r="I40" s="27"/>
      <c r="J40" s="27">
        <v>2</v>
      </c>
      <c r="K40" s="27">
        <v>2</v>
      </c>
      <c r="L40" s="81"/>
      <c r="M40" s="27">
        <v>6</v>
      </c>
      <c r="N40" s="27">
        <f t="shared" si="4"/>
        <v>6</v>
      </c>
      <c r="O40" s="39">
        <v>2</v>
      </c>
      <c r="P40" s="39">
        <v>1</v>
      </c>
      <c r="Q40" s="39">
        <v>0</v>
      </c>
      <c r="R40" s="39">
        <v>5</v>
      </c>
      <c r="S40" s="39"/>
      <c r="T40" s="39">
        <f t="shared" ref="T40:T45" si="6">(H40*3)+((F40-H40)*2)+J40</f>
        <v>2</v>
      </c>
      <c r="U40" s="40">
        <f t="shared" si="5"/>
        <v>0.28000000000000003</v>
      </c>
      <c r="V40" s="22">
        <v>155</v>
      </c>
      <c r="W40" s="22" t="s">
        <v>112</v>
      </c>
      <c r="X40" s="22" t="s">
        <v>88</v>
      </c>
      <c r="Y40" s="65">
        <v>1002</v>
      </c>
      <c r="Z40" s="41"/>
      <c r="AA40" s="1" t="s">
        <v>129</v>
      </c>
      <c r="AB40" s="28" t="s">
        <v>130</v>
      </c>
    </row>
    <row r="41" spans="1:28" x14ac:dyDescent="0.3">
      <c r="A41" s="1" t="s">
        <v>45</v>
      </c>
      <c r="B41" s="1" t="s">
        <v>58</v>
      </c>
      <c r="C41" s="27" t="s">
        <v>380</v>
      </c>
      <c r="D41" s="38">
        <v>40</v>
      </c>
      <c r="E41" s="27">
        <v>18</v>
      </c>
      <c r="F41" s="27">
        <v>2</v>
      </c>
      <c r="G41" s="27">
        <v>4</v>
      </c>
      <c r="H41" s="27"/>
      <c r="I41" s="27"/>
      <c r="J41" s="27">
        <v>0</v>
      </c>
      <c r="K41" s="27">
        <v>0</v>
      </c>
      <c r="L41" s="81"/>
      <c r="M41" s="27">
        <v>8</v>
      </c>
      <c r="N41" s="27">
        <f t="shared" si="4"/>
        <v>8</v>
      </c>
      <c r="O41" s="39">
        <v>0</v>
      </c>
      <c r="P41" s="39">
        <v>2</v>
      </c>
      <c r="Q41" s="39">
        <v>1</v>
      </c>
      <c r="R41" s="39">
        <v>1</v>
      </c>
      <c r="S41" s="39"/>
      <c r="T41" s="39">
        <f t="shared" si="6"/>
        <v>4</v>
      </c>
      <c r="U41" s="40">
        <f t="shared" si="5"/>
        <v>0.66666666666666663</v>
      </c>
      <c r="V41" s="22">
        <v>155</v>
      </c>
      <c r="W41" s="22" t="s">
        <v>112</v>
      </c>
      <c r="X41" s="22" t="s">
        <v>88</v>
      </c>
      <c r="Y41" s="65">
        <v>1002</v>
      </c>
      <c r="Z41" s="41"/>
      <c r="AA41" s="1" t="s">
        <v>129</v>
      </c>
      <c r="AB41" s="28" t="s">
        <v>130</v>
      </c>
    </row>
    <row r="42" spans="1:28" x14ac:dyDescent="0.3">
      <c r="A42" s="1" t="s">
        <v>45</v>
      </c>
      <c r="B42" s="1" t="s">
        <v>58</v>
      </c>
      <c r="C42" s="27" t="s">
        <v>381</v>
      </c>
      <c r="D42" s="38">
        <v>13</v>
      </c>
      <c r="E42" s="27">
        <v>23</v>
      </c>
      <c r="F42" s="27">
        <v>1</v>
      </c>
      <c r="G42" s="27">
        <v>9</v>
      </c>
      <c r="H42" s="27"/>
      <c r="I42" s="27"/>
      <c r="J42" s="27">
        <v>0</v>
      </c>
      <c r="K42" s="27">
        <v>0</v>
      </c>
      <c r="L42" s="81"/>
      <c r="M42" s="27">
        <v>1</v>
      </c>
      <c r="N42" s="27">
        <f>SUM(L42:M42)</f>
        <v>1</v>
      </c>
      <c r="O42" s="39">
        <v>0</v>
      </c>
      <c r="P42" s="39">
        <v>0</v>
      </c>
      <c r="Q42" s="39">
        <v>0</v>
      </c>
      <c r="R42" s="39">
        <v>5</v>
      </c>
      <c r="S42" s="39"/>
      <c r="T42" s="39">
        <f t="shared" si="6"/>
        <v>2</v>
      </c>
      <c r="U42" s="40">
        <f t="shared" si="5"/>
        <v>-8.6956521739130432E-2</v>
      </c>
      <c r="V42" s="22">
        <v>155</v>
      </c>
      <c r="W42" s="22" t="s">
        <v>112</v>
      </c>
      <c r="X42" s="22" t="s">
        <v>88</v>
      </c>
      <c r="Y42" s="65">
        <v>1002</v>
      </c>
      <c r="Z42" s="41"/>
      <c r="AA42" s="1" t="s">
        <v>129</v>
      </c>
      <c r="AB42" s="28" t="s">
        <v>130</v>
      </c>
    </row>
    <row r="43" spans="1:28" x14ac:dyDescent="0.3">
      <c r="A43" s="1" t="s">
        <v>45</v>
      </c>
      <c r="B43" s="1" t="s">
        <v>58</v>
      </c>
      <c r="C43" s="27" t="s">
        <v>382</v>
      </c>
      <c r="D43" s="38">
        <v>10</v>
      </c>
      <c r="E43" s="27">
        <v>34</v>
      </c>
      <c r="F43" s="27">
        <v>1</v>
      </c>
      <c r="G43" s="27">
        <v>12</v>
      </c>
      <c r="H43" s="27"/>
      <c r="I43" s="27"/>
      <c r="J43" s="27">
        <v>1</v>
      </c>
      <c r="K43" s="27">
        <v>3</v>
      </c>
      <c r="L43" s="81"/>
      <c r="M43" s="27">
        <v>11</v>
      </c>
      <c r="N43" s="27">
        <f>SUM(L43:M43)</f>
        <v>11</v>
      </c>
      <c r="O43" s="39">
        <v>2</v>
      </c>
      <c r="P43" s="39">
        <v>2</v>
      </c>
      <c r="Q43" s="39">
        <v>2</v>
      </c>
      <c r="R43" s="39">
        <v>2</v>
      </c>
      <c r="S43" s="39"/>
      <c r="T43" s="39">
        <f t="shared" si="6"/>
        <v>3</v>
      </c>
      <c r="U43" s="40">
        <f t="shared" si="5"/>
        <v>0.52941176470588236</v>
      </c>
      <c r="V43" s="22">
        <v>155</v>
      </c>
      <c r="W43" s="22" t="s">
        <v>112</v>
      </c>
      <c r="X43" s="22" t="s">
        <v>88</v>
      </c>
      <c r="Y43" s="65">
        <v>1002</v>
      </c>
      <c r="Z43" s="41"/>
      <c r="AA43" s="1" t="s">
        <v>129</v>
      </c>
      <c r="AB43" s="28" t="s">
        <v>130</v>
      </c>
    </row>
    <row r="44" spans="1:28" x14ac:dyDescent="0.3">
      <c r="A44" s="1" t="s">
        <v>45</v>
      </c>
      <c r="B44" s="1" t="s">
        <v>58</v>
      </c>
      <c r="C44" s="27" t="s">
        <v>383</v>
      </c>
      <c r="D44" s="38">
        <v>25</v>
      </c>
      <c r="E44" s="27" t="s">
        <v>437</v>
      </c>
      <c r="F44" s="27"/>
      <c r="G44" s="27"/>
      <c r="H44" s="27"/>
      <c r="I44" s="27"/>
      <c r="J44" s="27"/>
      <c r="K44" s="27"/>
      <c r="L44" s="81"/>
      <c r="M44" s="27"/>
      <c r="N44" s="27">
        <f>SUM(L44:M44)</f>
        <v>0</v>
      </c>
      <c r="O44" s="39"/>
      <c r="P44" s="39"/>
      <c r="Q44" s="39"/>
      <c r="R44" s="39"/>
      <c r="S44" s="39"/>
      <c r="T44" s="39">
        <f t="shared" si="6"/>
        <v>0</v>
      </c>
      <c r="U44" s="40" t="str">
        <f t="shared" si="5"/>
        <v/>
      </c>
      <c r="V44" s="22">
        <v>155</v>
      </c>
      <c r="W44" s="22" t="s">
        <v>112</v>
      </c>
      <c r="X44" s="22" t="s">
        <v>88</v>
      </c>
      <c r="Y44" s="65">
        <v>1002</v>
      </c>
      <c r="Z44" s="41"/>
      <c r="AA44" s="1" t="s">
        <v>129</v>
      </c>
      <c r="AB44" s="28" t="s">
        <v>130</v>
      </c>
    </row>
    <row r="45" spans="1:28" x14ac:dyDescent="0.3">
      <c r="A45" s="1" t="s">
        <v>45</v>
      </c>
      <c r="B45" s="1" t="s">
        <v>58</v>
      </c>
      <c r="C45" s="27" t="s">
        <v>384</v>
      </c>
      <c r="D45" s="38">
        <v>15</v>
      </c>
      <c r="E45" s="27">
        <v>13</v>
      </c>
      <c r="F45" s="27">
        <v>1</v>
      </c>
      <c r="G45" s="27">
        <v>3</v>
      </c>
      <c r="H45" s="27"/>
      <c r="I45" s="27"/>
      <c r="J45" s="27">
        <v>2</v>
      </c>
      <c r="K45" s="27">
        <v>2</v>
      </c>
      <c r="L45" s="81"/>
      <c r="M45" s="27">
        <v>2</v>
      </c>
      <c r="N45" s="27">
        <f>SUM(L45:M45)</f>
        <v>2</v>
      </c>
      <c r="O45" s="39">
        <v>0</v>
      </c>
      <c r="P45" s="39">
        <v>2</v>
      </c>
      <c r="Q45" s="39">
        <v>2</v>
      </c>
      <c r="R45" s="39">
        <v>4</v>
      </c>
      <c r="S45" s="39"/>
      <c r="T45" s="39">
        <f t="shared" si="6"/>
        <v>4</v>
      </c>
      <c r="U45" s="40">
        <f t="shared" si="5"/>
        <v>0.30769230769230771</v>
      </c>
      <c r="V45" s="22">
        <v>155</v>
      </c>
      <c r="W45" s="22" t="s">
        <v>112</v>
      </c>
      <c r="X45" s="22" t="s">
        <v>88</v>
      </c>
      <c r="Y45" s="65">
        <v>1002</v>
      </c>
      <c r="Z45" s="41"/>
      <c r="AA45" s="1" t="s">
        <v>129</v>
      </c>
      <c r="AB45" s="28" t="s">
        <v>130</v>
      </c>
    </row>
    <row r="46" spans="1:28" x14ac:dyDescent="0.3">
      <c r="A46" s="1" t="s">
        <v>45</v>
      </c>
      <c r="B46" s="1" t="s">
        <v>58</v>
      </c>
      <c r="C46" s="55" t="s">
        <v>38</v>
      </c>
      <c r="D46" s="36"/>
      <c r="E46" s="55"/>
      <c r="F46" s="55"/>
      <c r="G46" s="55"/>
      <c r="H46" s="55"/>
      <c r="I46" s="55"/>
      <c r="J46" s="55"/>
      <c r="K46" s="55"/>
      <c r="L46" s="55">
        <v>15</v>
      </c>
      <c r="M46" s="55">
        <v>-15</v>
      </c>
      <c r="N46" s="55"/>
      <c r="O46" s="55"/>
      <c r="P46" s="55"/>
      <c r="Q46" s="55"/>
      <c r="R46" s="55"/>
      <c r="S46" s="55"/>
      <c r="T46" s="55"/>
      <c r="U46" s="40" t="str">
        <f>_xlfn.IFNA("",((T46+Q46+N46-R46)+(O46*2))/E46)</f>
        <v/>
      </c>
      <c r="V46" s="22">
        <v>155</v>
      </c>
      <c r="W46" s="22" t="s">
        <v>112</v>
      </c>
      <c r="X46" s="22" t="s">
        <v>88</v>
      </c>
      <c r="Y46" s="65">
        <v>1002</v>
      </c>
      <c r="Z46" s="41"/>
      <c r="AA46" s="1" t="s">
        <v>129</v>
      </c>
      <c r="AB46" s="28" t="s">
        <v>130</v>
      </c>
    </row>
    <row r="47" spans="1:28" x14ac:dyDescent="0.3">
      <c r="A47" s="43" t="s">
        <v>45</v>
      </c>
      <c r="B47" s="43" t="s">
        <v>58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22</v>
      </c>
      <c r="G47" s="44">
        <f t="shared" si="7"/>
        <v>73</v>
      </c>
      <c r="H47" s="44">
        <f t="shared" si="7"/>
        <v>0</v>
      </c>
      <c r="I47" s="44">
        <f t="shared" si="7"/>
        <v>0</v>
      </c>
      <c r="J47" s="44">
        <f t="shared" si="7"/>
        <v>30</v>
      </c>
      <c r="K47" s="44">
        <f t="shared" si="7"/>
        <v>37</v>
      </c>
      <c r="L47" s="44">
        <f t="shared" si="7"/>
        <v>15</v>
      </c>
      <c r="M47" s="44">
        <f t="shared" si="7"/>
        <v>45</v>
      </c>
      <c r="N47" s="44">
        <f t="shared" si="7"/>
        <v>60</v>
      </c>
      <c r="O47" s="44">
        <f t="shared" si="7"/>
        <v>13</v>
      </c>
      <c r="P47" s="44">
        <f t="shared" si="7"/>
        <v>17</v>
      </c>
      <c r="Q47" s="44">
        <f t="shared" si="7"/>
        <v>11</v>
      </c>
      <c r="R47" s="44">
        <f t="shared" si="7"/>
        <v>33</v>
      </c>
      <c r="S47" s="44">
        <f t="shared" si="7"/>
        <v>0</v>
      </c>
      <c r="T47" s="44">
        <f t="shared" si="7"/>
        <v>74</v>
      </c>
      <c r="U47" s="45">
        <f>((T47+Q47+N47-R47)+(O47*2))/E47</f>
        <v>0.57499999999999996</v>
      </c>
      <c r="V47" s="46">
        <v>155</v>
      </c>
      <c r="W47" s="46" t="s">
        <v>112</v>
      </c>
      <c r="X47" s="46" t="s">
        <v>88</v>
      </c>
      <c r="Y47" s="66">
        <v>1002</v>
      </c>
      <c r="Z47" s="47"/>
      <c r="AA47" s="43" t="s">
        <v>129</v>
      </c>
      <c r="AB47" s="69" t="s">
        <v>130</v>
      </c>
    </row>
    <row r="48" spans="1:28" x14ac:dyDescent="0.3">
      <c r="A48" s="1"/>
      <c r="B48" s="1"/>
      <c r="C48" s="1"/>
      <c r="D48" s="1"/>
      <c r="F48" s="48" t="s">
        <v>40</v>
      </c>
      <c r="G48" s="50">
        <f>F47/G47</f>
        <v>0.30136986301369861</v>
      </c>
      <c r="H48" s="27"/>
      <c r="I48" s="1"/>
      <c r="J48" s="48" t="s">
        <v>41</v>
      </c>
      <c r="K48" s="50">
        <f>J47/K47</f>
        <v>0.81081081081081086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7F30-CC38-4EB1-A23E-11BDFECDDF08}">
  <sheetPr>
    <tabColor rgb="FF92D050"/>
    <pageSetUpPr fitToPage="1"/>
  </sheetPr>
  <dimension ref="A1:AB55"/>
  <sheetViews>
    <sheetView workbookViewId="0">
      <selection activeCell="E15" sqref="E1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425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477</v>
      </c>
    </row>
    <row r="3" spans="1:28" x14ac:dyDescent="0.3">
      <c r="B3" s="1"/>
      <c r="C3" s="6">
        <v>29233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229</v>
      </c>
      <c r="K4" s="16" t="s">
        <v>44</v>
      </c>
      <c r="L4" s="17"/>
      <c r="M4" s="18"/>
      <c r="N4" s="19">
        <v>21</v>
      </c>
      <c r="O4" s="19">
        <v>19</v>
      </c>
      <c r="P4" s="19">
        <v>29</v>
      </c>
      <c r="Q4" s="19">
        <v>33</v>
      </c>
      <c r="R4" s="20"/>
      <c r="S4" s="21">
        <f>SUM(N4:R4)</f>
        <v>102</v>
      </c>
      <c r="T4" s="22">
        <v>249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230</v>
      </c>
      <c r="K5" s="16" t="s">
        <v>75</v>
      </c>
      <c r="L5" s="17"/>
      <c r="M5" s="18"/>
      <c r="N5" s="19">
        <v>14</v>
      </c>
      <c r="O5" s="19">
        <v>25</v>
      </c>
      <c r="P5" s="19">
        <v>21</v>
      </c>
      <c r="Q5" s="19">
        <v>28</v>
      </c>
      <c r="R5" s="20"/>
      <c r="S5" s="21">
        <f>SUM(N5:R5)</f>
        <v>88</v>
      </c>
      <c r="T5" s="22">
        <v>249</v>
      </c>
      <c r="U5" s="1"/>
      <c r="V5" s="1"/>
      <c r="W5" s="1"/>
    </row>
    <row r="6" spans="1:28" x14ac:dyDescent="0.3">
      <c r="C6" s="23">
        <v>783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108</v>
      </c>
      <c r="D7" s="7" t="s">
        <v>7</v>
      </c>
      <c r="G7" s="1"/>
      <c r="S7" s="1"/>
      <c r="T7" s="25" t="s">
        <v>8</v>
      </c>
      <c r="U7" s="1"/>
      <c r="V7" s="26">
        <v>249</v>
      </c>
      <c r="W7" s="1"/>
    </row>
    <row r="8" spans="1:28" x14ac:dyDescent="0.3">
      <c r="B8" s="1"/>
      <c r="C8" s="24" t="s">
        <v>496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6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20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48</v>
      </c>
      <c r="D13" s="38">
        <v>15</v>
      </c>
      <c r="E13" s="27">
        <v>38</v>
      </c>
      <c r="F13" s="27">
        <v>11</v>
      </c>
      <c r="G13" s="27">
        <v>20</v>
      </c>
      <c r="H13" s="27"/>
      <c r="I13" s="27"/>
      <c r="J13" s="27">
        <v>6</v>
      </c>
      <c r="K13" s="27">
        <v>8</v>
      </c>
      <c r="L13" s="81"/>
      <c r="M13" s="27">
        <v>2</v>
      </c>
      <c r="N13" s="27">
        <f>SUM(L13:M13)</f>
        <v>2</v>
      </c>
      <c r="O13" s="27">
        <v>2</v>
      </c>
      <c r="P13" s="39">
        <v>2</v>
      </c>
      <c r="Q13" s="27">
        <v>3</v>
      </c>
      <c r="R13" s="27">
        <v>3</v>
      </c>
      <c r="S13" s="27"/>
      <c r="T13" s="27">
        <v>28</v>
      </c>
      <c r="U13" s="40">
        <f>IFERROR(((T13+Q13+N13-R13)+(O13*2))/E13,"")</f>
        <v>0.89473684210526316</v>
      </c>
      <c r="V13" s="22">
        <v>249</v>
      </c>
      <c r="W13" s="22" t="s">
        <v>92</v>
      </c>
      <c r="X13" s="22" t="s">
        <v>88</v>
      </c>
      <c r="Y13" s="65">
        <v>783</v>
      </c>
      <c r="Z13" s="41"/>
      <c r="AA13" s="1" t="s">
        <v>89</v>
      </c>
      <c r="AB13" s="28" t="s">
        <v>427</v>
      </c>
    </row>
    <row r="14" spans="1:28" x14ac:dyDescent="0.3">
      <c r="A14" s="1" t="s">
        <v>74</v>
      </c>
      <c r="B14" s="1" t="s">
        <v>45</v>
      </c>
      <c r="C14" s="27" t="s">
        <v>50</v>
      </c>
      <c r="D14" s="38">
        <v>25</v>
      </c>
      <c r="E14" s="27" t="s">
        <v>409</v>
      </c>
      <c r="F14" s="27"/>
      <c r="G14" s="27"/>
      <c r="H14" s="27"/>
      <c r="I14" s="27"/>
      <c r="J14" s="27"/>
      <c r="K14" s="27"/>
      <c r="L14" s="81"/>
      <c r="M14" s="27"/>
      <c r="N14" s="27"/>
      <c r="O14" s="27"/>
      <c r="P14" s="39"/>
      <c r="Q14" s="27"/>
      <c r="R14" s="27"/>
      <c r="S14" s="27"/>
      <c r="T14" s="27"/>
      <c r="U14" s="40"/>
      <c r="V14" s="22">
        <v>249</v>
      </c>
      <c r="W14" s="22" t="s">
        <v>92</v>
      </c>
      <c r="X14" s="22" t="s">
        <v>88</v>
      </c>
      <c r="Y14" s="65">
        <v>783</v>
      </c>
      <c r="Z14" s="41"/>
      <c r="AA14" s="1" t="s">
        <v>89</v>
      </c>
      <c r="AB14" s="28" t="s">
        <v>427</v>
      </c>
    </row>
    <row r="15" spans="1:28" x14ac:dyDescent="0.3">
      <c r="A15" s="1" t="s">
        <v>74</v>
      </c>
      <c r="B15" s="1" t="s">
        <v>45</v>
      </c>
      <c r="C15" s="27" t="s">
        <v>53</v>
      </c>
      <c r="D15" s="38">
        <v>8</v>
      </c>
      <c r="E15" s="27">
        <v>18</v>
      </c>
      <c r="F15" s="27">
        <v>1</v>
      </c>
      <c r="G15" s="27">
        <v>6</v>
      </c>
      <c r="H15" s="27"/>
      <c r="I15" s="27"/>
      <c r="J15" s="27">
        <v>0</v>
      </c>
      <c r="K15" s="27">
        <v>0</v>
      </c>
      <c r="L15" s="81"/>
      <c r="M15" s="27">
        <v>7</v>
      </c>
      <c r="N15" s="27">
        <f t="shared" ref="N15:N22" si="0">SUM(L15:M15)</f>
        <v>7</v>
      </c>
      <c r="O15" s="39">
        <v>0</v>
      </c>
      <c r="P15" s="39">
        <v>2</v>
      </c>
      <c r="Q15" s="39">
        <v>0</v>
      </c>
      <c r="R15" s="39">
        <v>0</v>
      </c>
      <c r="S15" s="39"/>
      <c r="T15" s="27">
        <v>2</v>
      </c>
      <c r="U15" s="40">
        <f t="shared" ref="U15:U24" si="1">IFERROR(((T15+Q15+N15-R15)+(O15*2))/E15,"")</f>
        <v>0.5</v>
      </c>
      <c r="V15" s="22">
        <v>249</v>
      </c>
      <c r="W15" s="22" t="s">
        <v>92</v>
      </c>
      <c r="X15" s="22" t="s">
        <v>88</v>
      </c>
      <c r="Y15" s="65">
        <v>783</v>
      </c>
      <c r="Z15" s="41"/>
      <c r="AA15" s="1" t="s">
        <v>89</v>
      </c>
      <c r="AB15" s="28" t="s">
        <v>427</v>
      </c>
    </row>
    <row r="16" spans="1:28" x14ac:dyDescent="0.3">
      <c r="A16" s="1" t="s">
        <v>74</v>
      </c>
      <c r="B16" s="1" t="s">
        <v>45</v>
      </c>
      <c r="C16" s="27" t="s">
        <v>118</v>
      </c>
      <c r="D16" s="38">
        <v>10</v>
      </c>
      <c r="E16" s="27" t="s">
        <v>409</v>
      </c>
      <c r="F16" s="27"/>
      <c r="G16" s="27"/>
      <c r="H16" s="27"/>
      <c r="I16" s="27"/>
      <c r="J16" s="27"/>
      <c r="K16" s="27"/>
      <c r="L16" s="81"/>
      <c r="M16" s="27"/>
      <c r="N16" s="27"/>
      <c r="O16" s="39"/>
      <c r="P16" s="39"/>
      <c r="Q16" s="39"/>
      <c r="R16" s="39"/>
      <c r="S16" s="39"/>
      <c r="T16" s="27"/>
      <c r="U16" s="40" t="str">
        <f t="shared" si="1"/>
        <v/>
      </c>
      <c r="V16" s="22">
        <v>249</v>
      </c>
      <c r="W16" s="22" t="s">
        <v>92</v>
      </c>
      <c r="X16" s="22" t="s">
        <v>88</v>
      </c>
      <c r="Y16" s="65">
        <v>783</v>
      </c>
      <c r="Z16" s="41"/>
      <c r="AA16" s="1" t="s">
        <v>89</v>
      </c>
      <c r="AB16" s="28" t="s">
        <v>427</v>
      </c>
    </row>
    <row r="17" spans="1:28" x14ac:dyDescent="0.3">
      <c r="A17" s="1" t="s">
        <v>74</v>
      </c>
      <c r="B17" s="1" t="s">
        <v>45</v>
      </c>
      <c r="C17" s="27" t="s">
        <v>55</v>
      </c>
      <c r="D17" s="38">
        <v>6</v>
      </c>
      <c r="E17" s="27">
        <v>22</v>
      </c>
      <c r="F17" s="27">
        <v>8</v>
      </c>
      <c r="G17" s="27">
        <v>10</v>
      </c>
      <c r="H17" s="27"/>
      <c r="I17" s="27"/>
      <c r="J17" s="27">
        <v>4</v>
      </c>
      <c r="K17" s="27">
        <v>5</v>
      </c>
      <c r="L17" s="81"/>
      <c r="M17" s="27">
        <v>8</v>
      </c>
      <c r="N17" s="27">
        <f t="shared" si="0"/>
        <v>8</v>
      </c>
      <c r="O17" s="39">
        <v>0</v>
      </c>
      <c r="P17" s="39">
        <v>3</v>
      </c>
      <c r="Q17" s="39">
        <v>4</v>
      </c>
      <c r="R17" s="39">
        <v>0</v>
      </c>
      <c r="S17" s="39"/>
      <c r="T17" s="27">
        <v>20</v>
      </c>
      <c r="U17" s="40">
        <f t="shared" si="1"/>
        <v>1.4545454545454546</v>
      </c>
      <c r="V17" s="22">
        <v>249</v>
      </c>
      <c r="W17" s="22" t="s">
        <v>92</v>
      </c>
      <c r="X17" s="22" t="s">
        <v>88</v>
      </c>
      <c r="Y17" s="65">
        <v>783</v>
      </c>
      <c r="Z17" s="41"/>
      <c r="AA17" s="1" t="s">
        <v>89</v>
      </c>
      <c r="AB17" s="28" t="s">
        <v>427</v>
      </c>
    </row>
    <row r="18" spans="1:28" x14ac:dyDescent="0.3">
      <c r="A18" s="1" t="s">
        <v>74</v>
      </c>
      <c r="B18" s="1" t="s">
        <v>45</v>
      </c>
      <c r="C18" s="27" t="s">
        <v>305</v>
      </c>
      <c r="D18" s="38">
        <v>44</v>
      </c>
      <c r="E18" s="27">
        <v>9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81"/>
      <c r="M18" s="27">
        <v>2</v>
      </c>
      <c r="N18" s="27">
        <f t="shared" si="0"/>
        <v>2</v>
      </c>
      <c r="O18" s="39">
        <v>0</v>
      </c>
      <c r="P18" s="39">
        <v>1</v>
      </c>
      <c r="Q18" s="39">
        <v>1</v>
      </c>
      <c r="R18" s="39">
        <v>1</v>
      </c>
      <c r="S18" s="39"/>
      <c r="T18" s="27"/>
      <c r="U18" s="40">
        <f t="shared" si="1"/>
        <v>0.22222222222222221</v>
      </c>
      <c r="V18" s="22">
        <v>249</v>
      </c>
      <c r="W18" s="22" t="s">
        <v>471</v>
      </c>
      <c r="X18" s="22" t="s">
        <v>472</v>
      </c>
      <c r="Y18" s="65">
        <v>783</v>
      </c>
      <c r="Z18" s="41"/>
      <c r="AA18" s="1" t="s">
        <v>89</v>
      </c>
      <c r="AB18" s="28" t="s">
        <v>427</v>
      </c>
    </row>
    <row r="19" spans="1:28" x14ac:dyDescent="0.3">
      <c r="A19" s="1" t="s">
        <v>74</v>
      </c>
      <c r="B19" s="1" t="s">
        <v>45</v>
      </c>
      <c r="C19" s="27" t="s">
        <v>119</v>
      </c>
      <c r="D19" s="38">
        <v>24</v>
      </c>
      <c r="E19" s="27">
        <v>32</v>
      </c>
      <c r="F19" s="27">
        <v>8</v>
      </c>
      <c r="G19" s="27">
        <v>20</v>
      </c>
      <c r="H19" s="27"/>
      <c r="I19" s="27"/>
      <c r="J19" s="27">
        <v>2</v>
      </c>
      <c r="K19" s="27">
        <v>4</v>
      </c>
      <c r="L19" s="81"/>
      <c r="M19" s="27">
        <v>9</v>
      </c>
      <c r="N19" s="27">
        <f t="shared" si="0"/>
        <v>9</v>
      </c>
      <c r="O19" s="39">
        <v>1</v>
      </c>
      <c r="P19" s="39">
        <v>5</v>
      </c>
      <c r="Q19" s="39">
        <v>2</v>
      </c>
      <c r="R19" s="39">
        <v>3</v>
      </c>
      <c r="S19" s="39"/>
      <c r="T19" s="27">
        <v>18</v>
      </c>
      <c r="U19" s="40">
        <f t="shared" si="1"/>
        <v>0.875</v>
      </c>
      <c r="V19" s="22">
        <v>249</v>
      </c>
      <c r="W19" s="22" t="s">
        <v>92</v>
      </c>
      <c r="X19" s="22" t="s">
        <v>88</v>
      </c>
      <c r="Y19" s="65">
        <v>783</v>
      </c>
      <c r="Z19" s="41"/>
      <c r="AA19" s="1" t="s">
        <v>89</v>
      </c>
      <c r="AB19" s="28" t="s">
        <v>427</v>
      </c>
    </row>
    <row r="20" spans="1:28" x14ac:dyDescent="0.3">
      <c r="A20" s="1" t="s">
        <v>74</v>
      </c>
      <c r="B20" s="1" t="s">
        <v>45</v>
      </c>
      <c r="C20" s="27" t="s">
        <v>54</v>
      </c>
      <c r="D20" s="38">
        <v>22</v>
      </c>
      <c r="E20" s="27">
        <v>32</v>
      </c>
      <c r="F20" s="27">
        <v>3</v>
      </c>
      <c r="G20" s="27">
        <v>6</v>
      </c>
      <c r="H20" s="27"/>
      <c r="I20" s="27"/>
      <c r="J20" s="27">
        <v>1</v>
      </c>
      <c r="K20" s="27">
        <v>4</v>
      </c>
      <c r="L20" s="81"/>
      <c r="M20" s="27">
        <v>3</v>
      </c>
      <c r="N20" s="27">
        <f t="shared" si="0"/>
        <v>3</v>
      </c>
      <c r="O20" s="39">
        <v>6</v>
      </c>
      <c r="P20" s="39">
        <v>5</v>
      </c>
      <c r="Q20" s="39">
        <v>3</v>
      </c>
      <c r="R20" s="39">
        <v>4</v>
      </c>
      <c r="S20" s="39"/>
      <c r="T20" s="27">
        <v>7</v>
      </c>
      <c r="U20" s="40">
        <f t="shared" si="1"/>
        <v>0.65625</v>
      </c>
      <c r="V20" s="22">
        <v>249</v>
      </c>
      <c r="W20" s="22" t="s">
        <v>92</v>
      </c>
      <c r="X20" s="22" t="s">
        <v>88</v>
      </c>
      <c r="Y20" s="65">
        <v>783</v>
      </c>
      <c r="Z20" s="41"/>
      <c r="AA20" s="1" t="s">
        <v>89</v>
      </c>
      <c r="AB20" s="28" t="s">
        <v>427</v>
      </c>
    </row>
    <row r="21" spans="1:28" x14ac:dyDescent="0.3">
      <c r="A21" s="1" t="s">
        <v>74</v>
      </c>
      <c r="B21" s="1" t="s">
        <v>45</v>
      </c>
      <c r="C21" s="27" t="s">
        <v>47</v>
      </c>
      <c r="D21" s="38">
        <v>28</v>
      </c>
      <c r="E21" s="27">
        <v>22</v>
      </c>
      <c r="F21" s="27">
        <v>5</v>
      </c>
      <c r="G21" s="27">
        <v>7</v>
      </c>
      <c r="H21" s="27"/>
      <c r="I21" s="27"/>
      <c r="J21" s="27">
        <v>4</v>
      </c>
      <c r="K21" s="27">
        <v>6</v>
      </c>
      <c r="L21" s="81"/>
      <c r="M21" s="27">
        <v>5</v>
      </c>
      <c r="N21" s="27">
        <f t="shared" si="0"/>
        <v>5</v>
      </c>
      <c r="O21" s="39">
        <v>6</v>
      </c>
      <c r="P21" s="39">
        <v>2</v>
      </c>
      <c r="Q21" s="39">
        <v>0</v>
      </c>
      <c r="R21" s="39">
        <v>1</v>
      </c>
      <c r="S21" s="39"/>
      <c r="T21" s="27">
        <v>14</v>
      </c>
      <c r="U21" s="40">
        <f t="shared" si="1"/>
        <v>1.3636363636363635</v>
      </c>
      <c r="V21" s="22">
        <v>249</v>
      </c>
      <c r="W21" s="22" t="s">
        <v>92</v>
      </c>
      <c r="X21" s="22" t="s">
        <v>88</v>
      </c>
      <c r="Y21" s="65">
        <v>783</v>
      </c>
      <c r="Z21" s="41"/>
      <c r="AA21" s="1" t="s">
        <v>89</v>
      </c>
      <c r="AB21" s="28" t="s">
        <v>427</v>
      </c>
    </row>
    <row r="22" spans="1:28" x14ac:dyDescent="0.3">
      <c r="A22" s="1" t="s">
        <v>74</v>
      </c>
      <c r="B22" s="1" t="s">
        <v>45</v>
      </c>
      <c r="C22" s="27" t="s">
        <v>52</v>
      </c>
      <c r="D22" s="38">
        <v>32</v>
      </c>
      <c r="E22" s="27">
        <v>18</v>
      </c>
      <c r="F22" s="27">
        <v>0</v>
      </c>
      <c r="G22" s="27">
        <v>2</v>
      </c>
      <c r="H22" s="27"/>
      <c r="I22" s="27"/>
      <c r="J22" s="27">
        <v>0</v>
      </c>
      <c r="K22" s="27">
        <v>4</v>
      </c>
      <c r="L22" s="81"/>
      <c r="M22" s="27">
        <v>1</v>
      </c>
      <c r="N22" s="27">
        <f t="shared" si="0"/>
        <v>1</v>
      </c>
      <c r="O22" s="39">
        <v>2</v>
      </c>
      <c r="P22" s="39">
        <v>0</v>
      </c>
      <c r="Q22" s="39">
        <v>1</v>
      </c>
      <c r="R22" s="39">
        <v>1</v>
      </c>
      <c r="S22" s="39"/>
      <c r="T22" s="27"/>
      <c r="U22" s="40">
        <f t="shared" si="1"/>
        <v>0.27777777777777779</v>
      </c>
      <c r="V22" s="22">
        <v>249</v>
      </c>
      <c r="W22" s="22" t="s">
        <v>92</v>
      </c>
      <c r="X22" s="22" t="s">
        <v>88</v>
      </c>
      <c r="Y22" s="65">
        <v>783</v>
      </c>
      <c r="Z22" s="41"/>
      <c r="AA22" s="1" t="s">
        <v>89</v>
      </c>
      <c r="AB22" s="28" t="s">
        <v>427</v>
      </c>
    </row>
    <row r="23" spans="1:28" x14ac:dyDescent="0.3">
      <c r="A23" s="1" t="s">
        <v>74</v>
      </c>
      <c r="B23" s="1" t="s">
        <v>45</v>
      </c>
      <c r="C23" s="27" t="s">
        <v>46</v>
      </c>
      <c r="D23" s="38">
        <v>1</v>
      </c>
      <c r="E23" s="27">
        <v>18</v>
      </c>
      <c r="F23" s="27">
        <v>1</v>
      </c>
      <c r="G23" s="27">
        <v>6</v>
      </c>
      <c r="H23" s="27"/>
      <c r="I23" s="27"/>
      <c r="J23" s="27">
        <v>1</v>
      </c>
      <c r="K23" s="27">
        <v>3</v>
      </c>
      <c r="L23" s="81"/>
      <c r="M23" s="27">
        <v>4</v>
      </c>
      <c r="N23" s="27">
        <f>SUM(L23:M23)</f>
        <v>4</v>
      </c>
      <c r="O23" s="39">
        <v>4</v>
      </c>
      <c r="P23" s="39">
        <v>2</v>
      </c>
      <c r="Q23" s="39">
        <v>0</v>
      </c>
      <c r="R23" s="39">
        <v>0</v>
      </c>
      <c r="S23" s="39"/>
      <c r="T23" s="27">
        <v>3</v>
      </c>
      <c r="U23" s="40">
        <f t="shared" si="1"/>
        <v>0.83333333333333337</v>
      </c>
      <c r="V23" s="22">
        <v>249</v>
      </c>
      <c r="W23" s="22" t="s">
        <v>92</v>
      </c>
      <c r="X23" s="22" t="s">
        <v>88</v>
      </c>
      <c r="Y23" s="65">
        <v>783</v>
      </c>
      <c r="Z23" s="41"/>
      <c r="AA23" s="1" t="s">
        <v>89</v>
      </c>
      <c r="AB23" s="28" t="s">
        <v>427</v>
      </c>
    </row>
    <row r="24" spans="1:28" x14ac:dyDescent="0.3">
      <c r="A24" s="1" t="s">
        <v>74</v>
      </c>
      <c r="B24" s="1" t="s">
        <v>45</v>
      </c>
      <c r="C24" s="27" t="s">
        <v>49</v>
      </c>
      <c r="D24" s="38">
        <v>30</v>
      </c>
      <c r="E24" s="27">
        <v>31</v>
      </c>
      <c r="F24" s="27">
        <v>4</v>
      </c>
      <c r="G24" s="27">
        <v>6</v>
      </c>
      <c r="H24" s="27"/>
      <c r="I24" s="27"/>
      <c r="J24" s="27">
        <v>2</v>
      </c>
      <c r="K24" s="27">
        <v>2</v>
      </c>
      <c r="L24" s="81"/>
      <c r="M24" s="27">
        <v>4</v>
      </c>
      <c r="N24" s="27">
        <f>SUM(L24:M24)</f>
        <v>4</v>
      </c>
      <c r="O24" s="39">
        <v>6</v>
      </c>
      <c r="P24" s="39">
        <v>5</v>
      </c>
      <c r="Q24" s="39">
        <v>2</v>
      </c>
      <c r="R24" s="39">
        <v>5</v>
      </c>
      <c r="S24" s="39"/>
      <c r="T24" s="27">
        <v>10</v>
      </c>
      <c r="U24" s="40">
        <f t="shared" si="1"/>
        <v>0.74193548387096775</v>
      </c>
      <c r="V24" s="22">
        <v>249</v>
      </c>
      <c r="W24" s="22" t="s">
        <v>92</v>
      </c>
      <c r="X24" s="22" t="s">
        <v>88</v>
      </c>
      <c r="Y24" s="65">
        <v>783</v>
      </c>
      <c r="Z24" s="41"/>
      <c r="AA24" s="1" t="s">
        <v>89</v>
      </c>
      <c r="AB24" s="28" t="s">
        <v>427</v>
      </c>
    </row>
    <row r="25" spans="1:28" x14ac:dyDescent="0.3">
      <c r="A25" s="1" t="s">
        <v>74</v>
      </c>
      <c r="B25" s="1" t="s">
        <v>45</v>
      </c>
      <c r="C25" s="55" t="s">
        <v>38</v>
      </c>
      <c r="D25" s="1"/>
      <c r="E25" s="55"/>
      <c r="F25" s="42"/>
      <c r="G25" s="42"/>
      <c r="H25" s="42"/>
      <c r="I25" s="42"/>
      <c r="J25" s="42"/>
      <c r="K25" s="42"/>
      <c r="L25" s="55">
        <v>15</v>
      </c>
      <c r="M25" s="55">
        <v>-15</v>
      </c>
      <c r="N25" s="27"/>
      <c r="O25" s="42"/>
      <c r="P25" s="42"/>
      <c r="Q25" s="42"/>
      <c r="R25" s="42"/>
      <c r="S25" s="42"/>
      <c r="T25" s="27"/>
      <c r="U25" s="40" t="str">
        <f>_xlfn.IFNA("",((T25+Q25+N25-R25)+(O25*2))/E25)</f>
        <v/>
      </c>
      <c r="V25" s="22">
        <v>249</v>
      </c>
      <c r="W25" s="22" t="s">
        <v>92</v>
      </c>
      <c r="X25" s="22" t="s">
        <v>88</v>
      </c>
      <c r="Y25" s="65">
        <v>783</v>
      </c>
      <c r="Z25" s="41"/>
      <c r="AA25" s="1" t="s">
        <v>89</v>
      </c>
      <c r="AB25" s="28" t="s">
        <v>427</v>
      </c>
    </row>
    <row r="26" spans="1:28" x14ac:dyDescent="0.3">
      <c r="A26" s="43" t="s">
        <v>74</v>
      </c>
      <c r="B26" s="43" t="s">
        <v>45</v>
      </c>
      <c r="C26" s="44" t="s">
        <v>39</v>
      </c>
      <c r="D26" s="43"/>
      <c r="E26" s="44">
        <f t="shared" ref="E26:T26" si="2">SUM(E13:E25)</f>
        <v>240</v>
      </c>
      <c r="F26" s="44">
        <f t="shared" si="2"/>
        <v>41</v>
      </c>
      <c r="G26" s="44">
        <f t="shared" si="2"/>
        <v>84</v>
      </c>
      <c r="H26" s="44">
        <f t="shared" si="2"/>
        <v>0</v>
      </c>
      <c r="I26" s="44">
        <f t="shared" si="2"/>
        <v>0</v>
      </c>
      <c r="J26" s="44">
        <f t="shared" si="2"/>
        <v>20</v>
      </c>
      <c r="K26" s="44">
        <f t="shared" si="2"/>
        <v>36</v>
      </c>
      <c r="L26" s="44">
        <f t="shared" si="2"/>
        <v>15</v>
      </c>
      <c r="M26" s="44">
        <f t="shared" si="2"/>
        <v>30</v>
      </c>
      <c r="N26" s="44">
        <f t="shared" si="2"/>
        <v>45</v>
      </c>
      <c r="O26" s="44">
        <f t="shared" si="2"/>
        <v>27</v>
      </c>
      <c r="P26" s="44">
        <f t="shared" si="2"/>
        <v>27</v>
      </c>
      <c r="Q26" s="44">
        <f t="shared" si="2"/>
        <v>16</v>
      </c>
      <c r="R26" s="44">
        <f t="shared" si="2"/>
        <v>18</v>
      </c>
      <c r="S26" s="44">
        <f t="shared" si="2"/>
        <v>0</v>
      </c>
      <c r="T26" s="44">
        <f t="shared" si="2"/>
        <v>102</v>
      </c>
      <c r="U26" s="45">
        <f>((T26+Q26+N26-R26)+(O26*2))/E26</f>
        <v>0.82916666666666672</v>
      </c>
      <c r="V26" s="46">
        <v>249</v>
      </c>
      <c r="W26" s="46" t="s">
        <v>92</v>
      </c>
      <c r="X26" s="46" t="s">
        <v>88</v>
      </c>
      <c r="Y26" s="68">
        <v>783</v>
      </c>
      <c r="Z26" s="47"/>
      <c r="AA26" s="43" t="s">
        <v>89</v>
      </c>
      <c r="AB26" s="69" t="s">
        <v>427</v>
      </c>
    </row>
    <row r="27" spans="1:28" x14ac:dyDescent="0.3">
      <c r="A27" s="1"/>
      <c r="B27" s="1"/>
      <c r="C27" s="1"/>
      <c r="D27" s="1"/>
      <c r="F27" s="48" t="s">
        <v>40</v>
      </c>
      <c r="G27" s="50">
        <f>F26/G26</f>
        <v>0.48809523809523808</v>
      </c>
      <c r="H27" s="27"/>
      <c r="I27" s="1"/>
      <c r="J27" s="48" t="s">
        <v>41</v>
      </c>
      <c r="K27" s="50">
        <f>J26/K26</f>
        <v>0.55555555555555558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32" t="s">
        <v>75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18</v>
      </c>
      <c r="AB34" s="86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74</v>
      </c>
      <c r="C36" s="27" t="s">
        <v>495</v>
      </c>
      <c r="D36" s="38">
        <v>5</v>
      </c>
      <c r="E36" s="27">
        <v>10</v>
      </c>
      <c r="F36" s="27">
        <v>0</v>
      </c>
      <c r="G36" s="27">
        <v>0</v>
      </c>
      <c r="H36" s="27"/>
      <c r="I36" s="27"/>
      <c r="J36" s="39">
        <v>0</v>
      </c>
      <c r="K36" s="27">
        <v>0</v>
      </c>
      <c r="L36" s="81"/>
      <c r="M36" s="27">
        <v>0</v>
      </c>
      <c r="N36" s="27">
        <f>SUM(L36:M36)</f>
        <v>0</v>
      </c>
      <c r="O36" s="39">
        <v>0</v>
      </c>
      <c r="P36" s="55"/>
      <c r="Q36" s="39">
        <v>0</v>
      </c>
      <c r="R36" s="39">
        <v>0</v>
      </c>
      <c r="S36" s="39"/>
      <c r="T36" s="39">
        <f>(H36*3)+((F36-H36)*2)+J36</f>
        <v>0</v>
      </c>
      <c r="U36" s="40">
        <f>IFERROR(((T36+Q36+N36-R36)+(O36*2))/E36,"")</f>
        <v>0</v>
      </c>
      <c r="V36" s="22">
        <v>249</v>
      </c>
      <c r="W36" s="22" t="s">
        <v>112</v>
      </c>
      <c r="X36" s="22" t="s">
        <v>93</v>
      </c>
      <c r="Y36" s="65">
        <v>783</v>
      </c>
      <c r="Z36" s="41"/>
      <c r="AA36" s="1" t="s">
        <v>231</v>
      </c>
      <c r="AB36" s="28" t="s">
        <v>426</v>
      </c>
    </row>
    <row r="37" spans="1:28" x14ac:dyDescent="0.3">
      <c r="A37" s="1" t="s">
        <v>45</v>
      </c>
      <c r="B37" s="1" t="s">
        <v>74</v>
      </c>
      <c r="C37" s="27" t="s">
        <v>385</v>
      </c>
      <c r="D37" s="38">
        <v>6</v>
      </c>
      <c r="E37" s="27">
        <v>25</v>
      </c>
      <c r="F37" s="27">
        <v>2</v>
      </c>
      <c r="G37" s="27">
        <v>8</v>
      </c>
      <c r="H37" s="27"/>
      <c r="I37" s="27"/>
      <c r="J37" s="39">
        <v>2</v>
      </c>
      <c r="K37" s="27">
        <v>4</v>
      </c>
      <c r="L37" s="81"/>
      <c r="M37" s="27">
        <v>8</v>
      </c>
      <c r="N37" s="27">
        <f>SUM(L37:M37)</f>
        <v>8</v>
      </c>
      <c r="O37" s="39">
        <v>0</v>
      </c>
      <c r="P37" s="55">
        <v>6</v>
      </c>
      <c r="Q37" s="39">
        <v>1</v>
      </c>
      <c r="R37" s="39">
        <v>2</v>
      </c>
      <c r="S37" s="39">
        <v>2</v>
      </c>
      <c r="T37" s="39">
        <f>(H37*3)+((F37-H37)*2)+J37</f>
        <v>6</v>
      </c>
      <c r="U37" s="40">
        <f>IFERROR(((T37+Q37+N37-R37)+(O37*2))/E37,"")</f>
        <v>0.52</v>
      </c>
      <c r="V37" s="22">
        <v>249</v>
      </c>
      <c r="W37" s="22" t="s">
        <v>112</v>
      </c>
      <c r="X37" s="22" t="s">
        <v>93</v>
      </c>
      <c r="Y37" s="65">
        <v>783</v>
      </c>
      <c r="Z37" s="41"/>
      <c r="AA37" s="1" t="s">
        <v>231</v>
      </c>
      <c r="AB37" s="28" t="s">
        <v>426</v>
      </c>
    </row>
    <row r="38" spans="1:28" x14ac:dyDescent="0.3">
      <c r="A38" s="1" t="s">
        <v>45</v>
      </c>
      <c r="B38" s="1" t="s">
        <v>74</v>
      </c>
      <c r="C38" s="27" t="s">
        <v>386</v>
      </c>
      <c r="D38" s="38">
        <v>1</v>
      </c>
      <c r="E38" s="27">
        <v>35</v>
      </c>
      <c r="F38" s="27">
        <v>6</v>
      </c>
      <c r="G38" s="27">
        <v>15</v>
      </c>
      <c r="H38" s="27"/>
      <c r="I38" s="27"/>
      <c r="J38" s="39">
        <v>1</v>
      </c>
      <c r="K38" s="27">
        <v>1</v>
      </c>
      <c r="L38" s="81"/>
      <c r="M38" s="27">
        <v>5</v>
      </c>
      <c r="N38" s="27">
        <f>SUM(L38:M38)</f>
        <v>5</v>
      </c>
      <c r="O38" s="27">
        <v>2</v>
      </c>
      <c r="P38" s="39">
        <v>1</v>
      </c>
      <c r="Q38" s="27">
        <v>2</v>
      </c>
      <c r="R38" s="27">
        <v>2</v>
      </c>
      <c r="S38" s="27"/>
      <c r="T38" s="27">
        <f>(H38*3)+((F38-H38)*2)+J38</f>
        <v>13</v>
      </c>
      <c r="U38" s="40">
        <f>IFERROR(((T38+Q38+N38-R38)+(O38*2))/E38,"")</f>
        <v>0.62857142857142856</v>
      </c>
      <c r="V38" s="22">
        <v>249</v>
      </c>
      <c r="W38" s="22" t="s">
        <v>112</v>
      </c>
      <c r="X38" s="22" t="s">
        <v>93</v>
      </c>
      <c r="Y38" s="65">
        <v>783</v>
      </c>
      <c r="Z38" s="41"/>
      <c r="AA38" s="1" t="s">
        <v>231</v>
      </c>
      <c r="AB38" s="28" t="s">
        <v>426</v>
      </c>
    </row>
    <row r="39" spans="1:28" x14ac:dyDescent="0.3">
      <c r="A39" s="1" t="s">
        <v>45</v>
      </c>
      <c r="B39" s="1" t="s">
        <v>74</v>
      </c>
      <c r="C39" s="27" t="s">
        <v>387</v>
      </c>
      <c r="D39" s="38">
        <v>11</v>
      </c>
      <c r="E39" s="27">
        <v>9</v>
      </c>
      <c r="F39" s="27">
        <v>0</v>
      </c>
      <c r="G39" s="27">
        <v>2</v>
      </c>
      <c r="H39" s="27"/>
      <c r="I39" s="27"/>
      <c r="J39" s="39">
        <v>0</v>
      </c>
      <c r="K39" s="27">
        <v>0</v>
      </c>
      <c r="L39" s="81"/>
      <c r="M39" s="27">
        <v>1</v>
      </c>
      <c r="N39" s="27">
        <f>SUM(L39:M39)</f>
        <v>1</v>
      </c>
      <c r="O39" s="39">
        <v>1</v>
      </c>
      <c r="P39" s="39">
        <v>2</v>
      </c>
      <c r="Q39" s="39">
        <v>0</v>
      </c>
      <c r="R39" s="39">
        <v>1</v>
      </c>
      <c r="S39" s="39"/>
      <c r="T39" s="39"/>
      <c r="U39" s="40">
        <f t="shared" ref="U39:U47" si="3">IFERROR(((T39+Q39+N39-R39)+(O39*2))/E39,"")</f>
        <v>0.22222222222222221</v>
      </c>
      <c r="V39" s="22">
        <v>249</v>
      </c>
      <c r="W39" s="22" t="s">
        <v>112</v>
      </c>
      <c r="X39" s="22" t="s">
        <v>93</v>
      </c>
      <c r="Y39" s="65">
        <v>783</v>
      </c>
      <c r="Z39" s="41"/>
      <c r="AA39" s="1" t="s">
        <v>231</v>
      </c>
      <c r="AB39" s="28" t="s">
        <v>426</v>
      </c>
    </row>
    <row r="40" spans="1:28" x14ac:dyDescent="0.3">
      <c r="A40" s="1" t="s">
        <v>45</v>
      </c>
      <c r="B40" s="1" t="s">
        <v>74</v>
      </c>
      <c r="C40" s="27" t="s">
        <v>388</v>
      </c>
      <c r="D40" s="38">
        <v>10</v>
      </c>
      <c r="E40" s="27" t="s">
        <v>409</v>
      </c>
      <c r="F40" s="27"/>
      <c r="G40" s="27"/>
      <c r="H40" s="27"/>
      <c r="I40" s="27"/>
      <c r="J40" s="39"/>
      <c r="K40" s="27"/>
      <c r="L40" s="81"/>
      <c r="M40" s="27"/>
      <c r="N40" s="27"/>
      <c r="O40" s="39"/>
      <c r="P40" s="39"/>
      <c r="Q40" s="39"/>
      <c r="R40" s="39"/>
      <c r="S40" s="39"/>
      <c r="T40" s="39"/>
      <c r="U40" s="40" t="str">
        <f t="shared" si="3"/>
        <v/>
      </c>
      <c r="V40" s="22">
        <v>249</v>
      </c>
      <c r="W40" s="22" t="s">
        <v>112</v>
      </c>
      <c r="X40" s="22" t="s">
        <v>93</v>
      </c>
      <c r="Y40" s="65">
        <v>783</v>
      </c>
      <c r="Z40" s="41"/>
      <c r="AA40" s="1" t="s">
        <v>231</v>
      </c>
      <c r="AB40" s="28" t="s">
        <v>426</v>
      </c>
    </row>
    <row r="41" spans="1:28" x14ac:dyDescent="0.3">
      <c r="A41" s="1" t="s">
        <v>45</v>
      </c>
      <c r="B41" s="1" t="s">
        <v>74</v>
      </c>
      <c r="C41" s="27" t="s">
        <v>428</v>
      </c>
      <c r="D41" s="38">
        <v>34</v>
      </c>
      <c r="E41" s="27">
        <v>40</v>
      </c>
      <c r="F41" s="27">
        <v>7</v>
      </c>
      <c r="G41" s="27">
        <v>11</v>
      </c>
      <c r="H41" s="27"/>
      <c r="I41" s="27"/>
      <c r="J41" s="39">
        <v>7</v>
      </c>
      <c r="K41" s="27">
        <v>10</v>
      </c>
      <c r="L41" s="81"/>
      <c r="M41" s="27">
        <v>7</v>
      </c>
      <c r="N41" s="27">
        <f>SUM(L41:M41)</f>
        <v>7</v>
      </c>
      <c r="O41" s="39">
        <v>0</v>
      </c>
      <c r="P41" s="39">
        <v>4</v>
      </c>
      <c r="Q41" s="39">
        <v>2</v>
      </c>
      <c r="R41" s="39">
        <v>4</v>
      </c>
      <c r="S41" s="39"/>
      <c r="T41" s="39">
        <f>(H41*3)+((F41-H41)*2)+J41</f>
        <v>21</v>
      </c>
      <c r="U41" s="40">
        <f t="shared" si="3"/>
        <v>0.65</v>
      </c>
      <c r="V41" s="22">
        <v>249</v>
      </c>
      <c r="W41" s="22" t="s">
        <v>112</v>
      </c>
      <c r="X41" s="22" t="s">
        <v>93</v>
      </c>
      <c r="Y41" s="65">
        <v>783</v>
      </c>
      <c r="Z41" s="41"/>
      <c r="AA41" s="1" t="s">
        <v>231</v>
      </c>
      <c r="AB41" s="28" t="s">
        <v>426</v>
      </c>
    </row>
    <row r="42" spans="1:28" x14ac:dyDescent="0.3">
      <c r="A42" s="1" t="s">
        <v>45</v>
      </c>
      <c r="B42" s="1" t="s">
        <v>74</v>
      </c>
      <c r="C42" s="27" t="s">
        <v>389</v>
      </c>
      <c r="D42" s="38">
        <v>33</v>
      </c>
      <c r="E42" s="27">
        <v>20</v>
      </c>
      <c r="F42" s="27">
        <v>1</v>
      </c>
      <c r="G42" s="27">
        <v>3</v>
      </c>
      <c r="H42" s="27"/>
      <c r="I42" s="27"/>
      <c r="J42" s="39">
        <v>2</v>
      </c>
      <c r="K42" s="27">
        <v>2</v>
      </c>
      <c r="L42" s="81"/>
      <c r="M42" s="27">
        <v>5</v>
      </c>
      <c r="N42" s="27">
        <f>SUM(L42:M42)</f>
        <v>5</v>
      </c>
      <c r="O42" s="39">
        <v>1</v>
      </c>
      <c r="P42" s="39">
        <v>2</v>
      </c>
      <c r="Q42" s="39">
        <v>1</v>
      </c>
      <c r="R42" s="39">
        <v>2</v>
      </c>
      <c r="S42" s="39"/>
      <c r="T42" s="39">
        <f>(H42*3)+((F42-H42)*2)+J42</f>
        <v>4</v>
      </c>
      <c r="U42" s="40">
        <f t="shared" si="3"/>
        <v>0.5</v>
      </c>
      <c r="V42" s="22">
        <v>249</v>
      </c>
      <c r="W42" s="22" t="s">
        <v>112</v>
      </c>
      <c r="X42" s="22" t="s">
        <v>93</v>
      </c>
      <c r="Y42" s="65">
        <v>783</v>
      </c>
      <c r="Z42" s="41"/>
      <c r="AA42" s="1" t="s">
        <v>231</v>
      </c>
      <c r="AB42" s="28" t="s">
        <v>426</v>
      </c>
    </row>
    <row r="43" spans="1:28" x14ac:dyDescent="0.3">
      <c r="A43" s="1" t="s">
        <v>45</v>
      </c>
      <c r="B43" s="1" t="s">
        <v>74</v>
      </c>
      <c r="C43" s="27" t="s">
        <v>390</v>
      </c>
      <c r="D43" s="38">
        <v>23</v>
      </c>
      <c r="E43" s="27">
        <v>22</v>
      </c>
      <c r="F43" s="27">
        <v>1</v>
      </c>
      <c r="G43" s="27">
        <v>1</v>
      </c>
      <c r="H43" s="27"/>
      <c r="I43" s="27"/>
      <c r="J43" s="39">
        <v>2</v>
      </c>
      <c r="K43" s="27">
        <v>2</v>
      </c>
      <c r="L43" s="81"/>
      <c r="M43" s="27">
        <v>2</v>
      </c>
      <c r="N43" s="27">
        <f>SUM(L43:M43)</f>
        <v>2</v>
      </c>
      <c r="O43" s="39">
        <v>0</v>
      </c>
      <c r="P43" s="39">
        <v>2</v>
      </c>
      <c r="Q43" s="39">
        <v>2</v>
      </c>
      <c r="R43" s="39">
        <v>1</v>
      </c>
      <c r="S43" s="39"/>
      <c r="T43" s="39">
        <f>(H43*3)+((F43-H43)*2)+J43</f>
        <v>4</v>
      </c>
      <c r="U43" s="40">
        <f t="shared" si="3"/>
        <v>0.31818181818181818</v>
      </c>
      <c r="V43" s="22">
        <v>249</v>
      </c>
      <c r="W43" s="22" t="s">
        <v>112</v>
      </c>
      <c r="X43" s="22" t="s">
        <v>93</v>
      </c>
      <c r="Y43" s="65">
        <v>783</v>
      </c>
      <c r="Z43" s="41"/>
      <c r="AA43" s="1" t="s">
        <v>231</v>
      </c>
      <c r="AB43" s="28" t="s">
        <v>426</v>
      </c>
    </row>
    <row r="44" spans="1:28" x14ac:dyDescent="0.3">
      <c r="A44" s="1" t="s">
        <v>45</v>
      </c>
      <c r="B44" s="1" t="s">
        <v>74</v>
      </c>
      <c r="C44" s="27" t="s">
        <v>391</v>
      </c>
      <c r="D44" s="38">
        <v>20</v>
      </c>
      <c r="E44" s="27">
        <v>35</v>
      </c>
      <c r="F44" s="27">
        <v>5</v>
      </c>
      <c r="G44" s="27">
        <v>10</v>
      </c>
      <c r="H44" s="27"/>
      <c r="I44" s="27"/>
      <c r="J44" s="39">
        <v>5</v>
      </c>
      <c r="K44" s="27">
        <v>6</v>
      </c>
      <c r="L44" s="81"/>
      <c r="M44" s="27">
        <v>9</v>
      </c>
      <c r="N44" s="27">
        <f>SUM(L44:M44)</f>
        <v>9</v>
      </c>
      <c r="O44" s="39">
        <v>4</v>
      </c>
      <c r="P44" s="39">
        <v>3</v>
      </c>
      <c r="Q44" s="39">
        <v>2</v>
      </c>
      <c r="R44" s="39">
        <v>5</v>
      </c>
      <c r="S44" s="39"/>
      <c r="T44" s="39">
        <f>(H44*3)+((F44-H44)*2)+J44</f>
        <v>15</v>
      </c>
      <c r="U44" s="40">
        <f t="shared" si="3"/>
        <v>0.82857142857142863</v>
      </c>
      <c r="V44" s="22">
        <v>249</v>
      </c>
      <c r="W44" s="22" t="s">
        <v>112</v>
      </c>
      <c r="X44" s="22" t="s">
        <v>93</v>
      </c>
      <c r="Y44" s="65">
        <v>783</v>
      </c>
      <c r="Z44" s="41"/>
      <c r="AA44" s="1" t="s">
        <v>231</v>
      </c>
      <c r="AB44" s="28" t="s">
        <v>426</v>
      </c>
    </row>
    <row r="45" spans="1:28" x14ac:dyDescent="0.3">
      <c r="A45" s="1" t="s">
        <v>45</v>
      </c>
      <c r="B45" s="1" t="s">
        <v>74</v>
      </c>
      <c r="C45" s="27" t="s">
        <v>392</v>
      </c>
      <c r="D45" s="38">
        <v>22</v>
      </c>
      <c r="E45" s="27">
        <v>44</v>
      </c>
      <c r="F45" s="27">
        <v>10</v>
      </c>
      <c r="G45" s="27">
        <v>28</v>
      </c>
      <c r="H45" s="27"/>
      <c r="I45" s="27"/>
      <c r="J45" s="39">
        <v>5</v>
      </c>
      <c r="K45" s="27">
        <v>8</v>
      </c>
      <c r="L45" s="81"/>
      <c r="M45" s="27">
        <v>2</v>
      </c>
      <c r="N45" s="27">
        <f>SUM(L45:M45)</f>
        <v>2</v>
      </c>
      <c r="O45" s="39">
        <v>3</v>
      </c>
      <c r="P45" s="39">
        <v>4</v>
      </c>
      <c r="Q45" s="39">
        <v>0</v>
      </c>
      <c r="R45" s="39">
        <v>7</v>
      </c>
      <c r="S45" s="39"/>
      <c r="T45" s="39">
        <f>(H45*3)+((F45-H45)*2)+J45</f>
        <v>25</v>
      </c>
      <c r="U45" s="40">
        <f t="shared" si="3"/>
        <v>0.59090909090909094</v>
      </c>
      <c r="V45" s="22">
        <v>249</v>
      </c>
      <c r="W45" s="22" t="s">
        <v>112</v>
      </c>
      <c r="X45" s="22" t="s">
        <v>93</v>
      </c>
      <c r="Y45" s="65">
        <v>783</v>
      </c>
      <c r="Z45" s="41"/>
      <c r="AA45" s="1" t="s">
        <v>231</v>
      </c>
      <c r="AB45" s="28" t="s">
        <v>426</v>
      </c>
    </row>
    <row r="46" spans="1:28" x14ac:dyDescent="0.3">
      <c r="A46" s="1" t="s">
        <v>45</v>
      </c>
      <c r="B46" s="1" t="s">
        <v>74</v>
      </c>
      <c r="C46" s="27" t="s">
        <v>309</v>
      </c>
      <c r="D46" s="38">
        <v>25</v>
      </c>
      <c r="E46" s="27" t="s">
        <v>409</v>
      </c>
      <c r="F46" s="27"/>
      <c r="G46" s="27"/>
      <c r="H46" s="27"/>
      <c r="I46" s="27"/>
      <c r="J46" s="39"/>
      <c r="K46" s="27"/>
      <c r="L46" s="81"/>
      <c r="M46" s="27"/>
      <c r="N46" s="27"/>
      <c r="O46" s="39"/>
      <c r="P46" s="39"/>
      <c r="Q46" s="39"/>
      <c r="R46" s="39"/>
      <c r="S46" s="39"/>
      <c r="T46" s="39"/>
      <c r="U46" s="40" t="str">
        <f t="shared" si="3"/>
        <v/>
      </c>
      <c r="V46" s="22">
        <v>249</v>
      </c>
      <c r="W46" s="22" t="s">
        <v>112</v>
      </c>
      <c r="X46" s="22" t="s">
        <v>93</v>
      </c>
      <c r="Y46" s="65">
        <v>783</v>
      </c>
      <c r="Z46" s="41"/>
      <c r="AA46" s="1" t="s">
        <v>231</v>
      </c>
      <c r="AB46" s="28" t="s">
        <v>426</v>
      </c>
    </row>
    <row r="47" spans="1:28" x14ac:dyDescent="0.3">
      <c r="A47" s="1" t="s">
        <v>45</v>
      </c>
      <c r="B47" s="1" t="s">
        <v>74</v>
      </c>
      <c r="C47" s="27" t="s">
        <v>393</v>
      </c>
      <c r="D47" s="38">
        <v>31</v>
      </c>
      <c r="E47" s="27" t="s">
        <v>409</v>
      </c>
      <c r="F47" s="27"/>
      <c r="G47" s="27"/>
      <c r="H47" s="27"/>
      <c r="I47" s="27"/>
      <c r="J47" s="39"/>
      <c r="K47" s="27"/>
      <c r="L47" s="81"/>
      <c r="M47" s="27"/>
      <c r="N47" s="27"/>
      <c r="O47" s="39"/>
      <c r="P47" s="39"/>
      <c r="Q47" s="39"/>
      <c r="R47" s="39"/>
      <c r="S47" s="39"/>
      <c r="T47" s="39"/>
      <c r="U47" s="40" t="str">
        <f t="shared" si="3"/>
        <v/>
      </c>
      <c r="V47" s="22">
        <v>249</v>
      </c>
      <c r="W47" s="22" t="s">
        <v>112</v>
      </c>
      <c r="X47" s="22" t="s">
        <v>93</v>
      </c>
      <c r="Y47" s="65">
        <v>783</v>
      </c>
      <c r="Z47" s="41"/>
      <c r="AA47" s="1" t="s">
        <v>231</v>
      </c>
      <c r="AB47" s="28" t="s">
        <v>426</v>
      </c>
    </row>
    <row r="48" spans="1:28" x14ac:dyDescent="0.3">
      <c r="A48" s="1" t="s">
        <v>45</v>
      </c>
      <c r="B48" s="1" t="s">
        <v>74</v>
      </c>
      <c r="C48" s="55" t="s">
        <v>38</v>
      </c>
      <c r="D48" s="1"/>
      <c r="E48" s="55"/>
      <c r="F48" s="42"/>
      <c r="G48" s="42"/>
      <c r="H48" s="42"/>
      <c r="I48" s="42"/>
      <c r="J48" s="42"/>
      <c r="K48" s="42"/>
      <c r="L48" s="55">
        <v>11</v>
      </c>
      <c r="M48" s="55">
        <v>-11</v>
      </c>
      <c r="N48" s="42"/>
      <c r="O48" s="42"/>
      <c r="P48" s="42"/>
      <c r="Q48" s="42"/>
      <c r="R48" s="42"/>
      <c r="S48" s="42"/>
      <c r="T48" s="42"/>
      <c r="U48" s="40" t="str">
        <f>_xlfn.IFNA("",((T48+Q48+N48-R48)+(O48*2))/E48)</f>
        <v/>
      </c>
      <c r="V48" s="22">
        <v>249</v>
      </c>
      <c r="W48" s="22" t="s">
        <v>112</v>
      </c>
      <c r="X48" s="22" t="s">
        <v>93</v>
      </c>
      <c r="Y48" s="65">
        <v>783</v>
      </c>
      <c r="Z48" s="41"/>
      <c r="AA48" s="1" t="s">
        <v>231</v>
      </c>
      <c r="AB48" s="28" t="s">
        <v>426</v>
      </c>
    </row>
    <row r="49" spans="1:28" x14ac:dyDescent="0.3">
      <c r="A49" s="43" t="s">
        <v>45</v>
      </c>
      <c r="B49" s="43" t="s">
        <v>74</v>
      </c>
      <c r="C49" s="44" t="s">
        <v>39</v>
      </c>
      <c r="D49" s="43"/>
      <c r="E49" s="44">
        <f t="shared" ref="E49:T49" si="4">SUM(E36:E48)</f>
        <v>240</v>
      </c>
      <c r="F49" s="44">
        <f t="shared" si="4"/>
        <v>32</v>
      </c>
      <c r="G49" s="44">
        <f t="shared" si="4"/>
        <v>78</v>
      </c>
      <c r="H49" s="44">
        <f t="shared" si="4"/>
        <v>0</v>
      </c>
      <c r="I49" s="44">
        <f t="shared" si="4"/>
        <v>0</v>
      </c>
      <c r="J49" s="44">
        <f t="shared" si="4"/>
        <v>24</v>
      </c>
      <c r="K49" s="44">
        <f t="shared" si="4"/>
        <v>33</v>
      </c>
      <c r="L49" s="44">
        <f t="shared" si="4"/>
        <v>11</v>
      </c>
      <c r="M49" s="44">
        <f t="shared" si="4"/>
        <v>28</v>
      </c>
      <c r="N49" s="44">
        <f t="shared" si="4"/>
        <v>39</v>
      </c>
      <c r="O49" s="44">
        <f t="shared" si="4"/>
        <v>11</v>
      </c>
      <c r="P49" s="44">
        <f t="shared" si="4"/>
        <v>24</v>
      </c>
      <c r="Q49" s="44">
        <f t="shared" si="4"/>
        <v>10</v>
      </c>
      <c r="R49" s="44">
        <f t="shared" si="4"/>
        <v>24</v>
      </c>
      <c r="S49" s="44">
        <f t="shared" si="4"/>
        <v>2</v>
      </c>
      <c r="T49" s="44">
        <f t="shared" si="4"/>
        <v>88</v>
      </c>
      <c r="U49" s="45">
        <f>((T49+Q49+N49-R49)+(O49*2))/E49</f>
        <v>0.5625</v>
      </c>
      <c r="V49" s="46">
        <v>249</v>
      </c>
      <c r="W49" s="46" t="s">
        <v>112</v>
      </c>
      <c r="X49" s="46" t="s">
        <v>93</v>
      </c>
      <c r="Y49" s="66">
        <v>783</v>
      </c>
      <c r="Z49" s="47"/>
      <c r="AA49" s="43" t="s">
        <v>231</v>
      </c>
      <c r="AB49" s="69" t="s">
        <v>426</v>
      </c>
    </row>
    <row r="50" spans="1:28" x14ac:dyDescent="0.3">
      <c r="A50" s="1"/>
      <c r="B50" s="1"/>
      <c r="C50" s="1"/>
      <c r="D50" s="1"/>
      <c r="F50" s="48" t="s">
        <v>40</v>
      </c>
      <c r="G50" s="50">
        <f>F49/G49</f>
        <v>0.41025641025641024</v>
      </c>
      <c r="H50" s="27"/>
      <c r="I50" s="1"/>
      <c r="J50" s="48" t="s">
        <v>41</v>
      </c>
      <c r="K50" s="50">
        <f>J49/K49</f>
        <v>0.72727272727272729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28"/>
    </row>
    <row r="53" spans="1:28" x14ac:dyDescent="0.3">
      <c r="AB53" s="86"/>
    </row>
    <row r="54" spans="1:28" x14ac:dyDescent="0.3">
      <c r="AB54" s="86"/>
    </row>
    <row r="55" spans="1:28" x14ac:dyDescent="0.3">
      <c r="AB55" s="86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EA53-80E3-45F1-A500-0693B310F89A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485</v>
      </c>
    </row>
    <row r="3" spans="1:28" x14ac:dyDescent="0.3">
      <c r="B3" s="1"/>
      <c r="C3" s="6">
        <v>29239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232</v>
      </c>
      <c r="K4" s="16" t="s">
        <v>44</v>
      </c>
      <c r="L4" s="17"/>
      <c r="M4" s="18"/>
      <c r="N4" s="19">
        <v>24</v>
      </c>
      <c r="O4" s="19">
        <v>19</v>
      </c>
      <c r="P4" s="19">
        <v>27</v>
      </c>
      <c r="Q4" s="19">
        <v>26</v>
      </c>
      <c r="R4" s="20"/>
      <c r="S4" s="21">
        <f>SUM(N4:R4)</f>
        <v>96</v>
      </c>
      <c r="T4" s="22">
        <v>258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233</v>
      </c>
      <c r="K5" s="16" t="s">
        <v>79</v>
      </c>
      <c r="L5" s="17"/>
      <c r="M5" s="18"/>
      <c r="N5" s="19">
        <v>20</v>
      </c>
      <c r="O5" s="19">
        <v>26</v>
      </c>
      <c r="P5" s="19">
        <v>29</v>
      </c>
      <c r="Q5" s="19">
        <v>33</v>
      </c>
      <c r="R5" s="20"/>
      <c r="S5" s="21">
        <f>SUM(N5:R5)</f>
        <v>108</v>
      </c>
      <c r="T5" s="22">
        <v>258</v>
      </c>
      <c r="U5" s="1"/>
      <c r="V5" s="1"/>
      <c r="W5" s="1"/>
    </row>
    <row r="6" spans="1:28" x14ac:dyDescent="0.3">
      <c r="C6" s="23">
        <v>1054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258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21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48</v>
      </c>
      <c r="D13" s="38">
        <v>15</v>
      </c>
      <c r="E13" s="81"/>
      <c r="F13" s="27">
        <v>7</v>
      </c>
      <c r="G13" s="81"/>
      <c r="H13" s="81"/>
      <c r="I13" s="81"/>
      <c r="J13" s="27">
        <v>6</v>
      </c>
      <c r="K13" s="27">
        <v>10</v>
      </c>
      <c r="L13" s="81"/>
      <c r="M13" s="81"/>
      <c r="N13" s="27">
        <f>SUM(L13:M13)</f>
        <v>0</v>
      </c>
      <c r="O13" s="81"/>
      <c r="P13" s="55">
        <v>6</v>
      </c>
      <c r="Q13" s="81"/>
      <c r="R13" s="81"/>
      <c r="S13" s="81"/>
      <c r="T13" s="27">
        <f>+(F13*2)+J13</f>
        <v>20</v>
      </c>
      <c r="U13" s="40" t="str">
        <f>IFERROR(((T13+Q13+N13-R13)+(O13*2))/E13,"")</f>
        <v/>
      </c>
      <c r="V13" s="22">
        <v>258</v>
      </c>
      <c r="W13" s="22" t="s">
        <v>92</v>
      </c>
      <c r="X13" s="22" t="s">
        <v>93</v>
      </c>
      <c r="Y13" s="65">
        <v>1054</v>
      </c>
      <c r="Z13" s="41"/>
      <c r="AA13" s="1" t="s">
        <v>89</v>
      </c>
      <c r="AB13" s="28" t="s">
        <v>234</v>
      </c>
    </row>
    <row r="14" spans="1:28" x14ac:dyDescent="0.3">
      <c r="A14" s="1" t="s">
        <v>78</v>
      </c>
      <c r="B14" s="1" t="s">
        <v>45</v>
      </c>
      <c r="C14" s="27" t="s">
        <v>50</v>
      </c>
      <c r="D14" s="38">
        <v>25</v>
      </c>
      <c r="E14" s="81" t="s">
        <v>497</v>
      </c>
      <c r="F14" s="27"/>
      <c r="G14" s="81"/>
      <c r="H14" s="81"/>
      <c r="I14" s="81"/>
      <c r="J14" s="27"/>
      <c r="K14" s="27"/>
      <c r="L14" s="81"/>
      <c r="M14" s="81"/>
      <c r="N14" s="27">
        <f t="shared" ref="N14:N22" si="0">SUM(L14:M14)</f>
        <v>0</v>
      </c>
      <c r="O14" s="82"/>
      <c r="P14" s="82"/>
      <c r="Q14" s="82"/>
      <c r="R14" s="82"/>
      <c r="S14" s="82"/>
      <c r="T14" s="27">
        <f t="shared" ref="T14:T24" si="1">+(F14*2)+J14</f>
        <v>0</v>
      </c>
      <c r="U14" s="40" t="str">
        <f t="shared" ref="U14:U24" si="2">IFERROR(((T14+Q14+N14-R14)+(O14*2))/E14,"")</f>
        <v/>
      </c>
      <c r="V14" s="22">
        <v>258</v>
      </c>
      <c r="W14" s="22" t="s">
        <v>92</v>
      </c>
      <c r="X14" s="22" t="s">
        <v>93</v>
      </c>
      <c r="Y14" s="65">
        <v>1054</v>
      </c>
      <c r="Z14" s="41"/>
      <c r="AA14" s="1" t="s">
        <v>89</v>
      </c>
      <c r="AB14" s="28" t="s">
        <v>234</v>
      </c>
    </row>
    <row r="15" spans="1:28" x14ac:dyDescent="0.3">
      <c r="A15" s="1" t="s">
        <v>78</v>
      </c>
      <c r="B15" s="1" t="s">
        <v>45</v>
      </c>
      <c r="C15" s="27" t="s">
        <v>53</v>
      </c>
      <c r="D15" s="38">
        <v>8</v>
      </c>
      <c r="E15" s="81"/>
      <c r="F15" s="27">
        <v>1</v>
      </c>
      <c r="G15" s="81"/>
      <c r="H15" s="81"/>
      <c r="I15" s="81"/>
      <c r="J15" s="27">
        <v>0</v>
      </c>
      <c r="K15" s="27">
        <v>0</v>
      </c>
      <c r="L15" s="81"/>
      <c r="M15" s="81"/>
      <c r="N15" s="27">
        <f t="shared" si="0"/>
        <v>0</v>
      </c>
      <c r="O15" s="82"/>
      <c r="P15" s="82"/>
      <c r="Q15" s="82"/>
      <c r="R15" s="82"/>
      <c r="S15" s="82"/>
      <c r="T15" s="27">
        <f t="shared" si="1"/>
        <v>2</v>
      </c>
      <c r="U15" s="40" t="str">
        <f t="shared" si="2"/>
        <v/>
      </c>
      <c r="V15" s="22">
        <v>258</v>
      </c>
      <c r="W15" s="22" t="s">
        <v>92</v>
      </c>
      <c r="X15" s="22" t="s">
        <v>93</v>
      </c>
      <c r="Y15" s="65">
        <v>1054</v>
      </c>
      <c r="Z15" s="41"/>
      <c r="AA15" s="1" t="s">
        <v>89</v>
      </c>
      <c r="AB15" s="28" t="s">
        <v>234</v>
      </c>
    </row>
    <row r="16" spans="1:28" x14ac:dyDescent="0.3">
      <c r="A16" s="1" t="s">
        <v>78</v>
      </c>
      <c r="B16" s="1" t="s">
        <v>45</v>
      </c>
      <c r="C16" s="27" t="s">
        <v>118</v>
      </c>
      <c r="D16" s="38">
        <v>10</v>
      </c>
      <c r="E16" s="81"/>
      <c r="F16" s="27">
        <v>1</v>
      </c>
      <c r="G16" s="81"/>
      <c r="H16" s="81"/>
      <c r="I16" s="81"/>
      <c r="J16" s="27">
        <v>0</v>
      </c>
      <c r="K16" s="27">
        <v>0</v>
      </c>
      <c r="L16" s="81"/>
      <c r="M16" s="81"/>
      <c r="N16" s="27">
        <f>SUM(L16:M16)</f>
        <v>0</v>
      </c>
      <c r="O16" s="82"/>
      <c r="P16" s="82"/>
      <c r="Q16" s="82"/>
      <c r="R16" s="82"/>
      <c r="S16" s="82"/>
      <c r="T16" s="27">
        <f>+(F16*2)+J16</f>
        <v>2</v>
      </c>
      <c r="U16" s="40" t="str">
        <f>IFERROR(((T16+Q16+N16-R16)+(O16*2))/E16,"")</f>
        <v/>
      </c>
      <c r="V16" s="22">
        <v>258</v>
      </c>
      <c r="W16" s="22" t="s">
        <v>92</v>
      </c>
      <c r="X16" s="22" t="s">
        <v>93</v>
      </c>
      <c r="Y16" s="65">
        <v>1054</v>
      </c>
      <c r="Z16" s="41"/>
      <c r="AA16" s="1" t="s">
        <v>89</v>
      </c>
      <c r="AB16" s="28" t="s">
        <v>234</v>
      </c>
    </row>
    <row r="17" spans="1:28" x14ac:dyDescent="0.3">
      <c r="A17" s="1" t="s">
        <v>78</v>
      </c>
      <c r="B17" s="1" t="s">
        <v>45</v>
      </c>
      <c r="C17" s="27" t="s">
        <v>55</v>
      </c>
      <c r="D17" s="38">
        <v>6</v>
      </c>
      <c r="E17" s="81"/>
      <c r="F17" s="27">
        <v>4</v>
      </c>
      <c r="G17" s="81"/>
      <c r="H17" s="81"/>
      <c r="I17" s="81"/>
      <c r="J17" s="27">
        <v>1</v>
      </c>
      <c r="K17" s="27">
        <v>1</v>
      </c>
      <c r="L17" s="81"/>
      <c r="M17" s="81"/>
      <c r="N17" s="27">
        <f>SUM(L17:M17)</f>
        <v>0</v>
      </c>
      <c r="O17" s="82"/>
      <c r="P17" s="82"/>
      <c r="Q17" s="82"/>
      <c r="R17" s="82"/>
      <c r="S17" s="82"/>
      <c r="T17" s="27">
        <f>+(F17*2)+J17</f>
        <v>9</v>
      </c>
      <c r="U17" s="40" t="str">
        <f>IFERROR(((T17+Q17+N17-R17)+(O17*2))/E17,"")</f>
        <v/>
      </c>
      <c r="V17" s="22">
        <v>258</v>
      </c>
      <c r="W17" s="22" t="s">
        <v>92</v>
      </c>
      <c r="X17" s="22" t="s">
        <v>93</v>
      </c>
      <c r="Y17" s="65">
        <v>1054</v>
      </c>
      <c r="Z17" s="41"/>
      <c r="AA17" s="1" t="s">
        <v>89</v>
      </c>
      <c r="AB17" s="28" t="s">
        <v>234</v>
      </c>
    </row>
    <row r="18" spans="1:28" x14ac:dyDescent="0.3">
      <c r="A18" s="1" t="s">
        <v>78</v>
      </c>
      <c r="B18" s="1" t="s">
        <v>45</v>
      </c>
      <c r="C18" s="27" t="s">
        <v>305</v>
      </c>
      <c r="D18" s="38">
        <v>44</v>
      </c>
      <c r="E18" s="81"/>
      <c r="F18" s="27">
        <v>1</v>
      </c>
      <c r="G18" s="81"/>
      <c r="H18" s="81"/>
      <c r="I18" s="81"/>
      <c r="J18" s="27">
        <v>0</v>
      </c>
      <c r="K18" s="27">
        <v>0</v>
      </c>
      <c r="L18" s="81"/>
      <c r="M18" s="81"/>
      <c r="N18" s="27">
        <f>SUM(L18:M18)</f>
        <v>0</v>
      </c>
      <c r="O18" s="82"/>
      <c r="P18" s="82"/>
      <c r="Q18" s="82"/>
      <c r="R18" s="82"/>
      <c r="S18" s="82"/>
      <c r="T18" s="27">
        <f>+(F18*2)+J18</f>
        <v>2</v>
      </c>
      <c r="U18" s="40" t="str">
        <f>IFERROR(((T18+Q18+N18-R18)+(O18*2))/E18,"")</f>
        <v/>
      </c>
      <c r="V18" s="22">
        <v>258</v>
      </c>
      <c r="W18" s="22" t="s">
        <v>92</v>
      </c>
      <c r="X18" s="22" t="s">
        <v>93</v>
      </c>
      <c r="Y18" s="65">
        <v>1054</v>
      </c>
      <c r="Z18" s="41"/>
      <c r="AA18" s="1" t="s">
        <v>89</v>
      </c>
      <c r="AB18" s="28" t="s">
        <v>234</v>
      </c>
    </row>
    <row r="19" spans="1:28" x14ac:dyDescent="0.3">
      <c r="A19" s="1" t="s">
        <v>78</v>
      </c>
      <c r="B19" s="1" t="s">
        <v>45</v>
      </c>
      <c r="C19" s="27" t="s">
        <v>119</v>
      </c>
      <c r="D19" s="38">
        <v>24</v>
      </c>
      <c r="E19" s="81"/>
      <c r="F19" s="27">
        <v>12</v>
      </c>
      <c r="G19" s="81"/>
      <c r="H19" s="81"/>
      <c r="I19" s="81"/>
      <c r="J19" s="27">
        <v>8</v>
      </c>
      <c r="K19" s="27">
        <v>9</v>
      </c>
      <c r="L19" s="81"/>
      <c r="M19" s="81"/>
      <c r="N19" s="27">
        <f>SUM(L19:M19)</f>
        <v>0</v>
      </c>
      <c r="O19" s="82"/>
      <c r="P19" s="55">
        <v>6</v>
      </c>
      <c r="Q19" s="82"/>
      <c r="R19" s="82"/>
      <c r="S19" s="82"/>
      <c r="T19" s="27">
        <f>+(F19*2)+J19</f>
        <v>32</v>
      </c>
      <c r="U19" s="40" t="str">
        <f>IFERROR(((T19+Q19+N19-R19)+(O19*2))/E19,"")</f>
        <v/>
      </c>
      <c r="V19" s="22">
        <v>258</v>
      </c>
      <c r="W19" s="22" t="s">
        <v>92</v>
      </c>
      <c r="X19" s="22" t="s">
        <v>93</v>
      </c>
      <c r="Y19" s="65">
        <v>1054</v>
      </c>
      <c r="Z19" s="41"/>
      <c r="AA19" s="1" t="s">
        <v>89</v>
      </c>
      <c r="AB19" s="28" t="s">
        <v>234</v>
      </c>
    </row>
    <row r="20" spans="1:28" x14ac:dyDescent="0.3">
      <c r="A20" s="1" t="s">
        <v>78</v>
      </c>
      <c r="B20" s="1" t="s">
        <v>45</v>
      </c>
      <c r="C20" s="27" t="s">
        <v>54</v>
      </c>
      <c r="D20" s="38">
        <v>22</v>
      </c>
      <c r="E20" s="81"/>
      <c r="F20" s="27">
        <v>2</v>
      </c>
      <c r="G20" s="81"/>
      <c r="H20" s="81"/>
      <c r="I20" s="81"/>
      <c r="J20" s="27">
        <v>0</v>
      </c>
      <c r="K20" s="27">
        <v>0</v>
      </c>
      <c r="L20" s="81"/>
      <c r="M20" s="81"/>
      <c r="N20" s="27">
        <f t="shared" si="0"/>
        <v>0</v>
      </c>
      <c r="O20" s="82"/>
      <c r="P20" s="82"/>
      <c r="Q20" s="82"/>
      <c r="R20" s="82"/>
      <c r="S20" s="82"/>
      <c r="T20" s="27">
        <f t="shared" si="1"/>
        <v>4</v>
      </c>
      <c r="U20" s="40" t="str">
        <f t="shared" si="2"/>
        <v/>
      </c>
      <c r="V20" s="22">
        <v>258</v>
      </c>
      <c r="W20" s="22" t="s">
        <v>92</v>
      </c>
      <c r="X20" s="22" t="s">
        <v>93</v>
      </c>
      <c r="Y20" s="65">
        <v>1054</v>
      </c>
      <c r="Z20" s="41"/>
      <c r="AA20" s="1" t="s">
        <v>89</v>
      </c>
      <c r="AB20" s="28" t="s">
        <v>234</v>
      </c>
    </row>
    <row r="21" spans="1:28" x14ac:dyDescent="0.3">
      <c r="A21" s="1" t="s">
        <v>78</v>
      </c>
      <c r="B21" s="1" t="s">
        <v>45</v>
      </c>
      <c r="C21" s="27" t="s">
        <v>47</v>
      </c>
      <c r="D21" s="38">
        <v>28</v>
      </c>
      <c r="E21" s="81"/>
      <c r="F21" s="27">
        <v>6</v>
      </c>
      <c r="G21" s="81"/>
      <c r="H21" s="81"/>
      <c r="I21" s="81"/>
      <c r="J21" s="27">
        <v>2</v>
      </c>
      <c r="K21" s="27">
        <v>4</v>
      </c>
      <c r="L21" s="81"/>
      <c r="M21" s="81"/>
      <c r="N21" s="27">
        <f t="shared" si="0"/>
        <v>0</v>
      </c>
      <c r="O21" s="82"/>
      <c r="P21" s="82"/>
      <c r="Q21" s="82"/>
      <c r="R21" s="82"/>
      <c r="S21" s="82"/>
      <c r="T21" s="27">
        <f t="shared" si="1"/>
        <v>14</v>
      </c>
      <c r="U21" s="40" t="str">
        <f t="shared" si="2"/>
        <v/>
      </c>
      <c r="V21" s="22">
        <v>258</v>
      </c>
      <c r="W21" s="22" t="s">
        <v>92</v>
      </c>
      <c r="X21" s="22" t="s">
        <v>93</v>
      </c>
      <c r="Y21" s="65">
        <v>1054</v>
      </c>
      <c r="Z21" s="41"/>
      <c r="AA21" s="1" t="s">
        <v>89</v>
      </c>
      <c r="AB21" s="28" t="s">
        <v>234</v>
      </c>
    </row>
    <row r="22" spans="1:28" x14ac:dyDescent="0.3">
      <c r="A22" s="1" t="s">
        <v>78</v>
      </c>
      <c r="B22" s="1" t="s">
        <v>45</v>
      </c>
      <c r="C22" s="27" t="s">
        <v>52</v>
      </c>
      <c r="D22" s="38">
        <v>32</v>
      </c>
      <c r="E22" s="81"/>
      <c r="F22" s="27">
        <v>0</v>
      </c>
      <c r="G22" s="81"/>
      <c r="H22" s="81"/>
      <c r="I22" s="81"/>
      <c r="J22" s="27">
        <v>0</v>
      </c>
      <c r="K22" s="27">
        <v>0</v>
      </c>
      <c r="L22" s="81"/>
      <c r="M22" s="81"/>
      <c r="N22" s="27">
        <f t="shared" si="0"/>
        <v>0</v>
      </c>
      <c r="O22" s="82"/>
      <c r="P22" s="82"/>
      <c r="Q22" s="82"/>
      <c r="R22" s="82"/>
      <c r="S22" s="82"/>
      <c r="T22" s="27">
        <f t="shared" si="1"/>
        <v>0</v>
      </c>
      <c r="U22" s="40" t="str">
        <f t="shared" si="2"/>
        <v/>
      </c>
      <c r="V22" s="22">
        <v>258</v>
      </c>
      <c r="W22" s="22" t="s">
        <v>92</v>
      </c>
      <c r="X22" s="22" t="s">
        <v>93</v>
      </c>
      <c r="Y22" s="65">
        <v>1054</v>
      </c>
      <c r="Z22" s="41"/>
      <c r="AA22" s="1" t="s">
        <v>89</v>
      </c>
      <c r="AB22" s="28" t="s">
        <v>234</v>
      </c>
    </row>
    <row r="23" spans="1:28" x14ac:dyDescent="0.3">
      <c r="A23" s="1" t="s">
        <v>78</v>
      </c>
      <c r="B23" s="1" t="s">
        <v>45</v>
      </c>
      <c r="C23" s="27" t="s">
        <v>46</v>
      </c>
      <c r="D23" s="38">
        <v>1</v>
      </c>
      <c r="E23" s="81"/>
      <c r="F23" s="27">
        <v>1</v>
      </c>
      <c r="G23" s="81"/>
      <c r="H23" s="81"/>
      <c r="I23" s="81"/>
      <c r="J23" s="27">
        <v>0</v>
      </c>
      <c r="K23" s="27">
        <v>0</v>
      </c>
      <c r="L23" s="81"/>
      <c r="M23" s="81"/>
      <c r="N23" s="27">
        <f>SUM(L23:M23)</f>
        <v>0</v>
      </c>
      <c r="O23" s="82"/>
      <c r="P23" s="82"/>
      <c r="Q23" s="82"/>
      <c r="R23" s="82"/>
      <c r="S23" s="82"/>
      <c r="T23" s="27">
        <f t="shared" si="1"/>
        <v>2</v>
      </c>
      <c r="U23" s="40" t="str">
        <f t="shared" si="2"/>
        <v/>
      </c>
      <c r="V23" s="22">
        <v>258</v>
      </c>
      <c r="W23" s="22" t="s">
        <v>92</v>
      </c>
      <c r="X23" s="22" t="s">
        <v>93</v>
      </c>
      <c r="Y23" s="65">
        <v>1054</v>
      </c>
      <c r="Z23" s="41"/>
      <c r="AA23" s="1" t="s">
        <v>89</v>
      </c>
      <c r="AB23" s="28" t="s">
        <v>234</v>
      </c>
    </row>
    <row r="24" spans="1:28" x14ac:dyDescent="0.3">
      <c r="A24" s="1" t="s">
        <v>78</v>
      </c>
      <c r="B24" s="1" t="s">
        <v>45</v>
      </c>
      <c r="C24" s="27" t="s">
        <v>49</v>
      </c>
      <c r="D24" s="38">
        <v>30</v>
      </c>
      <c r="E24" s="81"/>
      <c r="F24" s="27">
        <v>4</v>
      </c>
      <c r="G24" s="81"/>
      <c r="H24" s="81"/>
      <c r="I24" s="81"/>
      <c r="J24" s="27">
        <v>1</v>
      </c>
      <c r="K24" s="27">
        <v>2</v>
      </c>
      <c r="L24" s="81"/>
      <c r="M24" s="81"/>
      <c r="N24" s="27">
        <f>SUM(L24:M24)</f>
        <v>0</v>
      </c>
      <c r="O24" s="82"/>
      <c r="P24" s="82"/>
      <c r="Q24" s="82"/>
      <c r="R24" s="82"/>
      <c r="S24" s="82"/>
      <c r="T24" s="27">
        <f t="shared" si="1"/>
        <v>9</v>
      </c>
      <c r="U24" s="40" t="str">
        <f t="shared" si="2"/>
        <v/>
      </c>
      <c r="V24" s="22">
        <v>258</v>
      </c>
      <c r="W24" s="22" t="s">
        <v>92</v>
      </c>
      <c r="X24" s="22" t="s">
        <v>93</v>
      </c>
      <c r="Y24" s="65">
        <v>1054</v>
      </c>
      <c r="Z24" s="41"/>
      <c r="AA24" s="1" t="s">
        <v>89</v>
      </c>
      <c r="AB24" s="28" t="s">
        <v>234</v>
      </c>
    </row>
    <row r="25" spans="1:28" x14ac:dyDescent="0.3">
      <c r="A25" s="1" t="s">
        <v>78</v>
      </c>
      <c r="B25" s="1" t="s">
        <v>45</v>
      </c>
      <c r="C25" s="55" t="s">
        <v>38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42"/>
      <c r="Q25" s="42"/>
      <c r="R25" s="42"/>
      <c r="S25" s="42"/>
      <c r="T25" s="55"/>
      <c r="U25" s="40" t="str">
        <f>_xlfn.IFNA("",((T25+Q25+N25-R25)+(O25*2))/E25)</f>
        <v/>
      </c>
      <c r="V25" s="22">
        <v>258</v>
      </c>
      <c r="W25" s="22" t="s">
        <v>92</v>
      </c>
      <c r="X25" s="22" t="s">
        <v>93</v>
      </c>
      <c r="Y25" s="65">
        <v>1054</v>
      </c>
      <c r="Z25" s="41"/>
      <c r="AA25" s="1" t="s">
        <v>89</v>
      </c>
      <c r="AB25" s="28" t="s">
        <v>234</v>
      </c>
    </row>
    <row r="26" spans="1:28" x14ac:dyDescent="0.3">
      <c r="A26" s="43" t="s">
        <v>78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39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18</v>
      </c>
      <c r="K26" s="44">
        <f t="shared" si="3"/>
        <v>26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12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96</v>
      </c>
      <c r="U26" s="45">
        <f>((T26+Q26+N26-R26)+(O26*2))/E26</f>
        <v>0.4</v>
      </c>
      <c r="V26" s="46">
        <v>258</v>
      </c>
      <c r="W26" s="46" t="s">
        <v>92</v>
      </c>
      <c r="X26" s="57" t="s">
        <v>93</v>
      </c>
      <c r="Y26" s="66">
        <v>1054</v>
      </c>
      <c r="Z26" s="47"/>
      <c r="AA26" s="43" t="s">
        <v>89</v>
      </c>
      <c r="AB26" s="69" t="s">
        <v>234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0.69230769230769229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39"/>
      <c r="D29" s="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0"/>
      <c r="V29" s="22"/>
      <c r="W29" s="22"/>
      <c r="X29" s="22"/>
      <c r="Y29" s="85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20</v>
      </c>
      <c r="AB33" s="8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78</v>
      </c>
      <c r="C35" s="27" t="s">
        <v>459</v>
      </c>
      <c r="D35" s="38">
        <v>22</v>
      </c>
      <c r="E35" s="81"/>
      <c r="F35" s="27">
        <v>0</v>
      </c>
      <c r="G35" s="81"/>
      <c r="H35" s="81"/>
      <c r="I35" s="81"/>
      <c r="J35" s="27">
        <v>0</v>
      </c>
      <c r="K35" s="27">
        <v>0</v>
      </c>
      <c r="L35" s="81"/>
      <c r="M35" s="81"/>
      <c r="N35" s="27">
        <f>SUM(L35:M35)</f>
        <v>0</v>
      </c>
      <c r="O35" s="81"/>
      <c r="P35" s="82"/>
      <c r="Q35" s="81"/>
      <c r="R35" s="81"/>
      <c r="S35" s="81"/>
      <c r="T35" s="27">
        <f>(H35*3)+((F35-H35)*2)+J35</f>
        <v>0</v>
      </c>
      <c r="U35" s="40" t="str">
        <f>IFERROR(((T35+Q35+N35-R35)+(O35*2))/E35,"")</f>
        <v/>
      </c>
      <c r="V35" s="22">
        <v>258</v>
      </c>
      <c r="W35" s="22" t="s">
        <v>112</v>
      </c>
      <c r="X35" s="22" t="s">
        <v>88</v>
      </c>
      <c r="Y35" s="65">
        <v>1054</v>
      </c>
      <c r="Z35" s="41"/>
      <c r="AA35" s="1" t="s">
        <v>235</v>
      </c>
      <c r="AB35" s="28" t="s">
        <v>236</v>
      </c>
    </row>
    <row r="36" spans="1:28" x14ac:dyDescent="0.3">
      <c r="A36" s="1" t="s">
        <v>45</v>
      </c>
      <c r="B36" s="1" t="s">
        <v>78</v>
      </c>
      <c r="C36" s="27" t="s">
        <v>399</v>
      </c>
      <c r="D36" s="38">
        <v>15</v>
      </c>
      <c r="E36" s="81"/>
      <c r="F36" s="27">
        <v>2</v>
      </c>
      <c r="G36" s="81"/>
      <c r="H36" s="81"/>
      <c r="I36" s="81"/>
      <c r="J36" s="27">
        <v>0</v>
      </c>
      <c r="K36" s="27">
        <v>0</v>
      </c>
      <c r="L36" s="81"/>
      <c r="M36" s="81"/>
      <c r="N36" s="27">
        <f t="shared" ref="N36:N41" si="4">SUM(L36:M36)</f>
        <v>0</v>
      </c>
      <c r="O36" s="82"/>
      <c r="P36" s="82"/>
      <c r="Q36" s="82"/>
      <c r="R36" s="82"/>
      <c r="S36" s="82"/>
      <c r="T36" s="39">
        <f t="shared" ref="T36:T41" si="5">(H36*3)+((F36-H36)*2)+J36</f>
        <v>4</v>
      </c>
      <c r="U36" s="40" t="str">
        <f t="shared" ref="U36:U46" si="6">IFERROR(((T36+Q36+N36-R36)+(O36*2))/E36,"")</f>
        <v/>
      </c>
      <c r="V36" s="22">
        <v>258</v>
      </c>
      <c r="W36" s="22" t="s">
        <v>112</v>
      </c>
      <c r="X36" s="22" t="s">
        <v>88</v>
      </c>
      <c r="Y36" s="65">
        <v>1054</v>
      </c>
      <c r="Z36" s="41"/>
      <c r="AA36" s="1" t="s">
        <v>235</v>
      </c>
      <c r="AB36" s="28" t="s">
        <v>236</v>
      </c>
    </row>
    <row r="37" spans="1:28" x14ac:dyDescent="0.3">
      <c r="A37" s="1" t="s">
        <v>45</v>
      </c>
      <c r="B37" s="1" t="s">
        <v>78</v>
      </c>
      <c r="C37" s="27" t="s">
        <v>400</v>
      </c>
      <c r="D37" s="38">
        <v>10</v>
      </c>
      <c r="E37" s="81"/>
      <c r="F37" s="27">
        <v>4</v>
      </c>
      <c r="G37" s="81"/>
      <c r="H37" s="81"/>
      <c r="I37" s="81"/>
      <c r="J37" s="27">
        <v>0</v>
      </c>
      <c r="K37" s="27">
        <v>0</v>
      </c>
      <c r="L37" s="81"/>
      <c r="M37" s="81"/>
      <c r="N37" s="27">
        <f t="shared" si="4"/>
        <v>0</v>
      </c>
      <c r="O37" s="82"/>
      <c r="P37" s="82"/>
      <c r="Q37" s="82"/>
      <c r="R37" s="82"/>
      <c r="S37" s="82"/>
      <c r="T37" s="39">
        <f t="shared" si="5"/>
        <v>8</v>
      </c>
      <c r="U37" s="40" t="str">
        <f t="shared" si="6"/>
        <v/>
      </c>
      <c r="V37" s="22">
        <v>258</v>
      </c>
      <c r="W37" s="22" t="s">
        <v>112</v>
      </c>
      <c r="X37" s="22" t="s">
        <v>88</v>
      </c>
      <c r="Y37" s="65">
        <v>1054</v>
      </c>
      <c r="Z37" s="41"/>
      <c r="AA37" s="1" t="s">
        <v>235</v>
      </c>
      <c r="AB37" s="28" t="s">
        <v>236</v>
      </c>
    </row>
    <row r="38" spans="1:28" x14ac:dyDescent="0.3">
      <c r="A38" s="1" t="s">
        <v>45</v>
      </c>
      <c r="B38" s="1" t="s">
        <v>78</v>
      </c>
      <c r="C38" s="27" t="s">
        <v>401</v>
      </c>
      <c r="D38" s="38">
        <v>12</v>
      </c>
      <c r="E38" s="81"/>
      <c r="F38" s="27">
        <v>2</v>
      </c>
      <c r="G38" s="81"/>
      <c r="H38" s="81"/>
      <c r="I38" s="81"/>
      <c r="J38" s="27">
        <v>0</v>
      </c>
      <c r="K38" s="27">
        <v>0</v>
      </c>
      <c r="L38" s="81"/>
      <c r="M38" s="81"/>
      <c r="N38" s="27">
        <f t="shared" si="4"/>
        <v>0</v>
      </c>
      <c r="O38" s="82"/>
      <c r="P38" s="82"/>
      <c r="Q38" s="82"/>
      <c r="R38" s="82"/>
      <c r="S38" s="82"/>
      <c r="T38" s="39">
        <f t="shared" si="5"/>
        <v>4</v>
      </c>
      <c r="U38" s="40" t="str">
        <f t="shared" si="6"/>
        <v/>
      </c>
      <c r="V38" s="22">
        <v>258</v>
      </c>
      <c r="W38" s="22" t="s">
        <v>112</v>
      </c>
      <c r="X38" s="22" t="s">
        <v>88</v>
      </c>
      <c r="Y38" s="65">
        <v>1054</v>
      </c>
      <c r="Z38" s="41"/>
      <c r="AA38" s="1" t="s">
        <v>235</v>
      </c>
      <c r="AB38" s="28" t="s">
        <v>236</v>
      </c>
    </row>
    <row r="39" spans="1:28" x14ac:dyDescent="0.3">
      <c r="A39" s="1" t="s">
        <v>45</v>
      </c>
      <c r="B39" s="1" t="s">
        <v>78</v>
      </c>
      <c r="C39" s="27" t="s">
        <v>402</v>
      </c>
      <c r="D39" s="38">
        <v>32</v>
      </c>
      <c r="E39" s="81"/>
      <c r="F39" s="27"/>
      <c r="G39" s="81"/>
      <c r="H39" s="81"/>
      <c r="I39" s="81"/>
      <c r="J39" s="27"/>
      <c r="K39" s="27"/>
      <c r="L39" s="81"/>
      <c r="M39" s="81"/>
      <c r="N39" s="27">
        <f t="shared" si="4"/>
        <v>0</v>
      </c>
      <c r="O39" s="82"/>
      <c r="P39" s="82"/>
      <c r="Q39" s="82"/>
      <c r="R39" s="82"/>
      <c r="S39" s="82"/>
      <c r="T39" s="39">
        <f t="shared" si="5"/>
        <v>0</v>
      </c>
      <c r="U39" s="40" t="str">
        <f t="shared" si="6"/>
        <v/>
      </c>
      <c r="V39" s="22">
        <v>258</v>
      </c>
      <c r="W39" s="22" t="s">
        <v>112</v>
      </c>
      <c r="X39" s="22" t="s">
        <v>88</v>
      </c>
      <c r="Y39" s="65">
        <v>1054</v>
      </c>
      <c r="Z39" s="41"/>
      <c r="AA39" s="1" t="s">
        <v>235</v>
      </c>
      <c r="AB39" s="28" t="s">
        <v>236</v>
      </c>
    </row>
    <row r="40" spans="1:28" x14ac:dyDescent="0.3">
      <c r="A40" s="1" t="s">
        <v>45</v>
      </c>
      <c r="B40" s="1" t="s">
        <v>78</v>
      </c>
      <c r="C40" s="27" t="s">
        <v>403</v>
      </c>
      <c r="D40" s="38">
        <v>30</v>
      </c>
      <c r="E40" s="81"/>
      <c r="F40" s="27">
        <v>6</v>
      </c>
      <c r="G40" s="81"/>
      <c r="H40" s="81"/>
      <c r="I40" s="81"/>
      <c r="J40" s="27">
        <v>4</v>
      </c>
      <c r="K40" s="27">
        <v>5</v>
      </c>
      <c r="L40" s="81"/>
      <c r="M40" s="81"/>
      <c r="N40" s="27">
        <f t="shared" si="4"/>
        <v>0</v>
      </c>
      <c r="O40" s="82"/>
      <c r="P40" s="82"/>
      <c r="Q40" s="82"/>
      <c r="R40" s="82"/>
      <c r="S40" s="82"/>
      <c r="T40" s="39">
        <f t="shared" si="5"/>
        <v>16</v>
      </c>
      <c r="U40" s="40" t="str">
        <f t="shared" si="6"/>
        <v/>
      </c>
      <c r="V40" s="22">
        <v>258</v>
      </c>
      <c r="W40" s="22" t="s">
        <v>112</v>
      </c>
      <c r="X40" s="22" t="s">
        <v>88</v>
      </c>
      <c r="Y40" s="65">
        <v>1054</v>
      </c>
      <c r="Z40" s="41"/>
      <c r="AA40" s="1" t="s">
        <v>235</v>
      </c>
      <c r="AB40" s="28" t="s">
        <v>236</v>
      </c>
    </row>
    <row r="41" spans="1:28" x14ac:dyDescent="0.3">
      <c r="A41" s="1" t="s">
        <v>45</v>
      </c>
      <c r="B41" s="1" t="s">
        <v>78</v>
      </c>
      <c r="C41" s="27" t="s">
        <v>404</v>
      </c>
      <c r="D41" s="38">
        <v>24</v>
      </c>
      <c r="E41" s="81"/>
      <c r="F41" s="27"/>
      <c r="G41" s="81"/>
      <c r="H41" s="81"/>
      <c r="I41" s="81"/>
      <c r="J41" s="27"/>
      <c r="K41" s="27"/>
      <c r="L41" s="81"/>
      <c r="M41" s="81"/>
      <c r="N41" s="27">
        <f t="shared" si="4"/>
        <v>0</v>
      </c>
      <c r="O41" s="82"/>
      <c r="P41" s="82"/>
      <c r="Q41" s="82"/>
      <c r="R41" s="82"/>
      <c r="S41" s="82"/>
      <c r="T41" s="39">
        <f t="shared" si="5"/>
        <v>0</v>
      </c>
      <c r="U41" s="40" t="str">
        <f t="shared" si="6"/>
        <v/>
      </c>
      <c r="V41" s="22">
        <v>258</v>
      </c>
      <c r="W41" s="22" t="s">
        <v>112</v>
      </c>
      <c r="X41" s="22" t="s">
        <v>88</v>
      </c>
      <c r="Y41" s="65">
        <v>1054</v>
      </c>
      <c r="Z41" s="41"/>
      <c r="AA41" s="1" t="s">
        <v>235</v>
      </c>
      <c r="AB41" s="28" t="s">
        <v>236</v>
      </c>
    </row>
    <row r="42" spans="1:28" x14ac:dyDescent="0.3">
      <c r="A42" s="1" t="s">
        <v>45</v>
      </c>
      <c r="B42" s="1" t="s">
        <v>78</v>
      </c>
      <c r="C42" s="27" t="s">
        <v>405</v>
      </c>
      <c r="D42" s="38">
        <v>31</v>
      </c>
      <c r="E42" s="81"/>
      <c r="F42" s="27">
        <v>7</v>
      </c>
      <c r="G42" s="81"/>
      <c r="H42" s="81"/>
      <c r="I42" s="81"/>
      <c r="J42" s="27">
        <v>7</v>
      </c>
      <c r="K42" s="27">
        <v>9</v>
      </c>
      <c r="L42" s="81"/>
      <c r="M42" s="81"/>
      <c r="N42" s="27">
        <f>SUM(L42:M42)</f>
        <v>0</v>
      </c>
      <c r="O42" s="82"/>
      <c r="P42" s="82"/>
      <c r="Q42" s="82"/>
      <c r="R42" s="82"/>
      <c r="S42" s="82"/>
      <c r="T42" s="39">
        <f>(H42*3)+((F42-H42)*2)+J42</f>
        <v>21</v>
      </c>
      <c r="U42" s="40" t="str">
        <f t="shared" si="6"/>
        <v/>
      </c>
      <c r="V42" s="22">
        <v>258</v>
      </c>
      <c r="W42" s="22" t="s">
        <v>112</v>
      </c>
      <c r="X42" s="22" t="s">
        <v>88</v>
      </c>
      <c r="Y42" s="65">
        <v>1054</v>
      </c>
      <c r="Z42" s="41"/>
      <c r="AA42" s="1" t="s">
        <v>235</v>
      </c>
      <c r="AB42" s="28" t="s">
        <v>236</v>
      </c>
    </row>
    <row r="43" spans="1:28" x14ac:dyDescent="0.3">
      <c r="A43" s="1" t="s">
        <v>45</v>
      </c>
      <c r="B43" s="1" t="s">
        <v>78</v>
      </c>
      <c r="C43" s="27" t="s">
        <v>316</v>
      </c>
      <c r="D43" s="38">
        <v>33</v>
      </c>
      <c r="E43" s="81"/>
      <c r="F43" s="27">
        <v>15</v>
      </c>
      <c r="G43" s="81"/>
      <c r="H43" s="81"/>
      <c r="I43" s="81"/>
      <c r="J43" s="27">
        <v>5</v>
      </c>
      <c r="K43" s="27">
        <v>8</v>
      </c>
      <c r="L43" s="81"/>
      <c r="M43" s="81"/>
      <c r="N43" s="27">
        <f>SUM(L43:M43)</f>
        <v>0</v>
      </c>
      <c r="O43" s="82"/>
      <c r="P43" s="82"/>
      <c r="Q43" s="82"/>
      <c r="R43" s="82"/>
      <c r="S43" s="82"/>
      <c r="T43" s="39">
        <f>(H43*3)+((F43-H43)*2)+J43</f>
        <v>35</v>
      </c>
      <c r="U43" s="40" t="str">
        <f t="shared" si="6"/>
        <v/>
      </c>
      <c r="V43" s="22">
        <v>258</v>
      </c>
      <c r="W43" s="22" t="s">
        <v>112</v>
      </c>
      <c r="X43" s="22" t="s">
        <v>88</v>
      </c>
      <c r="Y43" s="65">
        <v>1054</v>
      </c>
      <c r="Z43" s="41"/>
      <c r="AA43" s="1" t="s">
        <v>235</v>
      </c>
      <c r="AB43" s="28" t="s">
        <v>236</v>
      </c>
    </row>
    <row r="44" spans="1:28" x14ac:dyDescent="0.3">
      <c r="A44" s="1" t="s">
        <v>45</v>
      </c>
      <c r="B44" s="1" t="s">
        <v>78</v>
      </c>
      <c r="C44" s="27" t="s">
        <v>406</v>
      </c>
      <c r="D44" s="38">
        <v>34</v>
      </c>
      <c r="E44" s="81"/>
      <c r="F44" s="27">
        <v>5</v>
      </c>
      <c r="G44" s="81"/>
      <c r="H44" s="81"/>
      <c r="I44" s="81"/>
      <c r="J44" s="27">
        <v>6</v>
      </c>
      <c r="K44" s="27">
        <v>6</v>
      </c>
      <c r="L44" s="81"/>
      <c r="M44" s="81"/>
      <c r="N44" s="27">
        <f>SUM(L44:M44)</f>
        <v>0</v>
      </c>
      <c r="O44" s="82"/>
      <c r="P44" s="82"/>
      <c r="Q44" s="82"/>
      <c r="R44" s="82"/>
      <c r="S44" s="82"/>
      <c r="T44" s="39">
        <f>(H44*3)+((F44-H44)*2)+J44</f>
        <v>16</v>
      </c>
      <c r="U44" s="40" t="str">
        <f t="shared" si="6"/>
        <v/>
      </c>
      <c r="V44" s="22">
        <v>258</v>
      </c>
      <c r="W44" s="22" t="s">
        <v>112</v>
      </c>
      <c r="X44" s="22" t="s">
        <v>88</v>
      </c>
      <c r="Y44" s="65">
        <v>1054</v>
      </c>
      <c r="Z44" s="41"/>
      <c r="AA44" s="1" t="s">
        <v>235</v>
      </c>
      <c r="AB44" s="28" t="s">
        <v>236</v>
      </c>
    </row>
    <row r="45" spans="1:28" x14ac:dyDescent="0.3">
      <c r="A45" s="1" t="s">
        <v>45</v>
      </c>
      <c r="B45" s="1" t="s">
        <v>78</v>
      </c>
      <c r="C45" s="27" t="s">
        <v>407</v>
      </c>
      <c r="D45" s="38">
        <v>5</v>
      </c>
      <c r="E45" s="81"/>
      <c r="F45" s="27"/>
      <c r="G45" s="81"/>
      <c r="H45" s="81"/>
      <c r="I45" s="81"/>
      <c r="J45" s="27"/>
      <c r="K45" s="27"/>
      <c r="L45" s="81"/>
      <c r="M45" s="81"/>
      <c r="N45" s="27">
        <f>SUM(L45:M45)</f>
        <v>0</v>
      </c>
      <c r="O45" s="82"/>
      <c r="P45" s="82"/>
      <c r="Q45" s="82"/>
      <c r="R45" s="82"/>
      <c r="S45" s="82"/>
      <c r="T45" s="39">
        <f>(H45*3)+((F45-H45)*2)+J45</f>
        <v>0</v>
      </c>
      <c r="U45" s="40" t="str">
        <f t="shared" si="6"/>
        <v/>
      </c>
      <c r="V45" s="22">
        <v>258</v>
      </c>
      <c r="W45" s="22" t="s">
        <v>112</v>
      </c>
      <c r="X45" s="22" t="s">
        <v>88</v>
      </c>
      <c r="Y45" s="65">
        <v>1054</v>
      </c>
      <c r="Z45" s="41"/>
      <c r="AA45" s="1" t="s">
        <v>235</v>
      </c>
      <c r="AB45" s="28" t="s">
        <v>236</v>
      </c>
    </row>
    <row r="46" spans="1:28" x14ac:dyDescent="0.3">
      <c r="A46" s="1" t="s">
        <v>45</v>
      </c>
      <c r="B46" s="1" t="s">
        <v>78</v>
      </c>
      <c r="C46" s="27" t="s">
        <v>408</v>
      </c>
      <c r="D46" s="38">
        <v>11</v>
      </c>
      <c r="E46" s="81"/>
      <c r="F46" s="27">
        <v>2</v>
      </c>
      <c r="G46" s="81"/>
      <c r="H46" s="81"/>
      <c r="I46" s="81"/>
      <c r="J46" s="27">
        <v>0</v>
      </c>
      <c r="K46" s="27">
        <v>0</v>
      </c>
      <c r="L46" s="81"/>
      <c r="M46" s="81"/>
      <c r="N46" s="27">
        <f>SUM(L46:M46)</f>
        <v>0</v>
      </c>
      <c r="O46" s="82"/>
      <c r="P46" s="82"/>
      <c r="Q46" s="82"/>
      <c r="R46" s="82"/>
      <c r="S46" s="82"/>
      <c r="T46" s="39">
        <f>(H46*3)+((F46-H46)*2)+J46</f>
        <v>4</v>
      </c>
      <c r="U46" s="40" t="str">
        <f t="shared" si="6"/>
        <v/>
      </c>
      <c r="V46" s="22">
        <v>258</v>
      </c>
      <c r="W46" s="22" t="s">
        <v>112</v>
      </c>
      <c r="X46" s="22" t="s">
        <v>88</v>
      </c>
      <c r="Y46" s="65">
        <v>1054</v>
      </c>
      <c r="Z46" s="41"/>
      <c r="AA46" s="1" t="s">
        <v>235</v>
      </c>
      <c r="AB46" s="28" t="s">
        <v>236</v>
      </c>
    </row>
    <row r="47" spans="1:28" x14ac:dyDescent="0.3">
      <c r="A47" s="1" t="s">
        <v>45</v>
      </c>
      <c r="B47" s="1" t="s">
        <v>78</v>
      </c>
      <c r="C47" s="55" t="s">
        <v>38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5"/>
      <c r="U47" s="40" t="str">
        <f>_xlfn.IFNA("",((T47+Q47+N47-R47)+(O47*2))/E47)</f>
        <v/>
      </c>
      <c r="V47" s="22">
        <v>258</v>
      </c>
      <c r="W47" s="22" t="s">
        <v>112</v>
      </c>
      <c r="X47" s="22" t="s">
        <v>88</v>
      </c>
      <c r="Y47" s="65">
        <v>1054</v>
      </c>
      <c r="Z47" s="41"/>
      <c r="AA47" s="1" t="s">
        <v>235</v>
      </c>
      <c r="AB47" s="28" t="s">
        <v>236</v>
      </c>
    </row>
    <row r="48" spans="1:28" x14ac:dyDescent="0.3">
      <c r="A48" s="43" t="s">
        <v>45</v>
      </c>
      <c r="B48" s="43" t="s">
        <v>78</v>
      </c>
      <c r="C48" s="44" t="s">
        <v>39</v>
      </c>
      <c r="D48" s="43"/>
      <c r="E48" s="44">
        <f t="shared" ref="E48:T48" si="7">SUM(E35:E47)</f>
        <v>240</v>
      </c>
      <c r="F48" s="44">
        <f t="shared" si="7"/>
        <v>43</v>
      </c>
      <c r="G48" s="44">
        <f t="shared" si="7"/>
        <v>0</v>
      </c>
      <c r="H48" s="44">
        <f t="shared" si="7"/>
        <v>0</v>
      </c>
      <c r="I48" s="44">
        <f t="shared" si="7"/>
        <v>0</v>
      </c>
      <c r="J48" s="44">
        <f t="shared" si="7"/>
        <v>22</v>
      </c>
      <c r="K48" s="44">
        <f t="shared" si="7"/>
        <v>28</v>
      </c>
      <c r="L48" s="44">
        <f t="shared" si="7"/>
        <v>0</v>
      </c>
      <c r="M48" s="44">
        <f t="shared" si="7"/>
        <v>0</v>
      </c>
      <c r="N48" s="44">
        <f t="shared" si="7"/>
        <v>0</v>
      </c>
      <c r="O48" s="44">
        <f t="shared" si="7"/>
        <v>0</v>
      </c>
      <c r="P48" s="44">
        <f t="shared" si="7"/>
        <v>0</v>
      </c>
      <c r="Q48" s="44">
        <f t="shared" si="7"/>
        <v>0</v>
      </c>
      <c r="R48" s="44">
        <f t="shared" si="7"/>
        <v>0</v>
      </c>
      <c r="S48" s="44">
        <f t="shared" si="7"/>
        <v>0</v>
      </c>
      <c r="T48" s="44">
        <f t="shared" si="7"/>
        <v>108</v>
      </c>
      <c r="U48" s="45">
        <f>((T48+Q48+N48-R48)+(O48*2))/E48</f>
        <v>0.45</v>
      </c>
      <c r="V48" s="46">
        <v>258</v>
      </c>
      <c r="W48" s="46" t="s">
        <v>112</v>
      </c>
      <c r="X48" s="46" t="s">
        <v>88</v>
      </c>
      <c r="Y48" s="66">
        <v>1054</v>
      </c>
      <c r="Z48" s="47"/>
      <c r="AA48" s="43" t="s">
        <v>235</v>
      </c>
      <c r="AB48" s="69" t="s">
        <v>236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0.7857142857142857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rintOptions gridLines="1"/>
  <pageMargins left="0.25" right="0.25" top="0.75" bottom="0.5" header="0.3" footer="0.3"/>
  <pageSetup scale="6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6283-994F-4205-8769-533D8A697428}">
  <sheetPr>
    <tabColor rgb="FFFF0000"/>
    <pageSetUpPr fitToPage="1"/>
  </sheetPr>
  <dimension ref="A1:AB51"/>
  <sheetViews>
    <sheetView workbookViewId="0">
      <selection activeCell="J6" sqref="J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419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469</v>
      </c>
    </row>
    <row r="3" spans="1:28" x14ac:dyDescent="0.3">
      <c r="B3" s="1"/>
      <c r="C3" s="6">
        <v>29244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1" t="s">
        <v>485</v>
      </c>
    </row>
    <row r="4" spans="1:28" x14ac:dyDescent="0.3">
      <c r="B4" s="1"/>
      <c r="C4" s="6" t="s">
        <v>81</v>
      </c>
      <c r="D4" s="7" t="s">
        <v>4</v>
      </c>
      <c r="E4" s="8"/>
      <c r="F4" s="5"/>
      <c r="G4" s="1"/>
      <c r="J4" s="15" t="s">
        <v>237</v>
      </c>
      <c r="K4" s="16" t="s">
        <v>44</v>
      </c>
      <c r="L4" s="17"/>
      <c r="M4" s="18"/>
      <c r="N4" s="19">
        <v>24</v>
      </c>
      <c r="O4" s="19">
        <v>15</v>
      </c>
      <c r="P4" s="19">
        <v>14</v>
      </c>
      <c r="Q4" s="19">
        <v>15</v>
      </c>
      <c r="R4" s="20"/>
      <c r="S4" s="21">
        <f>SUM(N4:R4)</f>
        <v>68</v>
      </c>
      <c r="T4" s="22">
        <v>264</v>
      </c>
    </row>
    <row r="5" spans="1:28" x14ac:dyDescent="0.3">
      <c r="B5" s="1"/>
      <c r="C5" s="6" t="s">
        <v>158</v>
      </c>
      <c r="D5" s="7" t="s">
        <v>5</v>
      </c>
      <c r="E5" s="1"/>
      <c r="F5" s="1"/>
      <c r="G5" s="1"/>
      <c r="J5" s="15" t="s">
        <v>238</v>
      </c>
      <c r="K5" s="16" t="s">
        <v>69</v>
      </c>
      <c r="L5" s="17"/>
      <c r="M5" s="18"/>
      <c r="N5" s="19">
        <v>22</v>
      </c>
      <c r="O5" s="19">
        <v>18</v>
      </c>
      <c r="P5" s="19">
        <v>19</v>
      </c>
      <c r="Q5" s="19">
        <v>11</v>
      </c>
      <c r="R5" s="20"/>
      <c r="S5" s="21">
        <f>SUM(N5:R5)</f>
        <v>70</v>
      </c>
      <c r="T5" s="22">
        <v>264</v>
      </c>
      <c r="U5" s="1"/>
      <c r="V5" s="1"/>
      <c r="W5" s="1"/>
    </row>
    <row r="6" spans="1:28" x14ac:dyDescent="0.3">
      <c r="C6" s="23">
        <v>1985</v>
      </c>
      <c r="D6" s="7" t="s">
        <v>6</v>
      </c>
      <c r="F6" s="1"/>
      <c r="J6" t="s">
        <v>418</v>
      </c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264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22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48</v>
      </c>
      <c r="D13" s="38">
        <v>15</v>
      </c>
      <c r="E13" s="81"/>
      <c r="F13" s="27">
        <v>4</v>
      </c>
      <c r="G13" s="81"/>
      <c r="H13" s="81"/>
      <c r="I13" s="81"/>
      <c r="J13" s="27">
        <v>3</v>
      </c>
      <c r="K13" s="27">
        <v>4</v>
      </c>
      <c r="L13" s="81"/>
      <c r="M13" s="81"/>
      <c r="N13" s="27">
        <f>SUM(L13:M13)</f>
        <v>0</v>
      </c>
      <c r="O13" s="81"/>
      <c r="P13" s="82"/>
      <c r="Q13" s="81"/>
      <c r="R13" s="81"/>
      <c r="S13" s="81"/>
      <c r="T13" s="27">
        <v>11</v>
      </c>
      <c r="U13" s="40" t="str">
        <f>IFERROR(((T13+Q13+N13-R13)+(O13*2))/E13,"")</f>
        <v/>
      </c>
      <c r="V13" s="22">
        <v>264</v>
      </c>
      <c r="W13" s="22" t="s">
        <v>112</v>
      </c>
      <c r="X13" s="22" t="s">
        <v>93</v>
      </c>
      <c r="Y13" s="65">
        <v>1985</v>
      </c>
      <c r="Z13" s="41"/>
      <c r="AA13" s="1" t="s">
        <v>89</v>
      </c>
      <c r="AB13" s="28" t="s">
        <v>239</v>
      </c>
    </row>
    <row r="14" spans="1:28" x14ac:dyDescent="0.3">
      <c r="A14" s="1" t="s">
        <v>68</v>
      </c>
      <c r="B14" s="1" t="s">
        <v>45</v>
      </c>
      <c r="C14" s="27" t="s">
        <v>50</v>
      </c>
      <c r="D14" s="38">
        <v>25</v>
      </c>
      <c r="E14" s="81" t="s">
        <v>409</v>
      </c>
      <c r="F14" s="27"/>
      <c r="G14" s="81"/>
      <c r="H14" s="81"/>
      <c r="I14" s="81"/>
      <c r="J14" s="27"/>
      <c r="K14" s="27"/>
      <c r="L14" s="81"/>
      <c r="M14" s="81"/>
      <c r="N14" s="27"/>
      <c r="O14" s="82"/>
      <c r="P14" s="82"/>
      <c r="Q14" s="82"/>
      <c r="R14" s="82"/>
      <c r="S14" s="82"/>
      <c r="T14" s="27"/>
      <c r="U14" s="40" t="str">
        <f t="shared" ref="U14:U24" si="0">IFERROR(((T14+Q14+N14-R14)+(O14*2))/E14,"")</f>
        <v/>
      </c>
      <c r="V14" s="22">
        <v>264</v>
      </c>
      <c r="W14" s="22" t="s">
        <v>112</v>
      </c>
      <c r="X14" s="22" t="s">
        <v>93</v>
      </c>
      <c r="Y14" s="65">
        <v>1985</v>
      </c>
      <c r="Z14" s="41"/>
      <c r="AA14" s="1" t="s">
        <v>89</v>
      </c>
      <c r="AB14" s="28" t="s">
        <v>239</v>
      </c>
    </row>
    <row r="15" spans="1:28" x14ac:dyDescent="0.3">
      <c r="A15" s="1" t="s">
        <v>68</v>
      </c>
      <c r="B15" s="1" t="s">
        <v>45</v>
      </c>
      <c r="C15" s="27" t="s">
        <v>53</v>
      </c>
      <c r="D15" s="38">
        <v>8</v>
      </c>
      <c r="E15" s="81"/>
      <c r="F15" s="27">
        <v>5</v>
      </c>
      <c r="G15" s="81"/>
      <c r="H15" s="81"/>
      <c r="I15" s="81"/>
      <c r="J15" s="27">
        <v>4</v>
      </c>
      <c r="K15" s="27">
        <v>7</v>
      </c>
      <c r="L15" s="81"/>
      <c r="M15" s="81"/>
      <c r="N15" s="27">
        <f t="shared" ref="N15:N20" si="1">SUM(L15:M15)</f>
        <v>0</v>
      </c>
      <c r="O15" s="82"/>
      <c r="P15" s="55">
        <v>6</v>
      </c>
      <c r="Q15" s="82"/>
      <c r="R15" s="82"/>
      <c r="S15" s="82"/>
      <c r="T15" s="27">
        <v>14</v>
      </c>
      <c r="U15" s="40" t="str">
        <f t="shared" si="0"/>
        <v/>
      </c>
      <c r="V15" s="22">
        <v>264</v>
      </c>
      <c r="W15" s="22" t="s">
        <v>112</v>
      </c>
      <c r="X15" s="22" t="s">
        <v>93</v>
      </c>
      <c r="Y15" s="65">
        <v>1985</v>
      </c>
      <c r="Z15" s="41"/>
      <c r="AA15" s="1" t="s">
        <v>89</v>
      </c>
      <c r="AB15" s="28" t="s">
        <v>239</v>
      </c>
    </row>
    <row r="16" spans="1:28" x14ac:dyDescent="0.3">
      <c r="A16" s="1" t="s">
        <v>68</v>
      </c>
      <c r="B16" s="1" t="s">
        <v>45</v>
      </c>
      <c r="C16" s="27" t="s">
        <v>118</v>
      </c>
      <c r="D16" s="38">
        <v>10</v>
      </c>
      <c r="E16" s="27">
        <v>7</v>
      </c>
      <c r="F16" s="27">
        <v>0</v>
      </c>
      <c r="G16" s="27">
        <v>3</v>
      </c>
      <c r="H16" s="27"/>
      <c r="I16" s="27"/>
      <c r="J16" s="27">
        <v>0</v>
      </c>
      <c r="K16" s="27">
        <v>0</v>
      </c>
      <c r="L16" s="27">
        <v>1</v>
      </c>
      <c r="M16" s="27">
        <v>1</v>
      </c>
      <c r="N16" s="27">
        <f t="shared" si="1"/>
        <v>2</v>
      </c>
      <c r="O16" s="39">
        <v>0</v>
      </c>
      <c r="P16" s="39">
        <v>0</v>
      </c>
      <c r="Q16" s="39">
        <v>0</v>
      </c>
      <c r="R16" s="39">
        <v>1</v>
      </c>
      <c r="S16" s="39">
        <v>0</v>
      </c>
      <c r="T16" s="27">
        <v>0</v>
      </c>
      <c r="U16" s="40">
        <f t="shared" si="0"/>
        <v>0.14285714285714285</v>
      </c>
      <c r="V16" s="22">
        <v>264</v>
      </c>
      <c r="W16" s="22" t="s">
        <v>112</v>
      </c>
      <c r="X16" s="22" t="s">
        <v>93</v>
      </c>
      <c r="Y16" s="65">
        <v>1985</v>
      </c>
      <c r="Z16" s="41"/>
      <c r="AA16" s="1" t="s">
        <v>89</v>
      </c>
      <c r="AB16" s="28" t="s">
        <v>239</v>
      </c>
    </row>
    <row r="17" spans="1:28" x14ac:dyDescent="0.3">
      <c r="A17" s="1" t="s">
        <v>68</v>
      </c>
      <c r="B17" s="1" t="s">
        <v>45</v>
      </c>
      <c r="C17" s="27" t="s">
        <v>55</v>
      </c>
      <c r="D17" s="38">
        <v>6</v>
      </c>
      <c r="E17" s="81"/>
      <c r="F17" s="27">
        <v>7</v>
      </c>
      <c r="G17" s="81"/>
      <c r="H17" s="81"/>
      <c r="I17" s="81"/>
      <c r="J17" s="27">
        <v>2</v>
      </c>
      <c r="K17" s="27">
        <v>4</v>
      </c>
      <c r="L17" s="81"/>
      <c r="M17" s="81"/>
      <c r="N17" s="27">
        <f t="shared" si="1"/>
        <v>0</v>
      </c>
      <c r="O17" s="82"/>
      <c r="P17" s="82"/>
      <c r="Q17" s="82"/>
      <c r="R17" s="82"/>
      <c r="S17" s="82"/>
      <c r="T17" s="27">
        <v>16</v>
      </c>
      <c r="U17" s="40" t="str">
        <f t="shared" si="0"/>
        <v/>
      </c>
      <c r="V17" s="22">
        <v>264</v>
      </c>
      <c r="W17" s="22" t="s">
        <v>112</v>
      </c>
      <c r="X17" s="22" t="s">
        <v>93</v>
      </c>
      <c r="Y17" s="65">
        <v>1985</v>
      </c>
      <c r="Z17" s="41"/>
      <c r="AA17" s="1" t="s">
        <v>89</v>
      </c>
      <c r="AB17" s="28" t="s">
        <v>239</v>
      </c>
    </row>
    <row r="18" spans="1:28" x14ac:dyDescent="0.3">
      <c r="A18" s="1" t="s">
        <v>68</v>
      </c>
      <c r="B18" s="1" t="s">
        <v>45</v>
      </c>
      <c r="C18" s="27" t="s">
        <v>305</v>
      </c>
      <c r="D18" s="38">
        <v>44</v>
      </c>
      <c r="E18" s="81"/>
      <c r="F18" s="27">
        <v>0</v>
      </c>
      <c r="G18" s="81"/>
      <c r="H18" s="81"/>
      <c r="I18" s="81"/>
      <c r="J18" s="27">
        <v>0</v>
      </c>
      <c r="K18" s="27">
        <v>0</v>
      </c>
      <c r="L18" s="81"/>
      <c r="M18" s="81"/>
      <c r="N18" s="27">
        <f t="shared" si="1"/>
        <v>0</v>
      </c>
      <c r="O18" s="82"/>
      <c r="P18" s="82"/>
      <c r="Q18" s="82"/>
      <c r="R18" s="82"/>
      <c r="S18" s="82"/>
      <c r="T18" s="27">
        <v>0</v>
      </c>
      <c r="U18" s="40" t="str">
        <f t="shared" si="0"/>
        <v/>
      </c>
      <c r="V18" s="22">
        <v>264</v>
      </c>
      <c r="W18" s="22" t="s">
        <v>112</v>
      </c>
      <c r="X18" s="22" t="s">
        <v>93</v>
      </c>
      <c r="Y18" s="65">
        <v>1985</v>
      </c>
      <c r="Z18" s="41"/>
      <c r="AA18" s="1" t="s">
        <v>89</v>
      </c>
      <c r="AB18" s="28" t="s">
        <v>239</v>
      </c>
    </row>
    <row r="19" spans="1:28" x14ac:dyDescent="0.3">
      <c r="A19" s="1" t="s">
        <v>68</v>
      </c>
      <c r="B19" s="1" t="s">
        <v>45</v>
      </c>
      <c r="C19" s="27" t="s">
        <v>119</v>
      </c>
      <c r="D19" s="38">
        <v>24</v>
      </c>
      <c r="E19" s="27">
        <v>29</v>
      </c>
      <c r="F19" s="27">
        <v>9</v>
      </c>
      <c r="G19" s="27">
        <v>21</v>
      </c>
      <c r="H19" s="27"/>
      <c r="I19" s="27"/>
      <c r="J19" s="27">
        <v>2</v>
      </c>
      <c r="K19" s="27">
        <v>2</v>
      </c>
      <c r="L19" s="27">
        <v>3</v>
      </c>
      <c r="M19" s="27">
        <v>5</v>
      </c>
      <c r="N19" s="27">
        <f t="shared" si="1"/>
        <v>8</v>
      </c>
      <c r="O19" s="39">
        <v>0</v>
      </c>
      <c r="P19" s="55">
        <v>6</v>
      </c>
      <c r="Q19" s="39">
        <v>0</v>
      </c>
      <c r="R19" s="39">
        <v>1</v>
      </c>
      <c r="S19" s="39">
        <v>0</v>
      </c>
      <c r="T19" s="27">
        <v>20</v>
      </c>
      <c r="U19" s="40">
        <f t="shared" si="0"/>
        <v>0.93103448275862066</v>
      </c>
      <c r="V19" s="22">
        <v>264</v>
      </c>
      <c r="W19" s="22" t="s">
        <v>112</v>
      </c>
      <c r="X19" s="22" t="s">
        <v>93</v>
      </c>
      <c r="Y19" s="65">
        <v>1985</v>
      </c>
      <c r="Z19" s="41"/>
      <c r="AA19" s="1" t="s">
        <v>89</v>
      </c>
      <c r="AB19" s="28" t="s">
        <v>239</v>
      </c>
    </row>
    <row r="20" spans="1:28" x14ac:dyDescent="0.3">
      <c r="A20" s="1" t="s">
        <v>68</v>
      </c>
      <c r="B20" s="1" t="s">
        <v>45</v>
      </c>
      <c r="C20" s="27" t="s">
        <v>54</v>
      </c>
      <c r="D20" s="38">
        <v>22</v>
      </c>
      <c r="E20" s="81"/>
      <c r="F20" s="27">
        <v>0</v>
      </c>
      <c r="G20" s="81"/>
      <c r="H20" s="81"/>
      <c r="I20" s="81"/>
      <c r="J20" s="27">
        <v>0</v>
      </c>
      <c r="K20" s="27">
        <v>0</v>
      </c>
      <c r="L20" s="81"/>
      <c r="M20" s="81"/>
      <c r="N20" s="27">
        <f t="shared" si="1"/>
        <v>0</v>
      </c>
      <c r="O20" s="82"/>
      <c r="P20" s="82"/>
      <c r="Q20" s="82"/>
      <c r="R20" s="82"/>
      <c r="S20" s="82"/>
      <c r="T20" s="27">
        <v>0</v>
      </c>
      <c r="U20" s="40" t="str">
        <f t="shared" si="0"/>
        <v/>
      </c>
      <c r="V20" s="22">
        <v>264</v>
      </c>
      <c r="W20" s="22" t="s">
        <v>112</v>
      </c>
      <c r="X20" s="22" t="s">
        <v>93</v>
      </c>
      <c r="Y20" s="65">
        <v>1985</v>
      </c>
      <c r="Z20" s="41"/>
      <c r="AA20" s="1" t="s">
        <v>89</v>
      </c>
      <c r="AB20" s="28" t="s">
        <v>239</v>
      </c>
    </row>
    <row r="21" spans="1:28" x14ac:dyDescent="0.3">
      <c r="A21" s="1" t="s">
        <v>68</v>
      </c>
      <c r="B21" s="1" t="s">
        <v>45</v>
      </c>
      <c r="C21" s="27" t="s">
        <v>47</v>
      </c>
      <c r="D21" s="38">
        <v>28</v>
      </c>
      <c r="E21" s="81" t="s">
        <v>409</v>
      </c>
      <c r="F21" s="27"/>
      <c r="G21" s="81"/>
      <c r="H21" s="81"/>
      <c r="I21" s="81"/>
      <c r="J21" s="27"/>
      <c r="K21" s="27"/>
      <c r="L21" s="81"/>
      <c r="M21" s="81"/>
      <c r="N21" s="27"/>
      <c r="O21" s="82"/>
      <c r="P21" s="82"/>
      <c r="Q21" s="82"/>
      <c r="R21" s="82"/>
      <c r="S21" s="82"/>
      <c r="T21" s="27"/>
      <c r="U21" s="40" t="str">
        <f t="shared" si="0"/>
        <v/>
      </c>
      <c r="V21" s="22">
        <v>264</v>
      </c>
      <c r="W21" s="22" t="s">
        <v>112</v>
      </c>
      <c r="X21" s="22" t="s">
        <v>93</v>
      </c>
      <c r="Y21" s="65">
        <v>1985</v>
      </c>
      <c r="Z21" s="41"/>
      <c r="AA21" s="1" t="s">
        <v>89</v>
      </c>
      <c r="AB21" s="28" t="s">
        <v>239</v>
      </c>
    </row>
    <row r="22" spans="1:28" x14ac:dyDescent="0.3">
      <c r="A22" s="1" t="s">
        <v>68</v>
      </c>
      <c r="B22" s="1" t="s">
        <v>45</v>
      </c>
      <c r="C22" s="27" t="s">
        <v>52</v>
      </c>
      <c r="D22" s="38">
        <v>32</v>
      </c>
      <c r="E22" s="81" t="s">
        <v>409</v>
      </c>
      <c r="F22" s="27"/>
      <c r="G22" s="81"/>
      <c r="H22" s="81"/>
      <c r="I22" s="81"/>
      <c r="J22" s="27"/>
      <c r="K22" s="27"/>
      <c r="L22" s="81"/>
      <c r="M22" s="81"/>
      <c r="N22" s="27"/>
      <c r="O22" s="82"/>
      <c r="P22" s="82"/>
      <c r="Q22" s="82"/>
      <c r="R22" s="82"/>
      <c r="S22" s="82"/>
      <c r="T22" s="27"/>
      <c r="U22" s="40" t="str">
        <f t="shared" si="0"/>
        <v/>
      </c>
      <c r="V22" s="22">
        <v>264</v>
      </c>
      <c r="W22" s="22" t="s">
        <v>112</v>
      </c>
      <c r="X22" s="22" t="s">
        <v>93</v>
      </c>
      <c r="Y22" s="65">
        <v>1985</v>
      </c>
      <c r="Z22" s="41"/>
      <c r="AA22" s="1" t="s">
        <v>89</v>
      </c>
      <c r="AB22" s="28" t="s">
        <v>239</v>
      </c>
    </row>
    <row r="23" spans="1:28" x14ac:dyDescent="0.3">
      <c r="A23" s="1" t="s">
        <v>68</v>
      </c>
      <c r="B23" s="1" t="s">
        <v>45</v>
      </c>
      <c r="C23" s="27" t="s">
        <v>46</v>
      </c>
      <c r="D23" s="38">
        <v>1</v>
      </c>
      <c r="E23" s="81"/>
      <c r="F23" s="27">
        <v>0</v>
      </c>
      <c r="G23" s="81"/>
      <c r="H23" s="81"/>
      <c r="I23" s="81"/>
      <c r="J23" s="27">
        <v>1</v>
      </c>
      <c r="K23" s="27">
        <v>2</v>
      </c>
      <c r="L23" s="81"/>
      <c r="M23" s="81"/>
      <c r="N23" s="27">
        <f>SUM(L23:M23)</f>
        <v>0</v>
      </c>
      <c r="O23" s="82"/>
      <c r="P23" s="82"/>
      <c r="Q23" s="82"/>
      <c r="R23" s="82"/>
      <c r="S23" s="82"/>
      <c r="T23" s="27">
        <v>1</v>
      </c>
      <c r="U23" s="40" t="str">
        <f t="shared" si="0"/>
        <v/>
      </c>
      <c r="V23" s="22">
        <v>264</v>
      </c>
      <c r="W23" s="22" t="s">
        <v>112</v>
      </c>
      <c r="X23" s="22" t="s">
        <v>93</v>
      </c>
      <c r="Y23" s="65">
        <v>1985</v>
      </c>
      <c r="Z23" s="41"/>
      <c r="AA23" s="1" t="s">
        <v>89</v>
      </c>
      <c r="AB23" s="28" t="s">
        <v>239</v>
      </c>
    </row>
    <row r="24" spans="1:28" x14ac:dyDescent="0.3">
      <c r="A24" s="1" t="s">
        <v>68</v>
      </c>
      <c r="B24" s="1" t="s">
        <v>45</v>
      </c>
      <c r="C24" s="27" t="s">
        <v>49</v>
      </c>
      <c r="D24" s="38">
        <v>30</v>
      </c>
      <c r="E24" s="81"/>
      <c r="F24" s="27">
        <v>2</v>
      </c>
      <c r="G24" s="81"/>
      <c r="H24" s="81"/>
      <c r="I24" s="81"/>
      <c r="J24" s="27">
        <v>2</v>
      </c>
      <c r="K24" s="27">
        <v>5</v>
      </c>
      <c r="L24" s="81"/>
      <c r="M24" s="81"/>
      <c r="N24" s="27">
        <f>SUM(L24:M24)</f>
        <v>0</v>
      </c>
      <c r="O24" s="82"/>
      <c r="P24" s="82"/>
      <c r="Q24" s="82"/>
      <c r="R24" s="82"/>
      <c r="S24" s="82"/>
      <c r="T24" s="27">
        <v>6</v>
      </c>
      <c r="U24" s="40" t="str">
        <f t="shared" si="0"/>
        <v/>
      </c>
      <c r="V24" s="22">
        <v>264</v>
      </c>
      <c r="W24" s="22" t="s">
        <v>112</v>
      </c>
      <c r="X24" s="22" t="s">
        <v>93</v>
      </c>
      <c r="Y24" s="65">
        <v>1985</v>
      </c>
      <c r="Z24" s="41"/>
      <c r="AA24" s="1" t="s">
        <v>89</v>
      </c>
      <c r="AB24" s="28" t="s">
        <v>239</v>
      </c>
    </row>
    <row r="25" spans="1:28" x14ac:dyDescent="0.3">
      <c r="A25" s="1" t="s">
        <v>68</v>
      </c>
      <c r="B25" s="1" t="s">
        <v>45</v>
      </c>
      <c r="C25" s="55" t="s">
        <v>38</v>
      </c>
      <c r="D25" s="1"/>
      <c r="E25" s="55">
        <v>204</v>
      </c>
      <c r="F25" s="55"/>
      <c r="G25" s="55"/>
      <c r="H25" s="55"/>
      <c r="I25" s="55"/>
      <c r="J25" s="55"/>
      <c r="K25" s="55"/>
      <c r="L25" s="55"/>
      <c r="M25" s="55"/>
      <c r="N25" s="5"/>
      <c r="O25" s="55"/>
      <c r="P25" s="55">
        <v>12</v>
      </c>
      <c r="Q25" s="42"/>
      <c r="R25" s="42"/>
      <c r="S25" s="42"/>
      <c r="T25" s="27"/>
      <c r="U25" s="40" t="str">
        <f>_xlfn.IFNA("",((T25+Q25+N25-R25)+(O25*2))/E25)</f>
        <v/>
      </c>
      <c r="V25" s="22">
        <v>264</v>
      </c>
      <c r="W25" s="22" t="s">
        <v>112</v>
      </c>
      <c r="X25" s="22" t="s">
        <v>93</v>
      </c>
      <c r="Y25" s="65">
        <v>1985</v>
      </c>
      <c r="Z25" s="41"/>
      <c r="AA25" s="1" t="s">
        <v>89</v>
      </c>
      <c r="AB25" s="28" t="s">
        <v>239</v>
      </c>
    </row>
    <row r="26" spans="1:28" x14ac:dyDescent="0.3">
      <c r="A26" s="43" t="s">
        <v>68</v>
      </c>
      <c r="B26" s="43" t="s">
        <v>45</v>
      </c>
      <c r="C26" s="44" t="s">
        <v>39</v>
      </c>
      <c r="D26" s="43"/>
      <c r="E26" s="44">
        <f t="shared" ref="E26:T26" si="2">SUM(E13:E25)</f>
        <v>240</v>
      </c>
      <c r="F26" s="44">
        <f t="shared" si="2"/>
        <v>27</v>
      </c>
      <c r="G26" s="44">
        <f t="shared" si="2"/>
        <v>24</v>
      </c>
      <c r="H26" s="44">
        <f t="shared" si="2"/>
        <v>0</v>
      </c>
      <c r="I26" s="44">
        <f t="shared" si="2"/>
        <v>0</v>
      </c>
      <c r="J26" s="44">
        <f t="shared" si="2"/>
        <v>14</v>
      </c>
      <c r="K26" s="44">
        <f t="shared" si="2"/>
        <v>24</v>
      </c>
      <c r="L26" s="44">
        <f t="shared" si="2"/>
        <v>4</v>
      </c>
      <c r="M26" s="44">
        <f t="shared" si="2"/>
        <v>6</v>
      </c>
      <c r="N26" s="44">
        <f t="shared" si="2"/>
        <v>10</v>
      </c>
      <c r="O26" s="44">
        <f t="shared" si="2"/>
        <v>0</v>
      </c>
      <c r="P26" s="44">
        <f t="shared" si="2"/>
        <v>24</v>
      </c>
      <c r="Q26" s="44">
        <f t="shared" si="2"/>
        <v>0</v>
      </c>
      <c r="R26" s="44">
        <f t="shared" si="2"/>
        <v>2</v>
      </c>
      <c r="S26" s="44">
        <f t="shared" si="2"/>
        <v>0</v>
      </c>
      <c r="T26" s="44">
        <f t="shared" si="2"/>
        <v>68</v>
      </c>
      <c r="U26" s="45">
        <f>((T26+Q26+N26-R26)+(O26*2))/E26</f>
        <v>0.31666666666666665</v>
      </c>
      <c r="V26" s="46">
        <v>264</v>
      </c>
      <c r="W26" s="46" t="s">
        <v>112</v>
      </c>
      <c r="X26" s="46" t="s">
        <v>93</v>
      </c>
      <c r="Y26" s="66">
        <v>1985</v>
      </c>
      <c r="Z26" s="47"/>
      <c r="AA26" s="43" t="s">
        <v>89</v>
      </c>
      <c r="AB26" s="69" t="s">
        <v>239</v>
      </c>
    </row>
    <row r="27" spans="1:28" x14ac:dyDescent="0.3">
      <c r="A27" s="1"/>
      <c r="B27" s="1"/>
      <c r="C27" s="1"/>
      <c r="D27" s="1"/>
      <c r="F27" s="48" t="s">
        <v>40</v>
      </c>
      <c r="G27" s="49">
        <v>0.33</v>
      </c>
      <c r="H27" s="27"/>
      <c r="I27" s="1"/>
      <c r="J27" s="48" t="s">
        <v>41</v>
      </c>
      <c r="K27" s="50">
        <f>J26/K26</f>
        <v>0.58333333333333337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G28" s="62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19</v>
      </c>
      <c r="AB33" s="8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163</v>
      </c>
      <c r="D35" s="38">
        <v>21</v>
      </c>
      <c r="E35" s="81"/>
      <c r="F35" s="27">
        <v>3</v>
      </c>
      <c r="G35" s="81"/>
      <c r="H35" s="81"/>
      <c r="I35" s="81"/>
      <c r="J35" s="27">
        <v>4</v>
      </c>
      <c r="K35" s="27">
        <v>4</v>
      </c>
      <c r="L35" s="81"/>
      <c r="M35" s="81"/>
      <c r="N35" s="27">
        <f t="shared" ref="N35:N40" si="3">SUM(L35:M35)</f>
        <v>0</v>
      </c>
      <c r="O35" s="82"/>
      <c r="P35" s="82"/>
      <c r="Q35" s="82"/>
      <c r="R35" s="82"/>
      <c r="S35" s="82"/>
      <c r="T35" s="39">
        <v>10</v>
      </c>
      <c r="U35" s="40" t="str">
        <f t="shared" ref="U35:U44" si="4">IFERROR(((T35+Q35+N35-R35)+(O35*2))/E35,"")</f>
        <v/>
      </c>
      <c r="V35" s="22">
        <v>264</v>
      </c>
      <c r="W35" s="22" t="s">
        <v>92</v>
      </c>
      <c r="X35" s="22" t="s">
        <v>88</v>
      </c>
      <c r="Y35" s="65">
        <v>1985</v>
      </c>
      <c r="Z35" s="41"/>
      <c r="AA35" s="1" t="s">
        <v>155</v>
      </c>
      <c r="AB35" s="28" t="s">
        <v>240</v>
      </c>
    </row>
    <row r="36" spans="1:28" x14ac:dyDescent="0.3">
      <c r="A36" s="1" t="s">
        <v>45</v>
      </c>
      <c r="B36" s="1" t="s">
        <v>68</v>
      </c>
      <c r="C36" s="27" t="s">
        <v>164</v>
      </c>
      <c r="D36" s="38">
        <v>32</v>
      </c>
      <c r="E36" s="81"/>
      <c r="F36" s="27">
        <v>3</v>
      </c>
      <c r="G36" s="81"/>
      <c r="H36" s="81"/>
      <c r="I36" s="81"/>
      <c r="J36" s="27">
        <v>2</v>
      </c>
      <c r="K36" s="27">
        <v>2</v>
      </c>
      <c r="L36" s="81"/>
      <c r="M36" s="81"/>
      <c r="N36" s="27">
        <f t="shared" si="3"/>
        <v>0</v>
      </c>
      <c r="O36" s="82"/>
      <c r="P36" s="82"/>
      <c r="Q36" s="82"/>
      <c r="R36" s="82"/>
      <c r="S36" s="82"/>
      <c r="T36" s="39">
        <v>8</v>
      </c>
      <c r="U36" s="40" t="str">
        <f t="shared" si="4"/>
        <v/>
      </c>
      <c r="V36" s="22">
        <v>264</v>
      </c>
      <c r="W36" s="22" t="s">
        <v>92</v>
      </c>
      <c r="X36" s="22" t="s">
        <v>88</v>
      </c>
      <c r="Y36" s="65">
        <v>1985</v>
      </c>
      <c r="Z36" s="41"/>
      <c r="AA36" s="1" t="s">
        <v>155</v>
      </c>
      <c r="AB36" s="28" t="s">
        <v>240</v>
      </c>
    </row>
    <row r="37" spans="1:28" x14ac:dyDescent="0.3">
      <c r="A37" s="1" t="s">
        <v>45</v>
      </c>
      <c r="B37" s="1" t="s">
        <v>68</v>
      </c>
      <c r="C37" s="27" t="s">
        <v>165</v>
      </c>
      <c r="D37" s="38">
        <v>45</v>
      </c>
      <c r="E37" s="81" t="s">
        <v>409</v>
      </c>
      <c r="F37" s="27"/>
      <c r="G37" s="81"/>
      <c r="H37" s="81"/>
      <c r="I37" s="81"/>
      <c r="J37" s="27"/>
      <c r="K37" s="27"/>
      <c r="L37" s="81"/>
      <c r="M37" s="81"/>
      <c r="N37" s="27"/>
      <c r="O37" s="82"/>
      <c r="P37" s="82"/>
      <c r="Q37" s="82"/>
      <c r="R37" s="82"/>
      <c r="S37" s="82"/>
      <c r="T37" s="39"/>
      <c r="U37" s="40" t="str">
        <f t="shared" si="4"/>
        <v/>
      </c>
      <c r="V37" s="22">
        <v>264</v>
      </c>
      <c r="W37" s="22" t="s">
        <v>92</v>
      </c>
      <c r="X37" s="22" t="s">
        <v>88</v>
      </c>
      <c r="Y37" s="65">
        <v>1985</v>
      </c>
      <c r="Z37" s="41"/>
      <c r="AA37" s="1" t="s">
        <v>155</v>
      </c>
      <c r="AB37" s="28" t="s">
        <v>240</v>
      </c>
    </row>
    <row r="38" spans="1:28" x14ac:dyDescent="0.3">
      <c r="A38" s="1" t="s">
        <v>45</v>
      </c>
      <c r="B38" s="1" t="s">
        <v>68</v>
      </c>
      <c r="C38" s="27" t="s">
        <v>166</v>
      </c>
      <c r="D38" s="38">
        <v>42</v>
      </c>
      <c r="E38" s="81"/>
      <c r="F38" s="27">
        <v>9</v>
      </c>
      <c r="G38" s="81"/>
      <c r="H38" s="81"/>
      <c r="I38" s="81"/>
      <c r="J38" s="27">
        <v>2</v>
      </c>
      <c r="K38" s="27">
        <v>2</v>
      </c>
      <c r="L38" s="81"/>
      <c r="M38" s="81"/>
      <c r="N38" s="27">
        <f t="shared" si="3"/>
        <v>0</v>
      </c>
      <c r="O38" s="82"/>
      <c r="P38" s="55">
        <v>6</v>
      </c>
      <c r="Q38" s="82"/>
      <c r="R38" s="82"/>
      <c r="S38" s="82"/>
      <c r="T38" s="39">
        <v>20</v>
      </c>
      <c r="U38" s="40" t="str">
        <f t="shared" si="4"/>
        <v/>
      </c>
      <c r="V38" s="22">
        <v>264</v>
      </c>
      <c r="W38" s="22" t="s">
        <v>92</v>
      </c>
      <c r="X38" s="22" t="s">
        <v>88</v>
      </c>
      <c r="Y38" s="65">
        <v>1985</v>
      </c>
      <c r="Z38" s="41"/>
      <c r="AA38" s="1" t="s">
        <v>155</v>
      </c>
      <c r="AB38" s="28" t="s">
        <v>240</v>
      </c>
    </row>
    <row r="39" spans="1:28" x14ac:dyDescent="0.3">
      <c r="A39" s="1" t="s">
        <v>45</v>
      </c>
      <c r="B39" s="1" t="s">
        <v>68</v>
      </c>
      <c r="C39" s="27" t="s">
        <v>188</v>
      </c>
      <c r="D39" s="38">
        <v>13</v>
      </c>
      <c r="E39" s="27">
        <v>18</v>
      </c>
      <c r="F39" s="27">
        <v>2</v>
      </c>
      <c r="G39" s="27">
        <v>5</v>
      </c>
      <c r="H39" s="27"/>
      <c r="I39" s="27"/>
      <c r="J39" s="27">
        <v>0</v>
      </c>
      <c r="K39" s="27">
        <v>0</v>
      </c>
      <c r="L39" s="27">
        <v>0</v>
      </c>
      <c r="M39" s="27">
        <v>2</v>
      </c>
      <c r="N39" s="27">
        <f t="shared" si="3"/>
        <v>2</v>
      </c>
      <c r="O39" s="39">
        <v>0</v>
      </c>
      <c r="P39" s="39">
        <v>2</v>
      </c>
      <c r="Q39" s="39">
        <v>2</v>
      </c>
      <c r="R39" s="39">
        <v>4</v>
      </c>
      <c r="S39" s="39">
        <v>0</v>
      </c>
      <c r="T39" s="39">
        <v>4</v>
      </c>
      <c r="U39" s="40">
        <f t="shared" si="4"/>
        <v>0.22222222222222221</v>
      </c>
      <c r="V39" s="22">
        <v>264</v>
      </c>
      <c r="W39" s="22" t="s">
        <v>92</v>
      </c>
      <c r="X39" s="22" t="s">
        <v>88</v>
      </c>
      <c r="Y39" s="65">
        <v>1985</v>
      </c>
      <c r="Z39" s="41"/>
      <c r="AA39" s="1" t="s">
        <v>155</v>
      </c>
      <c r="AB39" s="28" t="s">
        <v>240</v>
      </c>
    </row>
    <row r="40" spans="1:28" x14ac:dyDescent="0.3">
      <c r="A40" s="1" t="s">
        <v>45</v>
      </c>
      <c r="B40" s="1" t="s">
        <v>68</v>
      </c>
      <c r="C40" s="27" t="s">
        <v>167</v>
      </c>
      <c r="D40" s="38">
        <v>53</v>
      </c>
      <c r="E40" s="81"/>
      <c r="F40" s="27">
        <v>0</v>
      </c>
      <c r="G40" s="81"/>
      <c r="H40" s="81"/>
      <c r="I40" s="81"/>
      <c r="J40" s="27">
        <v>5</v>
      </c>
      <c r="K40" s="27">
        <v>8</v>
      </c>
      <c r="L40" s="81"/>
      <c r="M40" s="81"/>
      <c r="N40" s="27">
        <f t="shared" si="3"/>
        <v>0</v>
      </c>
      <c r="O40" s="82"/>
      <c r="P40" s="82"/>
      <c r="Q40" s="82"/>
      <c r="R40" s="82"/>
      <c r="S40" s="82"/>
      <c r="T40" s="39">
        <v>5</v>
      </c>
      <c r="U40" s="40" t="str">
        <f t="shared" si="4"/>
        <v/>
      </c>
      <c r="V40" s="22">
        <v>264</v>
      </c>
      <c r="W40" s="22" t="s">
        <v>92</v>
      </c>
      <c r="X40" s="22" t="s">
        <v>88</v>
      </c>
      <c r="Y40" s="65">
        <v>1985</v>
      </c>
      <c r="Z40" s="41"/>
      <c r="AA40" s="1" t="s">
        <v>155</v>
      </c>
      <c r="AB40" s="28" t="s">
        <v>240</v>
      </c>
    </row>
    <row r="41" spans="1:28" x14ac:dyDescent="0.3">
      <c r="A41" s="1" t="s">
        <v>45</v>
      </c>
      <c r="B41" s="1" t="s">
        <v>68</v>
      </c>
      <c r="C41" s="27" t="s">
        <v>168</v>
      </c>
      <c r="D41" s="38">
        <v>33</v>
      </c>
      <c r="E41" s="81"/>
      <c r="F41" s="27">
        <v>4</v>
      </c>
      <c r="G41" s="81"/>
      <c r="H41" s="81"/>
      <c r="I41" s="81"/>
      <c r="J41" s="27">
        <v>0</v>
      </c>
      <c r="K41" s="27">
        <v>2</v>
      </c>
      <c r="L41" s="81"/>
      <c r="M41" s="81"/>
      <c r="N41" s="27">
        <f>SUM(L41:M41)</f>
        <v>0</v>
      </c>
      <c r="O41" s="82"/>
      <c r="P41" s="82"/>
      <c r="Q41" s="82"/>
      <c r="R41" s="82"/>
      <c r="S41" s="82"/>
      <c r="T41" s="39">
        <v>8</v>
      </c>
      <c r="U41" s="40" t="str">
        <f t="shared" si="4"/>
        <v/>
      </c>
      <c r="V41" s="22">
        <v>264</v>
      </c>
      <c r="W41" s="22" t="s">
        <v>92</v>
      </c>
      <c r="X41" s="22" t="s">
        <v>88</v>
      </c>
      <c r="Y41" s="65">
        <v>1985</v>
      </c>
      <c r="Z41" s="41"/>
      <c r="AA41" s="1" t="s">
        <v>155</v>
      </c>
      <c r="AB41" s="28" t="s">
        <v>240</v>
      </c>
    </row>
    <row r="42" spans="1:28" x14ac:dyDescent="0.3">
      <c r="A42" s="1" t="s">
        <v>45</v>
      </c>
      <c r="B42" s="1" t="s">
        <v>68</v>
      </c>
      <c r="C42" s="27" t="s">
        <v>169</v>
      </c>
      <c r="D42" s="38">
        <v>12</v>
      </c>
      <c r="E42" s="81"/>
      <c r="F42" s="27">
        <v>1</v>
      </c>
      <c r="G42" s="81"/>
      <c r="H42" s="81"/>
      <c r="I42" s="81"/>
      <c r="J42" s="27">
        <v>1</v>
      </c>
      <c r="K42" s="27">
        <v>2</v>
      </c>
      <c r="L42" s="81"/>
      <c r="M42" s="81"/>
      <c r="N42" s="27">
        <f>SUM(L42:M42)</f>
        <v>0</v>
      </c>
      <c r="O42" s="82"/>
      <c r="P42" s="82"/>
      <c r="Q42" s="82"/>
      <c r="R42" s="82"/>
      <c r="S42" s="82"/>
      <c r="T42" s="39">
        <v>3</v>
      </c>
      <c r="U42" s="40" t="str">
        <f t="shared" si="4"/>
        <v/>
      </c>
      <c r="V42" s="22">
        <v>264</v>
      </c>
      <c r="W42" s="22" t="s">
        <v>92</v>
      </c>
      <c r="X42" s="22" t="s">
        <v>88</v>
      </c>
      <c r="Y42" s="65">
        <v>1985</v>
      </c>
      <c r="Z42" s="41"/>
      <c r="AA42" s="1" t="s">
        <v>155</v>
      </c>
      <c r="AB42" s="28" t="s">
        <v>240</v>
      </c>
    </row>
    <row r="43" spans="1:28" x14ac:dyDescent="0.3">
      <c r="A43" s="1" t="s">
        <v>45</v>
      </c>
      <c r="B43" s="1" t="s">
        <v>68</v>
      </c>
      <c r="C43" s="27" t="s">
        <v>420</v>
      </c>
      <c r="D43" s="38">
        <v>24</v>
      </c>
      <c r="E43" s="81" t="s">
        <v>409</v>
      </c>
      <c r="F43" s="27"/>
      <c r="G43" s="81"/>
      <c r="H43" s="81"/>
      <c r="I43" s="81"/>
      <c r="J43" s="27"/>
      <c r="K43" s="27"/>
      <c r="L43" s="81"/>
      <c r="M43" s="81"/>
      <c r="N43" s="27"/>
      <c r="O43" s="82"/>
      <c r="P43" s="82"/>
      <c r="Q43" s="82"/>
      <c r="R43" s="82"/>
      <c r="S43" s="82"/>
      <c r="T43" s="39"/>
      <c r="U43" s="40" t="str">
        <f t="shared" si="4"/>
        <v/>
      </c>
      <c r="V43" s="22">
        <v>264</v>
      </c>
      <c r="W43" s="22" t="s">
        <v>92</v>
      </c>
      <c r="X43" s="22" t="s">
        <v>88</v>
      </c>
      <c r="Y43" s="65">
        <v>1985</v>
      </c>
      <c r="Z43" s="41"/>
      <c r="AA43" s="1" t="s">
        <v>155</v>
      </c>
      <c r="AB43" s="28" t="s">
        <v>240</v>
      </c>
    </row>
    <row r="44" spans="1:28" x14ac:dyDescent="0.3">
      <c r="A44" s="1" t="s">
        <v>45</v>
      </c>
      <c r="B44" s="1" t="s">
        <v>68</v>
      </c>
      <c r="C44" s="27" t="s">
        <v>171</v>
      </c>
      <c r="D44" s="38">
        <v>11</v>
      </c>
      <c r="E44" s="81"/>
      <c r="F44" s="27">
        <v>4</v>
      </c>
      <c r="G44" s="81"/>
      <c r="H44" s="81"/>
      <c r="I44" s="81"/>
      <c r="J44" s="27">
        <v>4</v>
      </c>
      <c r="K44" s="27">
        <v>4</v>
      </c>
      <c r="L44" s="81"/>
      <c r="M44" s="81"/>
      <c r="N44" s="27">
        <f>SUM(L44:M44)</f>
        <v>0</v>
      </c>
      <c r="O44" s="82"/>
      <c r="P44" s="82"/>
      <c r="Q44" s="82"/>
      <c r="R44" s="82"/>
      <c r="S44" s="82"/>
      <c r="T44" s="39">
        <v>12</v>
      </c>
      <c r="U44" s="40" t="str">
        <f t="shared" si="4"/>
        <v/>
      </c>
      <c r="V44" s="22">
        <v>264</v>
      </c>
      <c r="W44" s="22" t="s">
        <v>92</v>
      </c>
      <c r="X44" s="22" t="s">
        <v>88</v>
      </c>
      <c r="Y44" s="65">
        <v>1985</v>
      </c>
      <c r="Z44" s="41"/>
      <c r="AA44" s="1" t="s">
        <v>155</v>
      </c>
      <c r="AB44" s="28" t="s">
        <v>240</v>
      </c>
    </row>
    <row r="45" spans="1:28" x14ac:dyDescent="0.3">
      <c r="A45" s="1" t="s">
        <v>45</v>
      </c>
      <c r="B45" s="1" t="s">
        <v>68</v>
      </c>
      <c r="C45" s="55" t="s">
        <v>38</v>
      </c>
      <c r="D45" s="1"/>
      <c r="E45" s="55">
        <v>222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>
        <v>11</v>
      </c>
      <c r="Q45" s="42"/>
      <c r="R45" s="42"/>
      <c r="S45" s="42"/>
      <c r="T45" s="42"/>
      <c r="U45" s="40" t="str">
        <f>_xlfn.IFNA("",((T45+Q45+N45-R45)+(O45*2))/E45)</f>
        <v/>
      </c>
      <c r="V45" s="22">
        <v>264</v>
      </c>
      <c r="W45" s="22" t="s">
        <v>92</v>
      </c>
      <c r="X45" s="22" t="s">
        <v>88</v>
      </c>
      <c r="Y45" s="65">
        <v>1985</v>
      </c>
      <c r="Z45" s="41"/>
      <c r="AA45" s="1" t="s">
        <v>155</v>
      </c>
      <c r="AB45" s="28" t="s">
        <v>240</v>
      </c>
    </row>
    <row r="46" spans="1:28" x14ac:dyDescent="0.3">
      <c r="A46" s="43" t="s">
        <v>45</v>
      </c>
      <c r="B46" s="43" t="s">
        <v>68</v>
      </c>
      <c r="C46" s="44" t="s">
        <v>39</v>
      </c>
      <c r="D46" s="43"/>
      <c r="E46" s="44">
        <f t="shared" ref="E46:T46" si="5">SUM(E35:E45)</f>
        <v>240</v>
      </c>
      <c r="F46" s="44">
        <f t="shared" si="5"/>
        <v>26</v>
      </c>
      <c r="G46" s="44">
        <f t="shared" si="5"/>
        <v>5</v>
      </c>
      <c r="H46" s="44">
        <f t="shared" si="5"/>
        <v>0</v>
      </c>
      <c r="I46" s="44">
        <f t="shared" si="5"/>
        <v>0</v>
      </c>
      <c r="J46" s="44">
        <f t="shared" si="5"/>
        <v>18</v>
      </c>
      <c r="K46" s="44">
        <f t="shared" si="5"/>
        <v>24</v>
      </c>
      <c r="L46" s="44">
        <f t="shared" si="5"/>
        <v>0</v>
      </c>
      <c r="M46" s="44">
        <f t="shared" si="5"/>
        <v>2</v>
      </c>
      <c r="N46" s="44">
        <f t="shared" si="5"/>
        <v>2</v>
      </c>
      <c r="O46" s="44">
        <f t="shared" si="5"/>
        <v>0</v>
      </c>
      <c r="P46" s="44">
        <f t="shared" si="5"/>
        <v>19</v>
      </c>
      <c r="Q46" s="44">
        <f t="shared" si="5"/>
        <v>2</v>
      </c>
      <c r="R46" s="44">
        <f t="shared" si="5"/>
        <v>4</v>
      </c>
      <c r="S46" s="44">
        <f t="shared" si="5"/>
        <v>0</v>
      </c>
      <c r="T46" s="44">
        <f t="shared" si="5"/>
        <v>70</v>
      </c>
      <c r="U46" s="45">
        <f>((T46+Q46+N46-R46)+(O46*2))/E46</f>
        <v>0.29166666666666669</v>
      </c>
      <c r="V46" s="46">
        <v>264</v>
      </c>
      <c r="W46" s="46" t="s">
        <v>92</v>
      </c>
      <c r="X46" s="46" t="s">
        <v>88</v>
      </c>
      <c r="Y46" s="66">
        <v>1985</v>
      </c>
      <c r="Z46" s="47"/>
      <c r="AA46" s="43" t="s">
        <v>155</v>
      </c>
      <c r="AB46" s="69" t="s">
        <v>240</v>
      </c>
    </row>
    <row r="47" spans="1:28" x14ac:dyDescent="0.3">
      <c r="A47" s="1"/>
      <c r="B47" s="1"/>
      <c r="C47" s="1"/>
      <c r="D47" s="1"/>
      <c r="F47" s="48" t="s">
        <v>40</v>
      </c>
      <c r="G47" s="49">
        <v>0.38</v>
      </c>
      <c r="H47" s="27"/>
      <c r="I47" s="1"/>
      <c r="J47" s="48" t="s">
        <v>41</v>
      </c>
      <c r="K47" s="50">
        <f>J46/K46</f>
        <v>0.75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G48" s="62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3"/>
      <c r="H49" s="27"/>
      <c r="I49" s="1"/>
      <c r="J49" s="48"/>
      <c r="K49" s="74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G50" s="62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58A2-6366-483A-9B2A-B4410F6D7442}">
  <sheetPr>
    <tabColor rgb="FFFF0000"/>
    <pageSetUpPr fitToPage="1"/>
  </sheetPr>
  <dimension ref="A1:AB52"/>
  <sheetViews>
    <sheetView workbookViewId="0">
      <selection activeCell="J6" sqref="J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485</v>
      </c>
    </row>
    <row r="3" spans="1:28" x14ac:dyDescent="0.3">
      <c r="B3" s="1"/>
      <c r="C3" s="6">
        <v>29260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241</v>
      </c>
      <c r="K4" s="16" t="s">
        <v>44</v>
      </c>
      <c r="L4" s="17"/>
      <c r="M4" s="18"/>
      <c r="N4" s="19">
        <v>21</v>
      </c>
      <c r="O4" s="19">
        <v>26</v>
      </c>
      <c r="P4" s="19">
        <v>39</v>
      </c>
      <c r="Q4" s="19">
        <v>31</v>
      </c>
      <c r="R4" s="20"/>
      <c r="S4" s="21">
        <f>SUM(N4:R4)</f>
        <v>117</v>
      </c>
      <c r="T4" s="22">
        <v>290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242</v>
      </c>
      <c r="K5" s="16" t="s">
        <v>71</v>
      </c>
      <c r="L5" s="17"/>
      <c r="M5" s="18"/>
      <c r="N5" s="19">
        <v>32</v>
      </c>
      <c r="O5" s="19">
        <v>31</v>
      </c>
      <c r="P5" s="19">
        <v>16</v>
      </c>
      <c r="Q5" s="19">
        <v>26</v>
      </c>
      <c r="R5" s="20"/>
      <c r="S5" s="21">
        <f>SUM(N5:R5)</f>
        <v>105</v>
      </c>
      <c r="T5" s="22">
        <v>290</v>
      </c>
      <c r="U5" s="1"/>
      <c r="V5" s="1"/>
      <c r="W5" s="1"/>
    </row>
    <row r="6" spans="1:28" x14ac:dyDescent="0.3">
      <c r="C6" s="23">
        <v>1376</v>
      </c>
      <c r="D6" s="7" t="s">
        <v>6</v>
      </c>
      <c r="F6" s="1"/>
      <c r="J6" s="56" t="s">
        <v>435</v>
      </c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290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23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48</v>
      </c>
      <c r="D13" s="38">
        <v>15</v>
      </c>
      <c r="E13" s="81"/>
      <c r="F13" s="27">
        <v>9</v>
      </c>
      <c r="G13" s="81"/>
      <c r="H13" s="81"/>
      <c r="I13" s="81"/>
      <c r="J13" s="27">
        <v>4</v>
      </c>
      <c r="K13" s="27">
        <v>5</v>
      </c>
      <c r="L13" s="81"/>
      <c r="M13" s="81"/>
      <c r="N13" s="27">
        <f>SUM(L13:M13)</f>
        <v>0</v>
      </c>
      <c r="O13" s="81"/>
      <c r="P13" s="82"/>
      <c r="Q13" s="81"/>
      <c r="R13" s="81"/>
      <c r="S13" s="81"/>
      <c r="T13" s="27">
        <f>+(F13*2)+J13</f>
        <v>22</v>
      </c>
      <c r="U13" s="40" t="str">
        <f>IFERROR(((T13+Q13+N13-R13)+(O13*2))/E13,"")</f>
        <v/>
      </c>
      <c r="V13" s="22">
        <v>290</v>
      </c>
      <c r="W13" s="22" t="s">
        <v>92</v>
      </c>
      <c r="X13" s="22" t="s">
        <v>88</v>
      </c>
      <c r="Y13" s="65">
        <v>1376</v>
      </c>
      <c r="Z13" s="41" t="s">
        <v>473</v>
      </c>
      <c r="AA13" s="1" t="s">
        <v>89</v>
      </c>
      <c r="AB13" s="28" t="s">
        <v>243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25</v>
      </c>
      <c r="E14" s="81" t="s">
        <v>497</v>
      </c>
      <c r="F14" s="27"/>
      <c r="G14" s="81"/>
      <c r="H14" s="81"/>
      <c r="I14" s="81"/>
      <c r="J14" s="27"/>
      <c r="K14" s="27"/>
      <c r="L14" s="81"/>
      <c r="M14" s="81"/>
      <c r="N14" s="27">
        <f t="shared" ref="N14:N22" si="0">SUM(L14:M14)</f>
        <v>0</v>
      </c>
      <c r="O14" s="82"/>
      <c r="P14" s="82"/>
      <c r="Q14" s="82"/>
      <c r="R14" s="82"/>
      <c r="S14" s="82"/>
      <c r="T14" s="27">
        <f t="shared" ref="T14:T24" si="1">+(F14*2)+J14</f>
        <v>0</v>
      </c>
      <c r="U14" s="40" t="str">
        <f t="shared" ref="U14:U24" si="2">IFERROR(((T14+Q14+N14-R14)+(O14*2))/E14,"")</f>
        <v/>
      </c>
      <c r="V14" s="22">
        <v>290</v>
      </c>
      <c r="W14" s="22" t="s">
        <v>92</v>
      </c>
      <c r="X14" s="22" t="s">
        <v>88</v>
      </c>
      <c r="Y14" s="65">
        <v>1376</v>
      </c>
      <c r="Z14" s="41" t="s">
        <v>473</v>
      </c>
      <c r="AA14" s="1" t="s">
        <v>89</v>
      </c>
      <c r="AB14" s="28" t="s">
        <v>243</v>
      </c>
    </row>
    <row r="15" spans="1:28" x14ac:dyDescent="0.3">
      <c r="A15" s="1" t="s">
        <v>70</v>
      </c>
      <c r="B15" s="1" t="s">
        <v>45</v>
      </c>
      <c r="C15" s="27" t="s">
        <v>53</v>
      </c>
      <c r="D15" s="38">
        <v>8</v>
      </c>
      <c r="E15" s="81"/>
      <c r="F15" s="27">
        <v>5</v>
      </c>
      <c r="G15" s="81"/>
      <c r="H15" s="81"/>
      <c r="I15" s="81"/>
      <c r="J15" s="27">
        <v>2</v>
      </c>
      <c r="K15" s="27">
        <v>4</v>
      </c>
      <c r="L15" s="81"/>
      <c r="M15" s="81"/>
      <c r="N15" s="27">
        <f t="shared" si="0"/>
        <v>0</v>
      </c>
      <c r="O15" s="82"/>
      <c r="P15" s="82"/>
      <c r="Q15" s="82"/>
      <c r="R15" s="82"/>
      <c r="S15" s="82"/>
      <c r="T15" s="27">
        <f t="shared" si="1"/>
        <v>12</v>
      </c>
      <c r="U15" s="40" t="str">
        <f t="shared" si="2"/>
        <v/>
      </c>
      <c r="V15" s="22">
        <v>290</v>
      </c>
      <c r="W15" s="22" t="s">
        <v>92</v>
      </c>
      <c r="X15" s="22" t="s">
        <v>88</v>
      </c>
      <c r="Y15" s="65">
        <v>1376</v>
      </c>
      <c r="Z15" s="41" t="s">
        <v>473</v>
      </c>
      <c r="AA15" s="1" t="s">
        <v>89</v>
      </c>
      <c r="AB15" s="28" t="s">
        <v>243</v>
      </c>
    </row>
    <row r="16" spans="1:28" x14ac:dyDescent="0.3">
      <c r="A16" s="1" t="s">
        <v>70</v>
      </c>
      <c r="B16" s="1" t="s">
        <v>45</v>
      </c>
      <c r="C16" s="27" t="s">
        <v>118</v>
      </c>
      <c r="D16" s="38">
        <v>10</v>
      </c>
      <c r="E16" s="81"/>
      <c r="F16" s="27">
        <v>1</v>
      </c>
      <c r="G16" s="81"/>
      <c r="H16" s="81"/>
      <c r="I16" s="81"/>
      <c r="J16" s="27">
        <v>0</v>
      </c>
      <c r="K16" s="27">
        <v>0</v>
      </c>
      <c r="L16" s="81"/>
      <c r="M16" s="81"/>
      <c r="N16" s="27">
        <f>SUM(L16:M16)</f>
        <v>0</v>
      </c>
      <c r="O16" s="82"/>
      <c r="P16" s="82"/>
      <c r="Q16" s="82"/>
      <c r="R16" s="82"/>
      <c r="S16" s="82"/>
      <c r="T16" s="27">
        <f t="shared" si="1"/>
        <v>2</v>
      </c>
      <c r="U16" s="40" t="str">
        <f t="shared" si="2"/>
        <v/>
      </c>
      <c r="V16" s="22">
        <v>290</v>
      </c>
      <c r="W16" s="22" t="s">
        <v>92</v>
      </c>
      <c r="X16" s="22" t="s">
        <v>88</v>
      </c>
      <c r="Y16" s="65">
        <v>1376</v>
      </c>
      <c r="Z16" s="41" t="s">
        <v>473</v>
      </c>
      <c r="AA16" s="1" t="s">
        <v>89</v>
      </c>
      <c r="AB16" s="28" t="s">
        <v>243</v>
      </c>
    </row>
    <row r="17" spans="1:28" x14ac:dyDescent="0.3">
      <c r="A17" s="1" t="s">
        <v>70</v>
      </c>
      <c r="B17" s="1" t="s">
        <v>45</v>
      </c>
      <c r="C17" s="27" t="s">
        <v>55</v>
      </c>
      <c r="D17" s="38">
        <v>6</v>
      </c>
      <c r="E17" s="81"/>
      <c r="F17" s="27">
        <v>10</v>
      </c>
      <c r="G17" s="81"/>
      <c r="H17" s="81"/>
      <c r="I17" s="81"/>
      <c r="J17" s="27">
        <v>2</v>
      </c>
      <c r="K17" s="27">
        <v>4</v>
      </c>
      <c r="L17" s="81"/>
      <c r="M17" s="81"/>
      <c r="N17" s="27">
        <f t="shared" si="0"/>
        <v>0</v>
      </c>
      <c r="O17" s="82"/>
      <c r="P17" s="82"/>
      <c r="Q17" s="82"/>
      <c r="R17" s="82"/>
      <c r="S17" s="82"/>
      <c r="T17" s="27">
        <f t="shared" si="1"/>
        <v>22</v>
      </c>
      <c r="U17" s="40" t="str">
        <f t="shared" si="2"/>
        <v/>
      </c>
      <c r="V17" s="22">
        <v>290</v>
      </c>
      <c r="W17" s="22" t="s">
        <v>92</v>
      </c>
      <c r="X17" s="22" t="s">
        <v>88</v>
      </c>
      <c r="Y17" s="65">
        <v>1376</v>
      </c>
      <c r="Z17" s="41" t="s">
        <v>473</v>
      </c>
      <c r="AA17" s="1" t="s">
        <v>89</v>
      </c>
      <c r="AB17" s="28" t="s">
        <v>243</v>
      </c>
    </row>
    <row r="18" spans="1:28" x14ac:dyDescent="0.3">
      <c r="A18" s="1" t="s">
        <v>70</v>
      </c>
      <c r="B18" s="1" t="s">
        <v>45</v>
      </c>
      <c r="C18" s="27" t="s">
        <v>305</v>
      </c>
      <c r="D18" s="38">
        <v>44</v>
      </c>
      <c r="E18" s="81"/>
      <c r="F18" s="27">
        <v>0</v>
      </c>
      <c r="G18" s="81"/>
      <c r="H18" s="81"/>
      <c r="I18" s="81"/>
      <c r="J18" s="27">
        <v>0</v>
      </c>
      <c r="K18" s="27">
        <v>0</v>
      </c>
      <c r="L18" s="81"/>
      <c r="M18" s="81"/>
      <c r="N18" s="27">
        <f>SUM(L18:M18)</f>
        <v>0</v>
      </c>
      <c r="O18" s="82"/>
      <c r="P18" s="82"/>
      <c r="Q18" s="82"/>
      <c r="R18" s="82"/>
      <c r="S18" s="82"/>
      <c r="T18" s="27">
        <f t="shared" si="1"/>
        <v>0</v>
      </c>
      <c r="U18" s="40" t="str">
        <f t="shared" si="2"/>
        <v/>
      </c>
      <c r="V18" s="22">
        <v>290</v>
      </c>
      <c r="W18" s="22" t="s">
        <v>92</v>
      </c>
      <c r="X18" s="22" t="s">
        <v>88</v>
      </c>
      <c r="Y18" s="65">
        <v>1376</v>
      </c>
      <c r="Z18" s="41" t="s">
        <v>473</v>
      </c>
      <c r="AA18" s="1" t="s">
        <v>89</v>
      </c>
      <c r="AB18" s="28" t="s">
        <v>243</v>
      </c>
    </row>
    <row r="19" spans="1:28" x14ac:dyDescent="0.3">
      <c r="A19" s="1" t="s">
        <v>70</v>
      </c>
      <c r="B19" s="1" t="s">
        <v>45</v>
      </c>
      <c r="C19" s="27" t="s">
        <v>119</v>
      </c>
      <c r="D19" s="38">
        <v>24</v>
      </c>
      <c r="E19" s="81"/>
      <c r="F19" s="27">
        <v>9</v>
      </c>
      <c r="G19" s="81"/>
      <c r="H19" s="81"/>
      <c r="I19" s="81"/>
      <c r="J19" s="27">
        <v>4</v>
      </c>
      <c r="K19" s="27">
        <v>5</v>
      </c>
      <c r="L19" s="81"/>
      <c r="M19" s="81"/>
      <c r="N19" s="27">
        <f>SUM(L19:M19)</f>
        <v>0</v>
      </c>
      <c r="O19" s="82"/>
      <c r="P19" s="82"/>
      <c r="Q19" s="82"/>
      <c r="R19" s="82"/>
      <c r="S19" s="82"/>
      <c r="T19" s="27">
        <f t="shared" si="1"/>
        <v>22</v>
      </c>
      <c r="U19" s="40" t="str">
        <f t="shared" si="2"/>
        <v/>
      </c>
      <c r="V19" s="22">
        <v>290</v>
      </c>
      <c r="W19" s="22" t="s">
        <v>92</v>
      </c>
      <c r="X19" s="22" t="s">
        <v>88</v>
      </c>
      <c r="Y19" s="65">
        <v>1376</v>
      </c>
      <c r="Z19" s="41" t="s">
        <v>473</v>
      </c>
      <c r="AA19" s="1" t="s">
        <v>89</v>
      </c>
      <c r="AB19" s="28" t="s">
        <v>243</v>
      </c>
    </row>
    <row r="20" spans="1:28" x14ac:dyDescent="0.3">
      <c r="A20" s="1" t="s">
        <v>70</v>
      </c>
      <c r="B20" s="1" t="s">
        <v>45</v>
      </c>
      <c r="C20" s="27" t="s">
        <v>54</v>
      </c>
      <c r="D20" s="38">
        <v>22</v>
      </c>
      <c r="E20" s="81"/>
      <c r="F20" s="27">
        <v>2</v>
      </c>
      <c r="G20" s="81"/>
      <c r="H20" s="81"/>
      <c r="I20" s="81"/>
      <c r="J20" s="27">
        <v>2</v>
      </c>
      <c r="K20" s="27">
        <v>2</v>
      </c>
      <c r="L20" s="81"/>
      <c r="M20" s="81"/>
      <c r="N20" s="27">
        <f t="shared" si="0"/>
        <v>0</v>
      </c>
      <c r="O20" s="82"/>
      <c r="P20" s="82"/>
      <c r="Q20" s="82"/>
      <c r="R20" s="82"/>
      <c r="S20" s="82"/>
      <c r="T20" s="27">
        <f t="shared" si="1"/>
        <v>6</v>
      </c>
      <c r="U20" s="40" t="str">
        <f t="shared" si="2"/>
        <v/>
      </c>
      <c r="V20" s="22">
        <v>290</v>
      </c>
      <c r="W20" s="22" t="s">
        <v>92</v>
      </c>
      <c r="X20" s="22" t="s">
        <v>88</v>
      </c>
      <c r="Y20" s="65">
        <v>1376</v>
      </c>
      <c r="Z20" s="41" t="s">
        <v>473</v>
      </c>
      <c r="AA20" s="1" t="s">
        <v>89</v>
      </c>
      <c r="AB20" s="28" t="s">
        <v>243</v>
      </c>
    </row>
    <row r="21" spans="1:28" x14ac:dyDescent="0.3">
      <c r="A21" s="1" t="s">
        <v>70</v>
      </c>
      <c r="B21" s="1" t="s">
        <v>45</v>
      </c>
      <c r="C21" s="27" t="s">
        <v>47</v>
      </c>
      <c r="D21" s="38">
        <v>28</v>
      </c>
      <c r="E21" s="81"/>
      <c r="F21" s="27">
        <v>6</v>
      </c>
      <c r="G21" s="81"/>
      <c r="H21" s="81"/>
      <c r="I21" s="81"/>
      <c r="J21" s="27">
        <v>1</v>
      </c>
      <c r="K21" s="27">
        <v>1</v>
      </c>
      <c r="L21" s="81"/>
      <c r="M21" s="81"/>
      <c r="N21" s="27">
        <f t="shared" si="0"/>
        <v>0</v>
      </c>
      <c r="O21" s="82"/>
      <c r="P21" s="82"/>
      <c r="Q21" s="82"/>
      <c r="R21" s="82"/>
      <c r="S21" s="82"/>
      <c r="T21" s="27">
        <f t="shared" si="1"/>
        <v>13</v>
      </c>
      <c r="U21" s="40" t="str">
        <f t="shared" si="2"/>
        <v/>
      </c>
      <c r="V21" s="22">
        <v>290</v>
      </c>
      <c r="W21" s="22" t="s">
        <v>92</v>
      </c>
      <c r="X21" s="22" t="s">
        <v>88</v>
      </c>
      <c r="Y21" s="65">
        <v>1376</v>
      </c>
      <c r="Z21" s="41" t="s">
        <v>473</v>
      </c>
      <c r="AA21" s="1" t="s">
        <v>89</v>
      </c>
      <c r="AB21" s="28" t="s">
        <v>243</v>
      </c>
    </row>
    <row r="22" spans="1:28" x14ac:dyDescent="0.3">
      <c r="A22" s="1" t="s">
        <v>70</v>
      </c>
      <c r="B22" s="1" t="s">
        <v>45</v>
      </c>
      <c r="C22" s="27" t="s">
        <v>52</v>
      </c>
      <c r="D22" s="38">
        <v>32</v>
      </c>
      <c r="E22" s="81"/>
      <c r="F22" s="27">
        <v>0</v>
      </c>
      <c r="G22" s="81"/>
      <c r="H22" s="81"/>
      <c r="I22" s="81"/>
      <c r="J22" s="27">
        <v>0</v>
      </c>
      <c r="K22" s="27">
        <v>0</v>
      </c>
      <c r="L22" s="81"/>
      <c r="M22" s="81"/>
      <c r="N22" s="27">
        <f t="shared" si="0"/>
        <v>0</v>
      </c>
      <c r="O22" s="82"/>
      <c r="P22" s="82"/>
      <c r="Q22" s="82"/>
      <c r="R22" s="82"/>
      <c r="S22" s="82"/>
      <c r="T22" s="27">
        <f t="shared" si="1"/>
        <v>0</v>
      </c>
      <c r="U22" s="40" t="str">
        <f t="shared" si="2"/>
        <v/>
      </c>
      <c r="V22" s="22">
        <v>290</v>
      </c>
      <c r="W22" s="22" t="s">
        <v>92</v>
      </c>
      <c r="X22" s="22" t="s">
        <v>88</v>
      </c>
      <c r="Y22" s="65">
        <v>1376</v>
      </c>
      <c r="Z22" s="41" t="s">
        <v>473</v>
      </c>
      <c r="AA22" s="1" t="s">
        <v>89</v>
      </c>
      <c r="AB22" s="28" t="s">
        <v>243</v>
      </c>
    </row>
    <row r="23" spans="1:28" x14ac:dyDescent="0.3">
      <c r="A23" s="1" t="s">
        <v>70</v>
      </c>
      <c r="B23" s="1" t="s">
        <v>45</v>
      </c>
      <c r="C23" s="27" t="s">
        <v>46</v>
      </c>
      <c r="D23" s="38">
        <v>1</v>
      </c>
      <c r="E23" s="81"/>
      <c r="F23" s="27">
        <v>1</v>
      </c>
      <c r="G23" s="81"/>
      <c r="H23" s="81"/>
      <c r="I23" s="81"/>
      <c r="J23" s="27">
        <v>0</v>
      </c>
      <c r="K23" s="27">
        <v>0</v>
      </c>
      <c r="L23" s="81"/>
      <c r="M23" s="81"/>
      <c r="N23" s="27">
        <f>SUM(L23:M23)</f>
        <v>0</v>
      </c>
      <c r="O23" s="82"/>
      <c r="P23" s="82"/>
      <c r="Q23" s="82"/>
      <c r="R23" s="82"/>
      <c r="S23" s="82"/>
      <c r="T23" s="27">
        <f t="shared" si="1"/>
        <v>2</v>
      </c>
      <c r="U23" s="40" t="str">
        <f t="shared" si="2"/>
        <v/>
      </c>
      <c r="V23" s="22">
        <v>290</v>
      </c>
      <c r="W23" s="22" t="s">
        <v>92</v>
      </c>
      <c r="X23" s="22" t="s">
        <v>88</v>
      </c>
      <c r="Y23" s="65">
        <v>1376</v>
      </c>
      <c r="Z23" s="41" t="s">
        <v>473</v>
      </c>
      <c r="AA23" s="1" t="s">
        <v>89</v>
      </c>
      <c r="AB23" s="28" t="s">
        <v>243</v>
      </c>
    </row>
    <row r="24" spans="1:28" x14ac:dyDescent="0.3">
      <c r="A24" s="1" t="s">
        <v>70</v>
      </c>
      <c r="B24" s="1" t="s">
        <v>45</v>
      </c>
      <c r="C24" s="27" t="s">
        <v>49</v>
      </c>
      <c r="D24" s="38">
        <v>30</v>
      </c>
      <c r="E24" s="81"/>
      <c r="F24" s="27">
        <v>3</v>
      </c>
      <c r="G24" s="81"/>
      <c r="H24" s="81"/>
      <c r="I24" s="81"/>
      <c r="J24" s="27">
        <v>10</v>
      </c>
      <c r="K24" s="27">
        <v>14</v>
      </c>
      <c r="L24" s="81"/>
      <c r="M24" s="81"/>
      <c r="N24" s="27">
        <f>SUM(L24:M24)</f>
        <v>0</v>
      </c>
      <c r="O24" s="82"/>
      <c r="P24" s="82"/>
      <c r="Q24" s="82"/>
      <c r="R24" s="82"/>
      <c r="S24" s="82"/>
      <c r="T24" s="27">
        <f t="shared" si="1"/>
        <v>16</v>
      </c>
      <c r="U24" s="40" t="str">
        <f t="shared" si="2"/>
        <v/>
      </c>
      <c r="V24" s="22">
        <v>290</v>
      </c>
      <c r="W24" s="22" t="s">
        <v>92</v>
      </c>
      <c r="X24" s="22" t="s">
        <v>88</v>
      </c>
      <c r="Y24" s="65">
        <v>1376</v>
      </c>
      <c r="Z24" s="41" t="s">
        <v>473</v>
      </c>
      <c r="AA24" s="1" t="s">
        <v>89</v>
      </c>
      <c r="AB24" s="28" t="s">
        <v>243</v>
      </c>
    </row>
    <row r="25" spans="1:28" x14ac:dyDescent="0.3">
      <c r="A25" s="1" t="s">
        <v>70</v>
      </c>
      <c r="B25" s="1" t="s">
        <v>45</v>
      </c>
      <c r="C25" s="55" t="s">
        <v>38</v>
      </c>
      <c r="D25" s="1"/>
      <c r="E25" s="55">
        <v>240</v>
      </c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42"/>
      <c r="Q25" s="42"/>
      <c r="R25" s="42"/>
      <c r="S25" s="42"/>
      <c r="T25" s="55"/>
      <c r="U25" s="40" t="str">
        <f>_xlfn.IFNA("",((T25+Q25+N25-R25)+(O25*2))/E25)</f>
        <v/>
      </c>
      <c r="V25" s="22">
        <v>290</v>
      </c>
      <c r="W25" s="22" t="s">
        <v>92</v>
      </c>
      <c r="X25" s="22" t="s">
        <v>88</v>
      </c>
      <c r="Y25" s="65">
        <v>1376</v>
      </c>
      <c r="Z25" s="41" t="s">
        <v>473</v>
      </c>
      <c r="AA25" s="1" t="s">
        <v>89</v>
      </c>
      <c r="AB25" s="28" t="s">
        <v>243</v>
      </c>
    </row>
    <row r="26" spans="1:28" x14ac:dyDescent="0.3">
      <c r="A26" s="43" t="s">
        <v>70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46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25</v>
      </c>
      <c r="K26" s="44">
        <f t="shared" si="3"/>
        <v>35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117</v>
      </c>
      <c r="U26" s="45">
        <f>((T26+Q26+N26-R26)+(O26*2))/E26</f>
        <v>0.48749999999999999</v>
      </c>
      <c r="V26" s="46">
        <v>290</v>
      </c>
      <c r="W26" s="46" t="s">
        <v>92</v>
      </c>
      <c r="X26" s="46" t="s">
        <v>88</v>
      </c>
      <c r="Y26" s="66">
        <v>1376</v>
      </c>
      <c r="Z26" s="47" t="s">
        <v>473</v>
      </c>
      <c r="AA26" s="43" t="s">
        <v>89</v>
      </c>
      <c r="AB26" s="69" t="s">
        <v>243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0.7142857142857143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25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312</v>
      </c>
      <c r="D35" s="38">
        <v>35</v>
      </c>
      <c r="E35" s="81"/>
      <c r="F35" s="27">
        <v>3</v>
      </c>
      <c r="G35" s="81"/>
      <c r="H35" s="81"/>
      <c r="I35" s="81"/>
      <c r="J35" s="27">
        <v>0</v>
      </c>
      <c r="K35" s="27">
        <v>0</v>
      </c>
      <c r="L35" s="81"/>
      <c r="M35" s="81"/>
      <c r="N35" s="27">
        <f>SUM(L35:M35)</f>
        <v>0</v>
      </c>
      <c r="O35" s="81"/>
      <c r="P35" s="82"/>
      <c r="Q35" s="81"/>
      <c r="R35" s="81"/>
      <c r="S35" s="81"/>
      <c r="T35" s="27">
        <f>(H35*3)+((F35-H35)*2)+J35</f>
        <v>6</v>
      </c>
      <c r="U35" s="40" t="str">
        <f>IFERROR(((T35+Q35+N35-R35)+(O35*2))/E35,"")</f>
        <v/>
      </c>
      <c r="V35" s="22">
        <v>290</v>
      </c>
      <c r="W35" s="22" t="s">
        <v>112</v>
      </c>
      <c r="X35" s="22" t="s">
        <v>93</v>
      </c>
      <c r="Y35" s="65">
        <v>1376</v>
      </c>
      <c r="Z35" s="41"/>
      <c r="AA35" s="1" t="s">
        <v>176</v>
      </c>
      <c r="AB35" s="28" t="s">
        <v>244</v>
      </c>
    </row>
    <row r="36" spans="1:28" x14ac:dyDescent="0.3">
      <c r="A36" s="1" t="s">
        <v>45</v>
      </c>
      <c r="B36" s="1" t="s">
        <v>70</v>
      </c>
      <c r="C36" s="27" t="s">
        <v>178</v>
      </c>
      <c r="D36" s="38">
        <v>13</v>
      </c>
      <c r="E36" s="81"/>
      <c r="F36" s="27">
        <v>4</v>
      </c>
      <c r="G36" s="81"/>
      <c r="H36" s="81"/>
      <c r="I36" s="81"/>
      <c r="J36" s="27">
        <v>1</v>
      </c>
      <c r="K36" s="27">
        <v>2</v>
      </c>
      <c r="L36" s="81"/>
      <c r="M36" s="81"/>
      <c r="N36" s="27">
        <f>SUM(L36:M36)</f>
        <v>0</v>
      </c>
      <c r="O36" s="81"/>
      <c r="P36" s="82"/>
      <c r="Q36" s="81"/>
      <c r="R36" s="81"/>
      <c r="S36" s="81"/>
      <c r="T36" s="27">
        <f>(H36*3)+((F36-H36)*2)+J36</f>
        <v>9</v>
      </c>
      <c r="U36" s="40" t="str">
        <f>IFERROR(((T36+Q36+N36-R36)+(O36*2))/E36,"")</f>
        <v/>
      </c>
      <c r="V36" s="22">
        <v>290</v>
      </c>
      <c r="W36" s="22" t="s">
        <v>112</v>
      </c>
      <c r="X36" s="22" t="s">
        <v>93</v>
      </c>
      <c r="Y36" s="65">
        <v>1376</v>
      </c>
      <c r="Z36" s="41"/>
      <c r="AA36" s="1" t="s">
        <v>176</v>
      </c>
      <c r="AB36" s="28" t="s">
        <v>244</v>
      </c>
    </row>
    <row r="37" spans="1:28" x14ac:dyDescent="0.3">
      <c r="A37" s="1" t="s">
        <v>45</v>
      </c>
      <c r="B37" s="1" t="s">
        <v>70</v>
      </c>
      <c r="C37" s="27" t="s">
        <v>179</v>
      </c>
      <c r="D37" s="38">
        <v>11</v>
      </c>
      <c r="E37" s="81"/>
      <c r="F37" s="27">
        <v>9</v>
      </c>
      <c r="G37" s="81"/>
      <c r="H37" s="81"/>
      <c r="I37" s="81"/>
      <c r="J37" s="27">
        <v>2</v>
      </c>
      <c r="K37" s="27">
        <v>2</v>
      </c>
      <c r="L37" s="81"/>
      <c r="M37" s="81"/>
      <c r="N37" s="27">
        <f t="shared" ref="N37:N42" si="4">SUM(L37:M37)</f>
        <v>0</v>
      </c>
      <c r="O37" s="82"/>
      <c r="P37" s="82"/>
      <c r="Q37" s="82"/>
      <c r="R37" s="82"/>
      <c r="S37" s="82"/>
      <c r="T37" s="39">
        <f t="shared" ref="T37:T42" si="5">(H37*3)+((F37-H37)*2)+J37</f>
        <v>20</v>
      </c>
      <c r="U37" s="40" t="str">
        <f t="shared" ref="U37:U46" si="6">IFERROR(((T37+Q37+N37-R37)+(O37*2))/E37,"")</f>
        <v/>
      </c>
      <c r="V37" s="22">
        <v>290</v>
      </c>
      <c r="W37" s="22" t="s">
        <v>112</v>
      </c>
      <c r="X37" s="22" t="s">
        <v>93</v>
      </c>
      <c r="Y37" s="65">
        <v>1376</v>
      </c>
      <c r="Z37" s="41"/>
      <c r="AA37" s="1" t="s">
        <v>176</v>
      </c>
      <c r="AB37" s="28" t="s">
        <v>244</v>
      </c>
    </row>
    <row r="38" spans="1:28" x14ac:dyDescent="0.3">
      <c r="A38" s="1" t="s">
        <v>45</v>
      </c>
      <c r="B38" s="1" t="s">
        <v>70</v>
      </c>
      <c r="C38" s="27" t="s">
        <v>180</v>
      </c>
      <c r="D38" s="38">
        <v>31</v>
      </c>
      <c r="E38" s="81"/>
      <c r="F38" s="27"/>
      <c r="G38" s="81"/>
      <c r="H38" s="81"/>
      <c r="I38" s="81"/>
      <c r="J38" s="27"/>
      <c r="K38" s="27"/>
      <c r="L38" s="81"/>
      <c r="M38" s="81"/>
      <c r="N38" s="27">
        <f t="shared" si="4"/>
        <v>0</v>
      </c>
      <c r="O38" s="82"/>
      <c r="P38" s="82"/>
      <c r="Q38" s="82"/>
      <c r="R38" s="82"/>
      <c r="S38" s="82"/>
      <c r="T38" s="39">
        <f t="shared" si="5"/>
        <v>0</v>
      </c>
      <c r="U38" s="40" t="str">
        <f t="shared" si="6"/>
        <v/>
      </c>
      <c r="V38" s="22">
        <v>290</v>
      </c>
      <c r="W38" s="22" t="s">
        <v>112</v>
      </c>
      <c r="X38" s="22" t="s">
        <v>93</v>
      </c>
      <c r="Y38" s="65">
        <v>1376</v>
      </c>
      <c r="Z38" s="41"/>
      <c r="AA38" s="1" t="s">
        <v>176</v>
      </c>
      <c r="AB38" s="28" t="s">
        <v>244</v>
      </c>
    </row>
    <row r="39" spans="1:28" x14ac:dyDescent="0.3">
      <c r="A39" s="1" t="s">
        <v>45</v>
      </c>
      <c r="B39" s="1" t="s">
        <v>70</v>
      </c>
      <c r="C39" s="27" t="s">
        <v>181</v>
      </c>
      <c r="D39" s="38">
        <v>6</v>
      </c>
      <c r="E39" s="81"/>
      <c r="F39" s="27">
        <v>6</v>
      </c>
      <c r="G39" s="81"/>
      <c r="H39" s="81"/>
      <c r="I39" s="81"/>
      <c r="J39" s="27">
        <v>6</v>
      </c>
      <c r="K39" s="27">
        <v>8</v>
      </c>
      <c r="L39" s="81"/>
      <c r="M39" s="81"/>
      <c r="N39" s="27">
        <f t="shared" si="4"/>
        <v>0</v>
      </c>
      <c r="O39" s="82"/>
      <c r="P39" s="82"/>
      <c r="Q39" s="82"/>
      <c r="R39" s="82"/>
      <c r="S39" s="82"/>
      <c r="T39" s="39">
        <f t="shared" si="5"/>
        <v>18</v>
      </c>
      <c r="U39" s="40" t="str">
        <f t="shared" si="6"/>
        <v/>
      </c>
      <c r="V39" s="22">
        <v>290</v>
      </c>
      <c r="W39" s="22" t="s">
        <v>112</v>
      </c>
      <c r="X39" s="22" t="s">
        <v>93</v>
      </c>
      <c r="Y39" s="65">
        <v>1376</v>
      </c>
      <c r="Z39" s="41"/>
      <c r="AA39" s="1" t="s">
        <v>176</v>
      </c>
      <c r="AB39" s="28" t="s">
        <v>244</v>
      </c>
    </row>
    <row r="40" spans="1:28" x14ac:dyDescent="0.3">
      <c r="A40" s="1" t="s">
        <v>45</v>
      </c>
      <c r="B40" s="1" t="s">
        <v>70</v>
      </c>
      <c r="C40" s="27" t="s">
        <v>182</v>
      </c>
      <c r="D40" s="38">
        <v>12</v>
      </c>
      <c r="E40" s="81"/>
      <c r="F40" s="27">
        <v>3</v>
      </c>
      <c r="G40" s="81"/>
      <c r="H40" s="81"/>
      <c r="I40" s="81"/>
      <c r="J40" s="27">
        <v>7</v>
      </c>
      <c r="K40" s="27">
        <v>14</v>
      </c>
      <c r="L40" s="81"/>
      <c r="M40" s="81"/>
      <c r="N40" s="27">
        <f t="shared" si="4"/>
        <v>0</v>
      </c>
      <c r="O40" s="82"/>
      <c r="P40" s="82"/>
      <c r="Q40" s="82"/>
      <c r="R40" s="82"/>
      <c r="S40" s="82"/>
      <c r="T40" s="39">
        <f t="shared" si="5"/>
        <v>13</v>
      </c>
      <c r="U40" s="40" t="str">
        <f t="shared" si="6"/>
        <v/>
      </c>
      <c r="V40" s="22">
        <v>290</v>
      </c>
      <c r="W40" s="22" t="s">
        <v>112</v>
      </c>
      <c r="X40" s="22" t="s">
        <v>93</v>
      </c>
      <c r="Y40" s="65">
        <v>1376</v>
      </c>
      <c r="Z40" s="41"/>
      <c r="AA40" s="1" t="s">
        <v>176</v>
      </c>
      <c r="AB40" s="28" t="s">
        <v>244</v>
      </c>
    </row>
    <row r="41" spans="1:28" x14ac:dyDescent="0.3">
      <c r="A41" s="1" t="s">
        <v>45</v>
      </c>
      <c r="B41" s="1" t="s">
        <v>70</v>
      </c>
      <c r="C41" s="27" t="s">
        <v>340</v>
      </c>
      <c r="D41" s="38">
        <v>32</v>
      </c>
      <c r="E41" s="81"/>
      <c r="F41" s="27"/>
      <c r="G41" s="81"/>
      <c r="H41" s="81"/>
      <c r="I41" s="81"/>
      <c r="J41" s="27"/>
      <c r="K41" s="27"/>
      <c r="L41" s="81"/>
      <c r="M41" s="81"/>
      <c r="N41" s="27">
        <f t="shared" si="4"/>
        <v>0</v>
      </c>
      <c r="O41" s="82"/>
      <c r="P41" s="82"/>
      <c r="Q41" s="82"/>
      <c r="R41" s="82"/>
      <c r="S41" s="82"/>
      <c r="T41" s="39">
        <f t="shared" si="5"/>
        <v>0</v>
      </c>
      <c r="U41" s="40" t="str">
        <f t="shared" si="6"/>
        <v/>
      </c>
      <c r="V41" s="22">
        <v>290</v>
      </c>
      <c r="W41" s="22" t="s">
        <v>112</v>
      </c>
      <c r="X41" s="22" t="s">
        <v>93</v>
      </c>
      <c r="Y41" s="65">
        <v>1376</v>
      </c>
      <c r="Z41" s="41"/>
      <c r="AA41" s="1" t="s">
        <v>176</v>
      </c>
      <c r="AB41" s="28" t="s">
        <v>244</v>
      </c>
    </row>
    <row r="42" spans="1:28" x14ac:dyDescent="0.3">
      <c r="A42" s="1" t="s">
        <v>45</v>
      </c>
      <c r="B42" s="1" t="s">
        <v>70</v>
      </c>
      <c r="C42" s="27" t="s">
        <v>183</v>
      </c>
      <c r="D42" s="38">
        <v>24</v>
      </c>
      <c r="E42" s="81"/>
      <c r="F42" s="27">
        <v>0</v>
      </c>
      <c r="G42" s="81"/>
      <c r="H42" s="81"/>
      <c r="I42" s="81"/>
      <c r="J42" s="27">
        <v>1</v>
      </c>
      <c r="K42" s="27">
        <v>2</v>
      </c>
      <c r="L42" s="81"/>
      <c r="M42" s="81"/>
      <c r="N42" s="27">
        <f t="shared" si="4"/>
        <v>0</v>
      </c>
      <c r="O42" s="82"/>
      <c r="P42" s="82"/>
      <c r="Q42" s="82"/>
      <c r="R42" s="82"/>
      <c r="S42" s="82"/>
      <c r="T42" s="39">
        <f t="shared" si="5"/>
        <v>1</v>
      </c>
      <c r="U42" s="40" t="str">
        <f t="shared" si="6"/>
        <v/>
      </c>
      <c r="V42" s="22">
        <v>290</v>
      </c>
      <c r="W42" s="22" t="s">
        <v>112</v>
      </c>
      <c r="X42" s="22" t="s">
        <v>93</v>
      </c>
      <c r="Y42" s="65">
        <v>1376</v>
      </c>
      <c r="Z42" s="41"/>
      <c r="AA42" s="1" t="s">
        <v>176</v>
      </c>
      <c r="AB42" s="28" t="s">
        <v>244</v>
      </c>
    </row>
    <row r="43" spans="1:28" x14ac:dyDescent="0.3">
      <c r="A43" s="1" t="s">
        <v>45</v>
      </c>
      <c r="B43" s="1" t="s">
        <v>70</v>
      </c>
      <c r="C43" s="27" t="s">
        <v>184</v>
      </c>
      <c r="D43" s="38">
        <v>33</v>
      </c>
      <c r="E43" s="81"/>
      <c r="F43" s="27">
        <v>9</v>
      </c>
      <c r="G43" s="81"/>
      <c r="H43" s="81"/>
      <c r="I43" s="81"/>
      <c r="J43" s="27">
        <v>5</v>
      </c>
      <c r="K43" s="27">
        <v>13</v>
      </c>
      <c r="L43" s="81"/>
      <c r="M43" s="81"/>
      <c r="N43" s="27">
        <f>SUM(L43:M43)</f>
        <v>0</v>
      </c>
      <c r="O43" s="82"/>
      <c r="P43" s="82"/>
      <c r="Q43" s="82"/>
      <c r="R43" s="82"/>
      <c r="S43" s="82"/>
      <c r="T43" s="39">
        <f>(H43*3)+((F43-H43)*2)+J43</f>
        <v>23</v>
      </c>
      <c r="U43" s="40" t="str">
        <f t="shared" si="6"/>
        <v/>
      </c>
      <c r="V43" s="22">
        <v>290</v>
      </c>
      <c r="W43" s="22" t="s">
        <v>112</v>
      </c>
      <c r="X43" s="22" t="s">
        <v>93</v>
      </c>
      <c r="Y43" s="65">
        <v>1376</v>
      </c>
      <c r="Z43" s="41"/>
      <c r="AA43" s="1" t="s">
        <v>176</v>
      </c>
      <c r="AB43" s="28" t="s">
        <v>244</v>
      </c>
    </row>
    <row r="44" spans="1:28" x14ac:dyDescent="0.3">
      <c r="A44" s="1" t="s">
        <v>45</v>
      </c>
      <c r="B44" s="1" t="s">
        <v>70</v>
      </c>
      <c r="C44" s="27" t="s">
        <v>185</v>
      </c>
      <c r="D44" s="38">
        <v>10</v>
      </c>
      <c r="E44" s="81"/>
      <c r="F44" s="27">
        <v>5</v>
      </c>
      <c r="G44" s="81"/>
      <c r="H44" s="81"/>
      <c r="I44" s="81"/>
      <c r="J44" s="27">
        <v>3</v>
      </c>
      <c r="K44" s="27">
        <v>4</v>
      </c>
      <c r="L44" s="81"/>
      <c r="M44" s="81"/>
      <c r="N44" s="27">
        <f>SUM(L44:M44)</f>
        <v>0</v>
      </c>
      <c r="O44" s="82"/>
      <c r="P44" s="82"/>
      <c r="Q44" s="82"/>
      <c r="R44" s="82"/>
      <c r="S44" s="82"/>
      <c r="T44" s="39">
        <f>(H44*3)+((F44-H44)*2)+J44</f>
        <v>13</v>
      </c>
      <c r="U44" s="40" t="str">
        <f t="shared" si="6"/>
        <v/>
      </c>
      <c r="V44" s="22">
        <v>290</v>
      </c>
      <c r="W44" s="22" t="s">
        <v>112</v>
      </c>
      <c r="X44" s="22" t="s">
        <v>93</v>
      </c>
      <c r="Y44" s="65">
        <v>1376</v>
      </c>
      <c r="Z44" s="41"/>
      <c r="AA44" s="1" t="s">
        <v>176</v>
      </c>
      <c r="AB44" s="28" t="s">
        <v>244</v>
      </c>
    </row>
    <row r="45" spans="1:28" x14ac:dyDescent="0.3">
      <c r="A45" s="91" t="s">
        <v>45</v>
      </c>
      <c r="B45" s="91" t="s">
        <v>70</v>
      </c>
      <c r="C45" s="81" t="s">
        <v>186</v>
      </c>
      <c r="D45" s="88">
        <v>22</v>
      </c>
      <c r="E45" s="81"/>
      <c r="F45" s="27"/>
      <c r="G45" s="81"/>
      <c r="H45" s="81"/>
      <c r="I45" s="81"/>
      <c r="J45" s="27"/>
      <c r="K45" s="27"/>
      <c r="L45" s="81"/>
      <c r="M45" s="81"/>
      <c r="N45" s="27">
        <f>SUM(L45:M45)</f>
        <v>0</v>
      </c>
      <c r="O45" s="82"/>
      <c r="P45" s="82"/>
      <c r="Q45" s="82"/>
      <c r="R45" s="82"/>
      <c r="S45" s="82"/>
      <c r="T45" s="39">
        <f>(H45*3)+((F45-H45)*2)+J45</f>
        <v>0</v>
      </c>
      <c r="U45" s="40" t="str">
        <f t="shared" si="6"/>
        <v/>
      </c>
      <c r="V45" s="22">
        <v>290</v>
      </c>
      <c r="W45" s="22" t="s">
        <v>112</v>
      </c>
      <c r="X45" s="22" t="s">
        <v>93</v>
      </c>
      <c r="Y45" s="65">
        <v>1376</v>
      </c>
      <c r="Z45" s="41"/>
      <c r="AA45" s="1" t="s">
        <v>176</v>
      </c>
      <c r="AB45" s="28" t="s">
        <v>244</v>
      </c>
    </row>
    <row r="46" spans="1:28" x14ac:dyDescent="0.3">
      <c r="A46" s="91" t="s">
        <v>45</v>
      </c>
      <c r="B46" s="91" t="s">
        <v>70</v>
      </c>
      <c r="C46" s="81" t="s">
        <v>187</v>
      </c>
      <c r="D46" s="88">
        <v>20</v>
      </c>
      <c r="E46" s="81"/>
      <c r="F46" s="27">
        <v>1</v>
      </c>
      <c r="G46" s="81"/>
      <c r="H46" s="81"/>
      <c r="I46" s="81"/>
      <c r="J46" s="27">
        <v>0</v>
      </c>
      <c r="K46" s="27">
        <v>0</v>
      </c>
      <c r="L46" s="81"/>
      <c r="M46" s="81"/>
      <c r="N46" s="27">
        <f>SUM(L46:M46)</f>
        <v>0</v>
      </c>
      <c r="O46" s="82"/>
      <c r="P46" s="82"/>
      <c r="Q46" s="82"/>
      <c r="R46" s="82"/>
      <c r="S46" s="82"/>
      <c r="T46" s="39">
        <f>(H46*3)+((F46-H46)*2)+J46</f>
        <v>2</v>
      </c>
      <c r="U46" s="40" t="str">
        <f t="shared" si="6"/>
        <v/>
      </c>
      <c r="V46" s="22">
        <v>290</v>
      </c>
      <c r="W46" s="22" t="s">
        <v>112</v>
      </c>
      <c r="X46" s="22" t="s">
        <v>93</v>
      </c>
      <c r="Y46" s="65">
        <v>1376</v>
      </c>
      <c r="Z46" s="41"/>
      <c r="AA46" s="1" t="s">
        <v>176</v>
      </c>
      <c r="AB46" s="28" t="s">
        <v>244</v>
      </c>
    </row>
    <row r="47" spans="1:28" x14ac:dyDescent="0.3">
      <c r="A47" s="1" t="s">
        <v>45</v>
      </c>
      <c r="B47" s="1" t="s">
        <v>70</v>
      </c>
      <c r="C47" s="55" t="s">
        <v>38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5"/>
      <c r="U47" s="40" t="str">
        <f>_xlfn.IFNA("",((T47+Q47+N47-R47)+(O47*2))/E47)</f>
        <v/>
      </c>
      <c r="V47" s="22">
        <v>290</v>
      </c>
      <c r="W47" s="22" t="s">
        <v>112</v>
      </c>
      <c r="X47" s="22" t="s">
        <v>93</v>
      </c>
      <c r="Y47" s="65">
        <v>1376</v>
      </c>
      <c r="Z47" s="41"/>
      <c r="AA47" s="1" t="s">
        <v>176</v>
      </c>
      <c r="AB47" s="28" t="s">
        <v>244</v>
      </c>
    </row>
    <row r="48" spans="1:28" x14ac:dyDescent="0.3">
      <c r="A48" s="43" t="s">
        <v>45</v>
      </c>
      <c r="B48" s="43" t="s">
        <v>70</v>
      </c>
      <c r="C48" s="44" t="s">
        <v>39</v>
      </c>
      <c r="D48" s="43"/>
      <c r="E48" s="44">
        <f t="shared" ref="E48:T48" si="7">SUM(E35:E47)</f>
        <v>240</v>
      </c>
      <c r="F48" s="44">
        <f t="shared" si="7"/>
        <v>40</v>
      </c>
      <c r="G48" s="44">
        <f t="shared" si="7"/>
        <v>0</v>
      </c>
      <c r="H48" s="44">
        <f t="shared" si="7"/>
        <v>0</v>
      </c>
      <c r="I48" s="44">
        <f t="shared" si="7"/>
        <v>0</v>
      </c>
      <c r="J48" s="44">
        <f t="shared" si="7"/>
        <v>25</v>
      </c>
      <c r="K48" s="44">
        <f t="shared" si="7"/>
        <v>45</v>
      </c>
      <c r="L48" s="44">
        <f t="shared" si="7"/>
        <v>0</v>
      </c>
      <c r="M48" s="44">
        <f t="shared" si="7"/>
        <v>0</v>
      </c>
      <c r="N48" s="44">
        <f t="shared" si="7"/>
        <v>0</v>
      </c>
      <c r="O48" s="44">
        <f t="shared" si="7"/>
        <v>0</v>
      </c>
      <c r="P48" s="44">
        <f t="shared" si="7"/>
        <v>0</v>
      </c>
      <c r="Q48" s="44">
        <f t="shared" si="7"/>
        <v>0</v>
      </c>
      <c r="R48" s="44">
        <f t="shared" si="7"/>
        <v>0</v>
      </c>
      <c r="S48" s="44">
        <f t="shared" si="7"/>
        <v>0</v>
      </c>
      <c r="T48" s="44">
        <f t="shared" si="7"/>
        <v>105</v>
      </c>
      <c r="U48" s="45">
        <f>((T48+Q48+N48-R48)+(O48*2))/E48</f>
        <v>0.4375</v>
      </c>
      <c r="V48" s="46">
        <v>290</v>
      </c>
      <c r="W48" s="46" t="s">
        <v>112</v>
      </c>
      <c r="X48" s="46" t="s">
        <v>93</v>
      </c>
      <c r="Y48" s="66">
        <v>1376</v>
      </c>
      <c r="Z48" s="47"/>
      <c r="AA48" s="43" t="s">
        <v>176</v>
      </c>
      <c r="AB48" s="69" t="s">
        <v>244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0.55555555555555558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27" t="s">
        <v>498</v>
      </c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rintOptions gridLines="1"/>
  <pageMargins left="0.25" right="0.25" top="0.75" bottom="0.5" header="0.3" footer="0.3"/>
  <pageSetup scale="6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7243-EFF3-40C6-A843-6BE727C9EF68}">
  <sheetPr>
    <tabColor rgb="FF92D050"/>
  </sheetPr>
  <dimension ref="A1:AB46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110</v>
      </c>
      <c r="K4" s="16" t="str">
        <f>+C11</f>
        <v>Milwaukee Does</v>
      </c>
      <c r="L4" s="17"/>
      <c r="M4" s="18"/>
      <c r="N4" s="19">
        <v>31</v>
      </c>
      <c r="O4" s="19">
        <v>19</v>
      </c>
      <c r="P4" s="19">
        <v>25</v>
      </c>
      <c r="Q4" s="19">
        <v>25</v>
      </c>
      <c r="R4" s="20"/>
      <c r="S4" s="21">
        <f>SUM(N4:R4)</f>
        <v>100</v>
      </c>
      <c r="T4" s="22">
        <v>291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111</v>
      </c>
      <c r="K5" s="16" t="str">
        <f>+C31</f>
        <v>Dallas Diamonds</v>
      </c>
      <c r="L5" s="17"/>
      <c r="M5" s="18"/>
      <c r="N5" s="19">
        <v>22</v>
      </c>
      <c r="O5" s="19">
        <v>32</v>
      </c>
      <c r="P5" s="19">
        <v>22</v>
      </c>
      <c r="Q5" s="19">
        <v>22</v>
      </c>
      <c r="R5" s="20"/>
      <c r="S5" s="21">
        <f>SUM(N5:R5)</f>
        <v>98</v>
      </c>
      <c r="T5" s="22">
        <v>291</v>
      </c>
      <c r="U5" s="1"/>
      <c r="V5" s="1"/>
      <c r="W5" s="1"/>
    </row>
    <row r="6" spans="1:28" x14ac:dyDescent="0.3">
      <c r="C6" s="23">
        <v>1006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108</v>
      </c>
      <c r="D7" s="7" t="s">
        <v>7</v>
      </c>
      <c r="G7" s="1"/>
      <c r="S7" s="1"/>
      <c r="T7" s="25" t="s">
        <v>8</v>
      </c>
      <c r="U7" s="1"/>
      <c r="V7" s="26">
        <v>291</v>
      </c>
      <c r="W7" s="1"/>
    </row>
    <row r="8" spans="1:28" x14ac:dyDescent="0.3">
      <c r="B8" s="1"/>
      <c r="C8" s="24" t="s">
        <v>109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8.2638888888888887E-2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24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48</v>
      </c>
      <c r="D13" s="38">
        <v>15</v>
      </c>
      <c r="E13" s="27">
        <v>44</v>
      </c>
      <c r="F13" s="27">
        <v>15</v>
      </c>
      <c r="G13" s="27">
        <v>25</v>
      </c>
      <c r="H13" s="27"/>
      <c r="I13" s="27"/>
      <c r="J13" s="27">
        <v>7</v>
      </c>
      <c r="K13" s="27">
        <v>11</v>
      </c>
      <c r="L13" s="27">
        <v>0</v>
      </c>
      <c r="M13" s="27">
        <v>2</v>
      </c>
      <c r="N13" s="27">
        <f t="shared" ref="N13:N24" si="0">SUM(L13:M13)</f>
        <v>2</v>
      </c>
      <c r="O13" s="27">
        <v>6</v>
      </c>
      <c r="P13" s="39">
        <v>1</v>
      </c>
      <c r="Q13" s="27">
        <v>4</v>
      </c>
      <c r="R13" s="27">
        <v>2</v>
      </c>
      <c r="S13" s="27">
        <v>0</v>
      </c>
      <c r="T13" s="27">
        <f t="shared" ref="T13:T24" si="1">+(F13*2)+J13</f>
        <v>37</v>
      </c>
      <c r="U13" s="40">
        <f t="shared" ref="U13:U24" si="2">IFERROR(((T13+Q13+N13-R13)+(O13*2))/E13,"")</f>
        <v>1.2045454545454546</v>
      </c>
      <c r="V13" s="22">
        <v>291</v>
      </c>
      <c r="W13" s="22" t="s">
        <v>92</v>
      </c>
      <c r="X13" s="22" t="s">
        <v>88</v>
      </c>
      <c r="Y13" s="65">
        <v>1006</v>
      </c>
      <c r="Z13" s="41"/>
      <c r="AA13" s="1" t="s">
        <v>116</v>
      </c>
      <c r="AB13" s="28" t="s">
        <v>117</v>
      </c>
    </row>
    <row r="14" spans="1:28" x14ac:dyDescent="0.3">
      <c r="A14" s="1" t="s">
        <v>64</v>
      </c>
      <c r="B14" s="1" t="s">
        <v>45</v>
      </c>
      <c r="C14" s="27" t="s">
        <v>50</v>
      </c>
      <c r="D14" s="38">
        <v>25</v>
      </c>
      <c r="E14" s="27">
        <v>4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27">
        <f t="shared" si="1"/>
        <v>0</v>
      </c>
      <c r="U14" s="40">
        <f t="shared" si="2"/>
        <v>0</v>
      </c>
      <c r="V14" s="22">
        <v>291</v>
      </c>
      <c r="W14" s="22" t="s">
        <v>92</v>
      </c>
      <c r="X14" s="22" t="s">
        <v>88</v>
      </c>
      <c r="Y14" s="65">
        <v>1006</v>
      </c>
      <c r="Z14" s="41"/>
      <c r="AA14" s="1" t="s">
        <v>116</v>
      </c>
      <c r="AB14" s="28" t="s">
        <v>117</v>
      </c>
    </row>
    <row r="15" spans="1:28" x14ac:dyDescent="0.3">
      <c r="A15" s="1" t="s">
        <v>64</v>
      </c>
      <c r="B15" s="1" t="s">
        <v>45</v>
      </c>
      <c r="C15" s="27" t="s">
        <v>53</v>
      </c>
      <c r="D15" s="38">
        <v>8</v>
      </c>
      <c r="E15" s="27">
        <v>33</v>
      </c>
      <c r="F15" s="27">
        <v>2</v>
      </c>
      <c r="G15" s="27">
        <v>8</v>
      </c>
      <c r="H15" s="27"/>
      <c r="I15" s="27"/>
      <c r="J15" s="27">
        <v>1</v>
      </c>
      <c r="K15" s="27">
        <v>2</v>
      </c>
      <c r="L15" s="27">
        <v>2</v>
      </c>
      <c r="M15" s="27">
        <v>5</v>
      </c>
      <c r="N15" s="27">
        <f t="shared" si="0"/>
        <v>7</v>
      </c>
      <c r="O15" s="39">
        <v>5</v>
      </c>
      <c r="P15" s="39">
        <v>3</v>
      </c>
      <c r="Q15" s="39">
        <v>2</v>
      </c>
      <c r="R15" s="39">
        <v>2</v>
      </c>
      <c r="S15" s="39">
        <v>1</v>
      </c>
      <c r="T15" s="27">
        <f t="shared" si="1"/>
        <v>5</v>
      </c>
      <c r="U15" s="40">
        <f t="shared" si="2"/>
        <v>0.66666666666666663</v>
      </c>
      <c r="V15" s="22">
        <v>291</v>
      </c>
      <c r="W15" s="22" t="s">
        <v>92</v>
      </c>
      <c r="X15" s="22" t="s">
        <v>88</v>
      </c>
      <c r="Y15" s="65">
        <v>1006</v>
      </c>
      <c r="Z15" s="41"/>
      <c r="AA15" s="1" t="s">
        <v>116</v>
      </c>
      <c r="AB15" s="28" t="s">
        <v>117</v>
      </c>
    </row>
    <row r="16" spans="1:28" x14ac:dyDescent="0.3">
      <c r="A16" s="1" t="s">
        <v>64</v>
      </c>
      <c r="B16" s="1" t="s">
        <v>45</v>
      </c>
      <c r="C16" s="27" t="s">
        <v>118</v>
      </c>
      <c r="D16" s="38">
        <v>10</v>
      </c>
      <c r="E16" s="27">
        <v>2</v>
      </c>
      <c r="F16" s="27">
        <v>0</v>
      </c>
      <c r="G16" s="27">
        <v>2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1</v>
      </c>
      <c r="Q16" s="39">
        <v>0</v>
      </c>
      <c r="R16" s="39">
        <v>1</v>
      </c>
      <c r="S16" s="39">
        <v>0</v>
      </c>
      <c r="T16" s="27">
        <f t="shared" si="1"/>
        <v>0</v>
      </c>
      <c r="U16" s="89">
        <f t="shared" si="2"/>
        <v>-0.5</v>
      </c>
      <c r="V16" s="22">
        <v>291</v>
      </c>
      <c r="W16" s="22" t="s">
        <v>92</v>
      </c>
      <c r="X16" s="22" t="s">
        <v>88</v>
      </c>
      <c r="Y16" s="65">
        <v>1006</v>
      </c>
      <c r="Z16" s="41"/>
      <c r="AA16" s="1" t="s">
        <v>116</v>
      </c>
      <c r="AB16" s="28" t="s">
        <v>117</v>
      </c>
    </row>
    <row r="17" spans="1:28" x14ac:dyDescent="0.3">
      <c r="A17" s="1" t="s">
        <v>64</v>
      </c>
      <c r="B17" s="1" t="s">
        <v>45</v>
      </c>
      <c r="C17" s="27" t="s">
        <v>55</v>
      </c>
      <c r="D17" s="38">
        <v>6</v>
      </c>
      <c r="E17" s="27">
        <v>27</v>
      </c>
      <c r="F17" s="27">
        <v>3</v>
      </c>
      <c r="G17" s="27">
        <v>7</v>
      </c>
      <c r="H17" s="27"/>
      <c r="I17" s="27"/>
      <c r="J17" s="27">
        <v>2</v>
      </c>
      <c r="K17" s="27">
        <v>2</v>
      </c>
      <c r="L17" s="27">
        <v>2</v>
      </c>
      <c r="M17" s="27">
        <v>1</v>
      </c>
      <c r="N17" s="27">
        <f t="shared" si="0"/>
        <v>3</v>
      </c>
      <c r="O17" s="39">
        <v>2</v>
      </c>
      <c r="P17" s="39">
        <v>3</v>
      </c>
      <c r="Q17" s="39">
        <v>2</v>
      </c>
      <c r="R17" s="39">
        <v>1</v>
      </c>
      <c r="S17" s="39">
        <v>0</v>
      </c>
      <c r="T17" s="27">
        <f t="shared" si="1"/>
        <v>8</v>
      </c>
      <c r="U17" s="40">
        <f t="shared" si="2"/>
        <v>0.59259259259259256</v>
      </c>
      <c r="V17" s="22">
        <v>291</v>
      </c>
      <c r="W17" s="22" t="s">
        <v>92</v>
      </c>
      <c r="X17" s="22" t="s">
        <v>88</v>
      </c>
      <c r="Y17" s="65">
        <v>1006</v>
      </c>
      <c r="Z17" s="41"/>
      <c r="AA17" s="1" t="s">
        <v>116</v>
      </c>
      <c r="AB17" s="28" t="s">
        <v>117</v>
      </c>
    </row>
    <row r="18" spans="1:28" x14ac:dyDescent="0.3">
      <c r="A18" s="1" t="s">
        <v>64</v>
      </c>
      <c r="B18" s="1" t="s">
        <v>45</v>
      </c>
      <c r="C18" s="27" t="s">
        <v>305</v>
      </c>
      <c r="D18" s="38">
        <v>44</v>
      </c>
      <c r="E18" s="27" t="s">
        <v>497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/>
      <c r="V18" s="22">
        <v>291</v>
      </c>
      <c r="W18" s="22" t="s">
        <v>92</v>
      </c>
      <c r="X18" s="22" t="s">
        <v>88</v>
      </c>
      <c r="Y18" s="65">
        <v>1006</v>
      </c>
      <c r="Z18" s="41"/>
      <c r="AA18" s="1" t="s">
        <v>116</v>
      </c>
      <c r="AB18" s="28" t="s">
        <v>117</v>
      </c>
    </row>
    <row r="19" spans="1:28" x14ac:dyDescent="0.3">
      <c r="A19" s="1" t="s">
        <v>64</v>
      </c>
      <c r="B19" s="1" t="s">
        <v>45</v>
      </c>
      <c r="C19" s="27" t="s">
        <v>119</v>
      </c>
      <c r="D19" s="38">
        <v>24</v>
      </c>
      <c r="E19" s="27">
        <v>32</v>
      </c>
      <c r="F19" s="27">
        <v>4</v>
      </c>
      <c r="G19" s="27">
        <v>21</v>
      </c>
      <c r="H19" s="27"/>
      <c r="I19" s="27"/>
      <c r="J19" s="27">
        <v>3</v>
      </c>
      <c r="K19" s="27">
        <v>4</v>
      </c>
      <c r="L19" s="27">
        <v>3</v>
      </c>
      <c r="M19" s="27">
        <v>2</v>
      </c>
      <c r="N19" s="27">
        <f t="shared" si="0"/>
        <v>5</v>
      </c>
      <c r="O19" s="39">
        <v>1</v>
      </c>
      <c r="P19" s="39">
        <v>5</v>
      </c>
      <c r="Q19" s="39">
        <v>1</v>
      </c>
      <c r="R19" s="39">
        <v>0</v>
      </c>
      <c r="S19" s="39">
        <v>2</v>
      </c>
      <c r="T19" s="27">
        <f t="shared" si="1"/>
        <v>11</v>
      </c>
      <c r="U19" s="40">
        <f t="shared" si="2"/>
        <v>0.59375</v>
      </c>
      <c r="V19" s="22">
        <v>291</v>
      </c>
      <c r="W19" s="22" t="s">
        <v>92</v>
      </c>
      <c r="X19" s="22" t="s">
        <v>88</v>
      </c>
      <c r="Y19" s="65">
        <v>1006</v>
      </c>
      <c r="Z19" s="41"/>
      <c r="AA19" s="1" t="s">
        <v>116</v>
      </c>
      <c r="AB19" s="28" t="s">
        <v>117</v>
      </c>
    </row>
    <row r="20" spans="1:28" x14ac:dyDescent="0.3">
      <c r="A20" s="1" t="s">
        <v>64</v>
      </c>
      <c r="B20" s="1" t="s">
        <v>45</v>
      </c>
      <c r="C20" s="27" t="s">
        <v>54</v>
      </c>
      <c r="D20" s="38">
        <v>22</v>
      </c>
      <c r="E20" s="27">
        <v>10</v>
      </c>
      <c r="F20" s="27">
        <v>0</v>
      </c>
      <c r="G20" s="27">
        <v>2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 t="shared" si="0"/>
        <v>1</v>
      </c>
      <c r="O20" s="39">
        <v>0</v>
      </c>
      <c r="P20" s="39">
        <v>0</v>
      </c>
      <c r="Q20" s="39">
        <v>2</v>
      </c>
      <c r="R20" s="39">
        <v>3</v>
      </c>
      <c r="S20" s="39">
        <v>0</v>
      </c>
      <c r="T20" s="27">
        <f t="shared" si="1"/>
        <v>0</v>
      </c>
      <c r="U20" s="40">
        <f t="shared" si="2"/>
        <v>0</v>
      </c>
      <c r="V20" s="22">
        <v>291</v>
      </c>
      <c r="W20" s="22" t="s">
        <v>92</v>
      </c>
      <c r="X20" s="22" t="s">
        <v>88</v>
      </c>
      <c r="Y20" s="65">
        <v>1006</v>
      </c>
      <c r="Z20" s="41"/>
      <c r="AA20" s="1" t="s">
        <v>116</v>
      </c>
      <c r="AB20" s="28" t="s">
        <v>117</v>
      </c>
    </row>
    <row r="21" spans="1:28" x14ac:dyDescent="0.3">
      <c r="A21" s="1" t="s">
        <v>64</v>
      </c>
      <c r="B21" s="1" t="s">
        <v>45</v>
      </c>
      <c r="C21" s="27" t="s">
        <v>47</v>
      </c>
      <c r="D21" s="38">
        <v>28</v>
      </c>
      <c r="E21" s="27">
        <v>25</v>
      </c>
      <c r="F21" s="27">
        <v>8</v>
      </c>
      <c r="G21" s="27">
        <v>11</v>
      </c>
      <c r="H21" s="27"/>
      <c r="I21" s="27"/>
      <c r="J21" s="27">
        <v>5</v>
      </c>
      <c r="K21" s="27">
        <v>5</v>
      </c>
      <c r="L21" s="27">
        <v>1</v>
      </c>
      <c r="M21" s="27">
        <v>2</v>
      </c>
      <c r="N21" s="27">
        <f t="shared" si="0"/>
        <v>3</v>
      </c>
      <c r="O21" s="39">
        <v>1</v>
      </c>
      <c r="P21" s="39">
        <v>3</v>
      </c>
      <c r="Q21" s="39">
        <v>2</v>
      </c>
      <c r="R21" s="39">
        <v>0</v>
      </c>
      <c r="S21" s="39">
        <v>0</v>
      </c>
      <c r="T21" s="27">
        <f t="shared" si="1"/>
        <v>21</v>
      </c>
      <c r="U21" s="40">
        <f t="shared" si="2"/>
        <v>1.1200000000000001</v>
      </c>
      <c r="V21" s="22">
        <v>291</v>
      </c>
      <c r="W21" s="22" t="s">
        <v>92</v>
      </c>
      <c r="X21" s="22" t="s">
        <v>88</v>
      </c>
      <c r="Y21" s="65">
        <v>1006</v>
      </c>
      <c r="Z21" s="41"/>
      <c r="AA21" s="1" t="s">
        <v>116</v>
      </c>
      <c r="AB21" s="28" t="s">
        <v>117</v>
      </c>
    </row>
    <row r="22" spans="1:28" x14ac:dyDescent="0.3">
      <c r="A22" s="1" t="s">
        <v>64</v>
      </c>
      <c r="B22" s="1" t="s">
        <v>45</v>
      </c>
      <c r="C22" s="27" t="s">
        <v>52</v>
      </c>
      <c r="D22" s="38">
        <v>32</v>
      </c>
      <c r="E22" s="27">
        <v>11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5</v>
      </c>
      <c r="P22" s="39">
        <v>0</v>
      </c>
      <c r="Q22" s="39">
        <v>0</v>
      </c>
      <c r="R22" s="39">
        <v>1</v>
      </c>
      <c r="S22" s="39">
        <v>0</v>
      </c>
      <c r="T22" s="27">
        <f t="shared" si="1"/>
        <v>0</v>
      </c>
      <c r="U22" s="40">
        <f t="shared" si="2"/>
        <v>0.81818181818181823</v>
      </c>
      <c r="V22" s="22">
        <v>291</v>
      </c>
      <c r="W22" s="22" t="s">
        <v>92</v>
      </c>
      <c r="X22" s="22" t="s">
        <v>88</v>
      </c>
      <c r="Y22" s="65">
        <v>1006</v>
      </c>
      <c r="Z22" s="41"/>
      <c r="AA22" s="1" t="s">
        <v>116</v>
      </c>
      <c r="AB22" s="28" t="s">
        <v>117</v>
      </c>
    </row>
    <row r="23" spans="1:28" x14ac:dyDescent="0.3">
      <c r="A23" s="1" t="s">
        <v>64</v>
      </c>
      <c r="B23" s="1" t="s">
        <v>45</v>
      </c>
      <c r="C23" s="27" t="s">
        <v>46</v>
      </c>
      <c r="D23" s="38">
        <v>1</v>
      </c>
      <c r="E23" s="27">
        <v>13</v>
      </c>
      <c r="F23" s="27">
        <v>2</v>
      </c>
      <c r="G23" s="27">
        <v>4</v>
      </c>
      <c r="H23" s="27"/>
      <c r="I23" s="27"/>
      <c r="J23" s="27">
        <v>0</v>
      </c>
      <c r="K23" s="27">
        <v>0</v>
      </c>
      <c r="L23" s="27">
        <v>0</v>
      </c>
      <c r="M23" s="27">
        <v>2</v>
      </c>
      <c r="N23" s="27">
        <f t="shared" si="0"/>
        <v>2</v>
      </c>
      <c r="O23" s="39">
        <v>3</v>
      </c>
      <c r="P23" s="39">
        <v>1</v>
      </c>
      <c r="Q23" s="39">
        <v>1</v>
      </c>
      <c r="R23" s="39">
        <v>1</v>
      </c>
      <c r="S23" s="39">
        <v>0</v>
      </c>
      <c r="T23" s="27">
        <f t="shared" si="1"/>
        <v>4</v>
      </c>
      <c r="U23" s="40">
        <f t="shared" si="2"/>
        <v>0.92307692307692313</v>
      </c>
      <c r="V23" s="22">
        <v>291</v>
      </c>
      <c r="W23" s="22" t="s">
        <v>92</v>
      </c>
      <c r="X23" s="22" t="s">
        <v>88</v>
      </c>
      <c r="Y23" s="65">
        <v>1006</v>
      </c>
      <c r="Z23" s="41"/>
      <c r="AA23" s="1" t="s">
        <v>116</v>
      </c>
      <c r="AB23" s="28" t="s">
        <v>117</v>
      </c>
    </row>
    <row r="24" spans="1:28" x14ac:dyDescent="0.3">
      <c r="A24" s="1" t="s">
        <v>64</v>
      </c>
      <c r="B24" s="1" t="s">
        <v>45</v>
      </c>
      <c r="C24" s="27" t="s">
        <v>49</v>
      </c>
      <c r="D24" s="38">
        <v>30</v>
      </c>
      <c r="E24" s="27">
        <v>39</v>
      </c>
      <c r="F24" s="27">
        <v>4</v>
      </c>
      <c r="G24" s="27">
        <v>13</v>
      </c>
      <c r="H24" s="27"/>
      <c r="I24" s="27"/>
      <c r="J24" s="27">
        <v>6</v>
      </c>
      <c r="K24" s="27">
        <v>11</v>
      </c>
      <c r="L24" s="27">
        <v>2</v>
      </c>
      <c r="M24" s="27">
        <v>2</v>
      </c>
      <c r="N24" s="27">
        <f t="shared" si="0"/>
        <v>4</v>
      </c>
      <c r="O24" s="39">
        <v>6</v>
      </c>
      <c r="P24" s="39">
        <v>4</v>
      </c>
      <c r="Q24" s="39">
        <v>5</v>
      </c>
      <c r="R24" s="39">
        <v>6</v>
      </c>
      <c r="S24" s="39">
        <v>0</v>
      </c>
      <c r="T24" s="27">
        <f t="shared" si="1"/>
        <v>14</v>
      </c>
      <c r="U24" s="40">
        <f t="shared" si="2"/>
        <v>0.74358974358974361</v>
      </c>
      <c r="V24" s="22">
        <v>291</v>
      </c>
      <c r="W24" s="22" t="s">
        <v>92</v>
      </c>
      <c r="X24" s="22" t="s">
        <v>88</v>
      </c>
      <c r="Y24" s="65">
        <v>1006</v>
      </c>
      <c r="Z24" s="41"/>
      <c r="AA24" s="1" t="s">
        <v>116</v>
      </c>
      <c r="AB24" s="28" t="s">
        <v>117</v>
      </c>
    </row>
    <row r="25" spans="1:28" x14ac:dyDescent="0.3">
      <c r="A25" s="43" t="s">
        <v>64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38</v>
      </c>
      <c r="G25" s="44">
        <f t="shared" si="3"/>
        <v>94</v>
      </c>
      <c r="H25" s="44">
        <f t="shared" si="3"/>
        <v>0</v>
      </c>
      <c r="I25" s="44">
        <f t="shared" si="3"/>
        <v>0</v>
      </c>
      <c r="J25" s="44">
        <f t="shared" si="3"/>
        <v>24</v>
      </c>
      <c r="K25" s="44">
        <f t="shared" si="3"/>
        <v>35</v>
      </c>
      <c r="L25" s="44">
        <f t="shared" si="3"/>
        <v>10</v>
      </c>
      <c r="M25" s="44">
        <f t="shared" si="3"/>
        <v>17</v>
      </c>
      <c r="N25" s="44">
        <f t="shared" si="3"/>
        <v>27</v>
      </c>
      <c r="O25" s="44">
        <f t="shared" si="3"/>
        <v>29</v>
      </c>
      <c r="P25" s="44">
        <f t="shared" si="3"/>
        <v>21</v>
      </c>
      <c r="Q25" s="44">
        <f t="shared" si="3"/>
        <v>19</v>
      </c>
      <c r="R25" s="44">
        <f t="shared" si="3"/>
        <v>17</v>
      </c>
      <c r="S25" s="44">
        <f t="shared" si="3"/>
        <v>3</v>
      </c>
      <c r="T25" s="44">
        <f t="shared" si="3"/>
        <v>100</v>
      </c>
      <c r="U25" s="45">
        <f>((T25+Q25+N25-R25)+(O25*2))/E25</f>
        <v>0.77916666666666667</v>
      </c>
      <c r="V25" s="46">
        <v>291</v>
      </c>
      <c r="W25" s="46" t="s">
        <v>92</v>
      </c>
      <c r="X25" s="46" t="s">
        <v>88</v>
      </c>
      <c r="Y25" s="66">
        <v>1006</v>
      </c>
      <c r="Z25" s="47"/>
      <c r="AA25" s="43" t="s">
        <v>116</v>
      </c>
      <c r="AB25" s="69" t="s">
        <v>117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0.40425531914893614</v>
      </c>
      <c r="H26" s="27"/>
      <c r="I26" s="1"/>
      <c r="J26" s="48" t="s">
        <v>41</v>
      </c>
      <c r="K26" s="50">
        <f>J25/K25</f>
        <v>0.68571428571428572</v>
      </c>
      <c r="L26" s="1"/>
      <c r="M26" s="39" t="s">
        <v>42</v>
      </c>
      <c r="N26" s="51">
        <v>19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B31" s="1"/>
      <c r="C31" s="32" t="s">
        <v>65</v>
      </c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7" t="s">
        <v>10</v>
      </c>
      <c r="U31" s="1"/>
      <c r="V31" s="35">
        <v>27</v>
      </c>
      <c r="AB31" s="86"/>
    </row>
    <row r="32" spans="1:28" x14ac:dyDescent="0.3">
      <c r="A32" s="36" t="s">
        <v>11</v>
      </c>
      <c r="B32" s="37" t="s">
        <v>12</v>
      </c>
      <c r="C32" s="38" t="s">
        <v>13</v>
      </c>
      <c r="D32" s="38" t="s">
        <v>14</v>
      </c>
      <c r="E32" s="14" t="s">
        <v>15</v>
      </c>
      <c r="F32" s="14" t="s">
        <v>16</v>
      </c>
      <c r="G32" s="14" t="s">
        <v>17</v>
      </c>
      <c r="H32" s="14" t="s">
        <v>18</v>
      </c>
      <c r="I32" s="14" t="s">
        <v>19</v>
      </c>
      <c r="J32" s="14" t="s">
        <v>20</v>
      </c>
      <c r="K32" s="14" t="s">
        <v>21</v>
      </c>
      <c r="L32" s="14" t="s">
        <v>22</v>
      </c>
      <c r="M32" s="14" t="s">
        <v>23</v>
      </c>
      <c r="N32" s="14" t="s">
        <v>24</v>
      </c>
      <c r="O32" s="14" t="s">
        <v>25</v>
      </c>
      <c r="P32" s="14" t="s">
        <v>26</v>
      </c>
      <c r="Q32" s="14" t="s">
        <v>27</v>
      </c>
      <c r="R32" s="14" t="s">
        <v>28</v>
      </c>
      <c r="S32" s="14" t="s">
        <v>29</v>
      </c>
      <c r="T32" s="14" t="s">
        <v>30</v>
      </c>
      <c r="U32" s="14" t="s">
        <v>31</v>
      </c>
      <c r="V32" s="14" t="s">
        <v>3</v>
      </c>
      <c r="W32" s="14" t="s">
        <v>32</v>
      </c>
      <c r="X32" s="14" t="s">
        <v>33</v>
      </c>
      <c r="Y32" s="14" t="s">
        <v>34</v>
      </c>
      <c r="Z32" s="14" t="s">
        <v>35</v>
      </c>
      <c r="AA32" s="14" t="s">
        <v>36</v>
      </c>
      <c r="AB32" s="14" t="s">
        <v>37</v>
      </c>
    </row>
    <row r="33" spans="1:28" x14ac:dyDescent="0.3">
      <c r="A33" s="1" t="s">
        <v>45</v>
      </c>
      <c r="B33" s="1" t="s">
        <v>64</v>
      </c>
      <c r="C33" s="27" t="s">
        <v>91</v>
      </c>
      <c r="D33" s="38">
        <v>34</v>
      </c>
      <c r="E33" s="27">
        <v>38</v>
      </c>
      <c r="F33" s="27">
        <v>12</v>
      </c>
      <c r="G33" s="27">
        <v>23</v>
      </c>
      <c r="H33" s="27"/>
      <c r="I33" s="27"/>
      <c r="J33" s="27">
        <v>7</v>
      </c>
      <c r="K33" s="27">
        <v>8</v>
      </c>
      <c r="L33" s="27">
        <v>5</v>
      </c>
      <c r="M33" s="27">
        <v>10</v>
      </c>
      <c r="N33" s="27">
        <f t="shared" ref="N33:N42" si="4">SUM(L33:M33)</f>
        <v>15</v>
      </c>
      <c r="O33" s="27">
        <v>4</v>
      </c>
      <c r="P33" s="39">
        <v>4</v>
      </c>
      <c r="Q33" s="27">
        <v>0</v>
      </c>
      <c r="R33" s="27">
        <v>2</v>
      </c>
      <c r="S33" s="27">
        <v>0</v>
      </c>
      <c r="T33" s="27">
        <f t="shared" ref="T33:T42" si="5">(H33*3)+((F33-H33)*2)+J33</f>
        <v>31</v>
      </c>
      <c r="U33" s="40">
        <f t="shared" ref="U33:U42" si="6">IFERROR(((T33+Q33+N33-R33)+(O33*2))/E33,"")</f>
        <v>1.368421052631579</v>
      </c>
      <c r="V33" s="22">
        <v>291</v>
      </c>
      <c r="W33" s="22" t="s">
        <v>112</v>
      </c>
      <c r="X33" s="22" t="s">
        <v>93</v>
      </c>
      <c r="Y33" s="65">
        <v>1006</v>
      </c>
      <c r="Z33" s="41"/>
      <c r="AA33" s="1" t="s">
        <v>94</v>
      </c>
      <c r="AB33" s="28" t="s">
        <v>113</v>
      </c>
    </row>
    <row r="34" spans="1:28" x14ac:dyDescent="0.3">
      <c r="A34" s="1" t="s">
        <v>45</v>
      </c>
      <c r="B34" s="1" t="s">
        <v>64</v>
      </c>
      <c r="C34" s="27" t="s">
        <v>96</v>
      </c>
      <c r="D34" s="38">
        <v>12</v>
      </c>
      <c r="E34" s="27">
        <v>6</v>
      </c>
      <c r="F34" s="27">
        <v>0</v>
      </c>
      <c r="G34" s="27">
        <v>0</v>
      </c>
      <c r="H34" s="27"/>
      <c r="I34" s="27"/>
      <c r="J34" s="27">
        <v>0</v>
      </c>
      <c r="K34" s="27">
        <v>0</v>
      </c>
      <c r="L34" s="27">
        <v>0</v>
      </c>
      <c r="M34" s="27">
        <v>1</v>
      </c>
      <c r="N34" s="27">
        <f t="shared" si="4"/>
        <v>1</v>
      </c>
      <c r="O34" s="39">
        <v>1</v>
      </c>
      <c r="P34" s="39">
        <v>1</v>
      </c>
      <c r="Q34" s="39">
        <v>0</v>
      </c>
      <c r="R34" s="39">
        <v>2</v>
      </c>
      <c r="S34" s="39">
        <v>0</v>
      </c>
      <c r="T34" s="39">
        <f t="shared" si="5"/>
        <v>0</v>
      </c>
      <c r="U34" s="40">
        <f t="shared" si="6"/>
        <v>0.16666666666666666</v>
      </c>
      <c r="V34" s="22">
        <v>291</v>
      </c>
      <c r="W34" s="22" t="s">
        <v>112</v>
      </c>
      <c r="X34" s="22" t="s">
        <v>93</v>
      </c>
      <c r="Y34" s="65">
        <v>1006</v>
      </c>
      <c r="Z34" s="41"/>
      <c r="AA34" s="1" t="s">
        <v>94</v>
      </c>
      <c r="AB34" s="28" t="s">
        <v>113</v>
      </c>
    </row>
    <row r="35" spans="1:28" x14ac:dyDescent="0.3">
      <c r="A35" s="1" t="s">
        <v>45</v>
      </c>
      <c r="B35" s="1" t="s">
        <v>64</v>
      </c>
      <c r="C35" s="27" t="s">
        <v>97</v>
      </c>
      <c r="D35" s="38">
        <v>20</v>
      </c>
      <c r="E35" s="27">
        <v>30</v>
      </c>
      <c r="F35" s="27">
        <v>5</v>
      </c>
      <c r="G35" s="27">
        <v>10</v>
      </c>
      <c r="H35" s="27"/>
      <c r="I35" s="27"/>
      <c r="J35" s="27">
        <v>9</v>
      </c>
      <c r="K35" s="27">
        <v>10</v>
      </c>
      <c r="L35" s="27">
        <v>5</v>
      </c>
      <c r="M35" s="27">
        <v>3</v>
      </c>
      <c r="N35" s="27">
        <f t="shared" si="4"/>
        <v>8</v>
      </c>
      <c r="O35" s="39">
        <v>1</v>
      </c>
      <c r="P35" s="55">
        <v>6</v>
      </c>
      <c r="Q35" s="39">
        <v>1</v>
      </c>
      <c r="R35" s="39">
        <v>1</v>
      </c>
      <c r="S35" s="39">
        <v>2</v>
      </c>
      <c r="T35" s="39">
        <f t="shared" si="5"/>
        <v>19</v>
      </c>
      <c r="U35" s="40">
        <f t="shared" si="6"/>
        <v>0.96666666666666667</v>
      </c>
      <c r="V35" s="22">
        <v>291</v>
      </c>
      <c r="W35" s="22" t="s">
        <v>112</v>
      </c>
      <c r="X35" s="22" t="s">
        <v>93</v>
      </c>
      <c r="Y35" s="65">
        <v>1006</v>
      </c>
      <c r="Z35" s="41"/>
      <c r="AA35" s="1" t="s">
        <v>94</v>
      </c>
      <c r="AB35" s="28" t="s">
        <v>113</v>
      </c>
    </row>
    <row r="36" spans="1:28" x14ac:dyDescent="0.3">
      <c r="A36" s="1" t="s">
        <v>45</v>
      </c>
      <c r="B36" s="1" t="s">
        <v>64</v>
      </c>
      <c r="C36" s="27" t="s">
        <v>98</v>
      </c>
      <c r="D36" s="38">
        <v>40</v>
      </c>
      <c r="E36" s="27">
        <v>37</v>
      </c>
      <c r="F36" s="27">
        <v>5</v>
      </c>
      <c r="G36" s="27">
        <v>9</v>
      </c>
      <c r="H36" s="27"/>
      <c r="I36" s="27"/>
      <c r="J36" s="27">
        <v>1</v>
      </c>
      <c r="K36" s="27">
        <v>2</v>
      </c>
      <c r="L36" s="27">
        <v>2</v>
      </c>
      <c r="M36" s="27">
        <v>9</v>
      </c>
      <c r="N36" s="27">
        <f t="shared" si="4"/>
        <v>11</v>
      </c>
      <c r="O36" s="39">
        <v>2</v>
      </c>
      <c r="P36" s="39">
        <v>4</v>
      </c>
      <c r="Q36" s="39">
        <v>4</v>
      </c>
      <c r="R36" s="39">
        <v>1</v>
      </c>
      <c r="S36" s="39">
        <v>2</v>
      </c>
      <c r="T36" s="39">
        <f t="shared" si="5"/>
        <v>11</v>
      </c>
      <c r="U36" s="40">
        <f t="shared" si="6"/>
        <v>0.78378378378378377</v>
      </c>
      <c r="V36" s="22">
        <v>291</v>
      </c>
      <c r="W36" s="22" t="s">
        <v>112</v>
      </c>
      <c r="X36" s="22" t="s">
        <v>93</v>
      </c>
      <c r="Y36" s="65">
        <v>1006</v>
      </c>
      <c r="Z36" s="41"/>
      <c r="AA36" s="1" t="s">
        <v>94</v>
      </c>
      <c r="AB36" s="28" t="s">
        <v>113</v>
      </c>
    </row>
    <row r="37" spans="1:28" x14ac:dyDescent="0.3">
      <c r="A37" s="1" t="s">
        <v>45</v>
      </c>
      <c r="B37" s="1" t="s">
        <v>64</v>
      </c>
      <c r="C37" s="27" t="s">
        <v>310</v>
      </c>
      <c r="D37" s="38">
        <v>11</v>
      </c>
      <c r="E37" s="27" t="s">
        <v>311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39"/>
      <c r="U37" s="40"/>
      <c r="V37" s="22">
        <v>291</v>
      </c>
      <c r="W37" s="22" t="s">
        <v>112</v>
      </c>
      <c r="X37" s="22" t="s">
        <v>93</v>
      </c>
      <c r="Y37" s="65">
        <v>1006</v>
      </c>
      <c r="Z37" s="41"/>
      <c r="AA37" s="1" t="s">
        <v>94</v>
      </c>
      <c r="AB37" s="28" t="s">
        <v>113</v>
      </c>
    </row>
    <row r="38" spans="1:28" x14ac:dyDescent="0.3">
      <c r="A38" s="1" t="s">
        <v>45</v>
      </c>
      <c r="B38" s="1" t="s">
        <v>64</v>
      </c>
      <c r="C38" s="27" t="s">
        <v>100</v>
      </c>
      <c r="D38" s="38">
        <v>42</v>
      </c>
      <c r="E38" s="27">
        <v>43</v>
      </c>
      <c r="F38" s="27">
        <v>4</v>
      </c>
      <c r="G38" s="27">
        <v>8</v>
      </c>
      <c r="H38" s="27"/>
      <c r="I38" s="27"/>
      <c r="J38" s="27">
        <v>5</v>
      </c>
      <c r="K38" s="27">
        <v>6</v>
      </c>
      <c r="L38" s="27">
        <v>0</v>
      </c>
      <c r="M38" s="27">
        <v>3</v>
      </c>
      <c r="N38" s="27">
        <f t="shared" si="4"/>
        <v>3</v>
      </c>
      <c r="O38" s="39">
        <v>7</v>
      </c>
      <c r="P38" s="39">
        <v>4</v>
      </c>
      <c r="Q38" s="39">
        <v>0</v>
      </c>
      <c r="R38" s="39">
        <v>6</v>
      </c>
      <c r="S38" s="39">
        <v>0</v>
      </c>
      <c r="T38" s="39">
        <f t="shared" si="5"/>
        <v>13</v>
      </c>
      <c r="U38" s="40">
        <f t="shared" si="6"/>
        <v>0.55813953488372092</v>
      </c>
      <c r="V38" s="22">
        <v>291</v>
      </c>
      <c r="W38" s="22" t="s">
        <v>112</v>
      </c>
      <c r="X38" s="22" t="s">
        <v>93</v>
      </c>
      <c r="Y38" s="65">
        <v>1006</v>
      </c>
      <c r="Z38" s="41"/>
      <c r="AA38" s="1" t="s">
        <v>94</v>
      </c>
      <c r="AB38" s="28" t="s">
        <v>113</v>
      </c>
    </row>
    <row r="39" spans="1:28" x14ac:dyDescent="0.3">
      <c r="A39" s="1" t="s">
        <v>45</v>
      </c>
      <c r="B39" s="1" t="s">
        <v>64</v>
      </c>
      <c r="C39" s="27" t="s">
        <v>114</v>
      </c>
      <c r="D39" s="38">
        <v>30</v>
      </c>
      <c r="E39" s="27">
        <v>9</v>
      </c>
      <c r="F39" s="27">
        <v>1</v>
      </c>
      <c r="G39" s="27">
        <v>3</v>
      </c>
      <c r="H39" s="27"/>
      <c r="I39" s="27"/>
      <c r="J39" s="27">
        <v>0</v>
      </c>
      <c r="K39" s="27">
        <v>0</v>
      </c>
      <c r="L39" s="27">
        <v>0</v>
      </c>
      <c r="M39" s="27">
        <v>1</v>
      </c>
      <c r="N39" s="27">
        <f t="shared" si="4"/>
        <v>1</v>
      </c>
      <c r="O39" s="39">
        <v>1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2</v>
      </c>
      <c r="U39" s="40">
        <f t="shared" si="6"/>
        <v>0.44444444444444442</v>
      </c>
      <c r="V39" s="22">
        <v>291</v>
      </c>
      <c r="W39" s="22" t="s">
        <v>112</v>
      </c>
      <c r="X39" s="22" t="s">
        <v>93</v>
      </c>
      <c r="Y39" s="65">
        <v>1006</v>
      </c>
      <c r="Z39" s="41"/>
      <c r="AA39" s="1" t="s">
        <v>94</v>
      </c>
      <c r="AB39" s="28" t="s">
        <v>113</v>
      </c>
    </row>
    <row r="40" spans="1:28" x14ac:dyDescent="0.3">
      <c r="A40" s="1" t="s">
        <v>45</v>
      </c>
      <c r="B40" s="1" t="s">
        <v>64</v>
      </c>
      <c r="C40" s="27" t="s">
        <v>101</v>
      </c>
      <c r="D40" s="38">
        <v>22</v>
      </c>
      <c r="E40" s="27">
        <v>35</v>
      </c>
      <c r="F40" s="27">
        <v>7</v>
      </c>
      <c r="G40" s="27">
        <v>10</v>
      </c>
      <c r="H40" s="27"/>
      <c r="I40" s="27"/>
      <c r="J40" s="27">
        <v>2</v>
      </c>
      <c r="K40" s="27">
        <v>2</v>
      </c>
      <c r="L40" s="27">
        <v>1</v>
      </c>
      <c r="M40" s="27">
        <v>1</v>
      </c>
      <c r="N40" s="27">
        <f t="shared" si="4"/>
        <v>2</v>
      </c>
      <c r="O40" s="39">
        <v>3</v>
      </c>
      <c r="P40" s="39">
        <v>2</v>
      </c>
      <c r="Q40" s="39">
        <v>0</v>
      </c>
      <c r="R40" s="39">
        <v>7</v>
      </c>
      <c r="S40" s="39">
        <v>0</v>
      </c>
      <c r="T40" s="39">
        <f t="shared" si="5"/>
        <v>16</v>
      </c>
      <c r="U40" s="40">
        <f t="shared" si="6"/>
        <v>0.48571428571428571</v>
      </c>
      <c r="V40" s="22">
        <v>291</v>
      </c>
      <c r="W40" s="22" t="s">
        <v>112</v>
      </c>
      <c r="X40" s="22" t="s">
        <v>93</v>
      </c>
      <c r="Y40" s="65">
        <v>1006</v>
      </c>
      <c r="Z40" s="41"/>
      <c r="AA40" s="1" t="s">
        <v>94</v>
      </c>
      <c r="AB40" s="28" t="s">
        <v>113</v>
      </c>
    </row>
    <row r="41" spans="1:28" x14ac:dyDescent="0.3">
      <c r="A41" s="1" t="s">
        <v>45</v>
      </c>
      <c r="B41" s="1" t="s">
        <v>64</v>
      </c>
      <c r="C41" s="27" t="s">
        <v>102</v>
      </c>
      <c r="D41" s="38">
        <v>44</v>
      </c>
      <c r="E41" s="27">
        <v>31</v>
      </c>
      <c r="F41" s="27">
        <v>2</v>
      </c>
      <c r="G41" s="27">
        <v>8</v>
      </c>
      <c r="H41" s="27"/>
      <c r="I41" s="27"/>
      <c r="J41" s="27">
        <v>0</v>
      </c>
      <c r="K41" s="27">
        <v>0</v>
      </c>
      <c r="L41" s="27">
        <v>0</v>
      </c>
      <c r="M41" s="27">
        <v>3</v>
      </c>
      <c r="N41" s="27">
        <f t="shared" si="4"/>
        <v>3</v>
      </c>
      <c r="O41" s="39">
        <v>3</v>
      </c>
      <c r="P41" s="39">
        <v>2</v>
      </c>
      <c r="Q41" s="39">
        <v>1</v>
      </c>
      <c r="R41" s="39">
        <v>8</v>
      </c>
      <c r="S41" s="39">
        <v>0</v>
      </c>
      <c r="T41" s="39">
        <f t="shared" si="5"/>
        <v>4</v>
      </c>
      <c r="U41" s="40">
        <f t="shared" si="6"/>
        <v>0.19354838709677419</v>
      </c>
      <c r="V41" s="22">
        <v>291</v>
      </c>
      <c r="W41" s="22" t="s">
        <v>112</v>
      </c>
      <c r="X41" s="22" t="s">
        <v>93</v>
      </c>
      <c r="Y41" s="65">
        <v>1006</v>
      </c>
      <c r="Z41" s="41"/>
      <c r="AA41" s="1" t="s">
        <v>94</v>
      </c>
      <c r="AB41" s="28" t="s">
        <v>113</v>
      </c>
    </row>
    <row r="42" spans="1:28" x14ac:dyDescent="0.3">
      <c r="A42" s="1" t="s">
        <v>45</v>
      </c>
      <c r="B42" s="1" t="s">
        <v>64</v>
      </c>
      <c r="C42" s="27" t="s">
        <v>115</v>
      </c>
      <c r="D42" s="38">
        <v>24</v>
      </c>
      <c r="E42" s="27">
        <v>11</v>
      </c>
      <c r="F42" s="27">
        <v>1</v>
      </c>
      <c r="G42" s="27">
        <v>3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2</v>
      </c>
      <c r="P42" s="39">
        <v>1</v>
      </c>
      <c r="Q42" s="39">
        <v>0</v>
      </c>
      <c r="R42" s="39">
        <v>7</v>
      </c>
      <c r="S42" s="39">
        <v>0</v>
      </c>
      <c r="T42" s="39">
        <f t="shared" si="5"/>
        <v>2</v>
      </c>
      <c r="U42" s="40">
        <f t="shared" si="6"/>
        <v>0</v>
      </c>
      <c r="V42" s="22">
        <v>291</v>
      </c>
      <c r="W42" s="22" t="s">
        <v>112</v>
      </c>
      <c r="X42" s="22" t="s">
        <v>93</v>
      </c>
      <c r="Y42" s="65">
        <v>1006</v>
      </c>
      <c r="Z42" s="41"/>
      <c r="AA42" s="1" t="s">
        <v>94</v>
      </c>
      <c r="AB42" s="28" t="s">
        <v>113</v>
      </c>
    </row>
    <row r="43" spans="1:28" x14ac:dyDescent="0.3">
      <c r="A43" s="1" t="s">
        <v>45</v>
      </c>
      <c r="B43" s="1" t="s">
        <v>64</v>
      </c>
      <c r="C43" s="27" t="s">
        <v>460</v>
      </c>
      <c r="D43" s="38">
        <v>33</v>
      </c>
      <c r="E43" s="27" t="s">
        <v>311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/>
      <c r="V43" s="22">
        <v>291</v>
      </c>
      <c r="W43" s="22" t="s">
        <v>112</v>
      </c>
      <c r="X43" s="22" t="s">
        <v>93</v>
      </c>
      <c r="Y43" s="65">
        <v>1006</v>
      </c>
      <c r="Z43" s="41"/>
      <c r="AA43" s="1" t="s">
        <v>94</v>
      </c>
      <c r="AB43" s="28" t="s">
        <v>113</v>
      </c>
    </row>
    <row r="44" spans="1:28" x14ac:dyDescent="0.3">
      <c r="A44" s="43" t="s">
        <v>45</v>
      </c>
      <c r="B44" s="43" t="s">
        <v>64</v>
      </c>
      <c r="C44" s="44" t="s">
        <v>39</v>
      </c>
      <c r="D44" s="43"/>
      <c r="E44" s="44">
        <f t="shared" ref="E44:T44" si="7">SUM(E33:E42)</f>
        <v>240</v>
      </c>
      <c r="F44" s="44">
        <f t="shared" si="7"/>
        <v>37</v>
      </c>
      <c r="G44" s="44">
        <f t="shared" si="7"/>
        <v>74</v>
      </c>
      <c r="H44" s="44">
        <f t="shared" si="7"/>
        <v>0</v>
      </c>
      <c r="I44" s="44">
        <f t="shared" si="7"/>
        <v>0</v>
      </c>
      <c r="J44" s="44">
        <f t="shared" si="7"/>
        <v>24</v>
      </c>
      <c r="K44" s="44">
        <f t="shared" si="7"/>
        <v>28</v>
      </c>
      <c r="L44" s="44">
        <f t="shared" si="7"/>
        <v>13</v>
      </c>
      <c r="M44" s="44">
        <f t="shared" si="7"/>
        <v>32</v>
      </c>
      <c r="N44" s="44">
        <f t="shared" si="7"/>
        <v>45</v>
      </c>
      <c r="O44" s="44">
        <f t="shared" si="7"/>
        <v>24</v>
      </c>
      <c r="P44" s="44">
        <f t="shared" si="7"/>
        <v>25</v>
      </c>
      <c r="Q44" s="44">
        <f t="shared" si="7"/>
        <v>6</v>
      </c>
      <c r="R44" s="44">
        <f t="shared" si="7"/>
        <v>35</v>
      </c>
      <c r="S44" s="44">
        <f t="shared" si="7"/>
        <v>4</v>
      </c>
      <c r="T44" s="44">
        <f t="shared" si="7"/>
        <v>98</v>
      </c>
      <c r="U44" s="45">
        <f>((T44+Q44+N44-R44)+(O44*2))/E44</f>
        <v>0.67500000000000004</v>
      </c>
      <c r="V44" s="46">
        <v>291</v>
      </c>
      <c r="W44" s="46" t="s">
        <v>112</v>
      </c>
      <c r="X44" s="46" t="s">
        <v>93</v>
      </c>
      <c r="Y44" s="66">
        <v>1006</v>
      </c>
      <c r="Z44" s="47"/>
      <c r="AA44" s="43" t="s">
        <v>94</v>
      </c>
      <c r="AB44" s="69" t="s">
        <v>113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0.5</v>
      </c>
      <c r="H45" s="27"/>
      <c r="I45" s="1"/>
      <c r="J45" s="48" t="s">
        <v>41</v>
      </c>
      <c r="K45" s="50">
        <f>J44/K44</f>
        <v>0.8571428571428571</v>
      </c>
      <c r="L45" s="1"/>
      <c r="M45" s="39" t="s">
        <v>42</v>
      </c>
      <c r="N45" s="51">
        <v>17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</sheetData>
  <sheetProtection sheet="1" objects="1" scenarios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12FF-C1B7-4765-B9B4-B8D56BC036E4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425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477</v>
      </c>
    </row>
    <row r="3" spans="1:28" x14ac:dyDescent="0.3">
      <c r="B3" s="1"/>
      <c r="C3" s="6">
        <v>29265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81</v>
      </c>
      <c r="D4" s="7" t="s">
        <v>4</v>
      </c>
      <c r="E4" s="8"/>
      <c r="F4" s="5"/>
      <c r="G4" s="1"/>
      <c r="J4" s="15" t="s">
        <v>246</v>
      </c>
      <c r="K4" s="16" t="s">
        <v>44</v>
      </c>
      <c r="L4" s="17"/>
      <c r="M4" s="18"/>
      <c r="N4" s="19">
        <v>24</v>
      </c>
      <c r="O4" s="19">
        <v>16</v>
      </c>
      <c r="P4" s="19">
        <v>25</v>
      </c>
      <c r="Q4" s="19">
        <v>19</v>
      </c>
      <c r="R4" s="20"/>
      <c r="S4" s="21">
        <f>SUM(N4:R4)</f>
        <v>84</v>
      </c>
      <c r="T4" s="22">
        <v>298</v>
      </c>
    </row>
    <row r="5" spans="1:28" x14ac:dyDescent="0.3">
      <c r="B5" s="1"/>
      <c r="C5" s="6" t="s">
        <v>245</v>
      </c>
      <c r="D5" s="7" t="s">
        <v>5</v>
      </c>
      <c r="E5" s="1"/>
      <c r="F5" s="1"/>
      <c r="G5" s="1"/>
      <c r="J5" s="15" t="s">
        <v>247</v>
      </c>
      <c r="K5" s="16" t="s">
        <v>75</v>
      </c>
      <c r="L5" s="17"/>
      <c r="M5" s="18"/>
      <c r="N5" s="19">
        <v>16</v>
      </c>
      <c r="O5" s="19">
        <v>19</v>
      </c>
      <c r="P5" s="19">
        <v>23</v>
      </c>
      <c r="Q5" s="19">
        <v>28</v>
      </c>
      <c r="R5" s="20"/>
      <c r="S5" s="21">
        <f>SUM(N5:R5)</f>
        <v>86</v>
      </c>
      <c r="T5" s="22">
        <v>298</v>
      </c>
      <c r="U5" s="1"/>
      <c r="V5" s="1"/>
      <c r="W5" s="1"/>
    </row>
    <row r="6" spans="1:28" x14ac:dyDescent="0.3">
      <c r="C6" s="23">
        <v>1208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298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6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25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48</v>
      </c>
      <c r="D13" s="38">
        <v>15</v>
      </c>
      <c r="E13" s="27">
        <v>36</v>
      </c>
      <c r="F13" s="27">
        <v>3</v>
      </c>
      <c r="G13" s="27">
        <v>13</v>
      </c>
      <c r="H13" s="27"/>
      <c r="I13" s="27"/>
      <c r="J13" s="27">
        <v>4</v>
      </c>
      <c r="K13" s="27">
        <v>6</v>
      </c>
      <c r="L13" s="81"/>
      <c r="M13" s="27">
        <v>10</v>
      </c>
      <c r="N13" s="27">
        <f>SUM(L13:M13)</f>
        <v>10</v>
      </c>
      <c r="O13" s="27">
        <v>4</v>
      </c>
      <c r="P13" s="39">
        <v>4</v>
      </c>
      <c r="Q13" s="27">
        <v>2</v>
      </c>
      <c r="R13" s="27">
        <v>7</v>
      </c>
      <c r="S13" s="27"/>
      <c r="T13" s="27">
        <v>10</v>
      </c>
      <c r="U13" s="40">
        <f>IFERROR(((T13+Q13+N13-R13)+(O13*2))/E13,"")</f>
        <v>0.63888888888888884</v>
      </c>
      <c r="V13" s="22">
        <v>298</v>
      </c>
      <c r="W13" s="22" t="s">
        <v>112</v>
      </c>
      <c r="X13" s="22" t="s">
        <v>93</v>
      </c>
      <c r="Y13" s="65">
        <v>1208</v>
      </c>
      <c r="Z13" s="41"/>
      <c r="AA13" s="1" t="s">
        <v>116</v>
      </c>
      <c r="AB13" s="28" t="s">
        <v>248</v>
      </c>
    </row>
    <row r="14" spans="1:28" x14ac:dyDescent="0.3">
      <c r="A14" s="1" t="s">
        <v>74</v>
      </c>
      <c r="B14" s="1" t="s">
        <v>45</v>
      </c>
      <c r="C14" s="27" t="s">
        <v>50</v>
      </c>
      <c r="D14" s="38">
        <v>25</v>
      </c>
      <c r="E14" s="27" t="s">
        <v>409</v>
      </c>
      <c r="F14" s="27"/>
      <c r="G14" s="27"/>
      <c r="H14" s="27"/>
      <c r="I14" s="27"/>
      <c r="J14" s="27"/>
      <c r="K14" s="27"/>
      <c r="L14" s="81"/>
      <c r="M14" s="27"/>
      <c r="N14" s="27"/>
      <c r="O14" s="39"/>
      <c r="P14" s="39"/>
      <c r="Q14" s="39"/>
      <c r="R14" s="39"/>
      <c r="S14" s="39"/>
      <c r="T14" s="27"/>
      <c r="U14" s="40" t="str">
        <f t="shared" ref="U14:U23" si="0">IFERROR(((T14+Q14+N14-R14)+(O14*2))/E14,"")</f>
        <v/>
      </c>
      <c r="V14" s="22">
        <v>298</v>
      </c>
      <c r="W14" s="22" t="s">
        <v>112</v>
      </c>
      <c r="X14" s="22" t="s">
        <v>93</v>
      </c>
      <c r="Y14" s="65">
        <v>1208</v>
      </c>
      <c r="Z14" s="41"/>
      <c r="AA14" s="1" t="s">
        <v>116</v>
      </c>
      <c r="AB14" s="28" t="s">
        <v>248</v>
      </c>
    </row>
    <row r="15" spans="1:28" x14ac:dyDescent="0.3">
      <c r="A15" s="1" t="s">
        <v>74</v>
      </c>
      <c r="B15" s="1" t="s">
        <v>45</v>
      </c>
      <c r="C15" s="27" t="s">
        <v>53</v>
      </c>
      <c r="D15" s="38">
        <v>8</v>
      </c>
      <c r="E15" s="27">
        <v>35</v>
      </c>
      <c r="F15" s="27">
        <v>3</v>
      </c>
      <c r="G15" s="27">
        <v>7</v>
      </c>
      <c r="H15" s="27"/>
      <c r="I15" s="27"/>
      <c r="J15" s="27">
        <v>1</v>
      </c>
      <c r="K15" s="27">
        <v>2</v>
      </c>
      <c r="L15" s="81"/>
      <c r="M15" s="27">
        <v>6</v>
      </c>
      <c r="N15" s="27">
        <f>SUM(L15:M15)</f>
        <v>6</v>
      </c>
      <c r="O15" s="39">
        <v>2</v>
      </c>
      <c r="P15" s="39">
        <v>5</v>
      </c>
      <c r="Q15" s="39">
        <v>0</v>
      </c>
      <c r="R15" s="39">
        <v>3</v>
      </c>
      <c r="S15" s="39">
        <v>1</v>
      </c>
      <c r="T15" s="27">
        <v>7</v>
      </c>
      <c r="U15" s="40">
        <f t="shared" si="0"/>
        <v>0.4</v>
      </c>
      <c r="V15" s="22">
        <v>298</v>
      </c>
      <c r="W15" s="22" t="s">
        <v>112</v>
      </c>
      <c r="X15" s="22" t="s">
        <v>93</v>
      </c>
      <c r="Y15" s="65">
        <v>1208</v>
      </c>
      <c r="Z15" s="41"/>
      <c r="AA15" s="1" t="s">
        <v>116</v>
      </c>
      <c r="AB15" s="28" t="s">
        <v>248</v>
      </c>
    </row>
    <row r="16" spans="1:28" x14ac:dyDescent="0.3">
      <c r="A16" s="1" t="s">
        <v>74</v>
      </c>
      <c r="B16" s="1" t="s">
        <v>45</v>
      </c>
      <c r="C16" s="27" t="s">
        <v>118</v>
      </c>
      <c r="D16" s="38">
        <v>10</v>
      </c>
      <c r="E16" s="27">
        <v>19</v>
      </c>
      <c r="F16" s="27">
        <v>2</v>
      </c>
      <c r="G16" s="27">
        <v>4</v>
      </c>
      <c r="H16" s="27"/>
      <c r="I16" s="27"/>
      <c r="J16" s="27">
        <v>0</v>
      </c>
      <c r="K16" s="27">
        <v>0</v>
      </c>
      <c r="L16" s="81"/>
      <c r="M16" s="27">
        <v>4</v>
      </c>
      <c r="N16" s="27">
        <f>SUM(L16:M16)</f>
        <v>4</v>
      </c>
      <c r="O16" s="39">
        <v>6</v>
      </c>
      <c r="P16" s="39">
        <v>2</v>
      </c>
      <c r="Q16" s="39">
        <v>2</v>
      </c>
      <c r="R16" s="39">
        <v>3</v>
      </c>
      <c r="S16" s="39"/>
      <c r="T16" s="27">
        <v>4</v>
      </c>
      <c r="U16" s="40">
        <f t="shared" si="0"/>
        <v>1</v>
      </c>
      <c r="V16" s="22">
        <v>298</v>
      </c>
      <c r="W16" s="22" t="s">
        <v>112</v>
      </c>
      <c r="X16" s="22" t="s">
        <v>93</v>
      </c>
      <c r="Y16" s="65">
        <v>1208</v>
      </c>
      <c r="Z16" s="41"/>
      <c r="AA16" s="1" t="s">
        <v>116</v>
      </c>
      <c r="AB16" s="28" t="s">
        <v>248</v>
      </c>
    </row>
    <row r="17" spans="1:28" x14ac:dyDescent="0.3">
      <c r="A17" s="1" t="s">
        <v>74</v>
      </c>
      <c r="B17" s="1" t="s">
        <v>45</v>
      </c>
      <c r="C17" s="27" t="s">
        <v>55</v>
      </c>
      <c r="D17" s="38">
        <v>6</v>
      </c>
      <c r="E17" s="27">
        <v>31</v>
      </c>
      <c r="F17" s="27">
        <v>5</v>
      </c>
      <c r="G17" s="27">
        <v>9</v>
      </c>
      <c r="H17" s="27"/>
      <c r="I17" s="27"/>
      <c r="J17" s="27">
        <v>2</v>
      </c>
      <c r="K17" s="27">
        <v>2</v>
      </c>
      <c r="L17" s="81"/>
      <c r="M17" s="27">
        <v>5</v>
      </c>
      <c r="N17" s="27">
        <f>SUM(L17:M17)</f>
        <v>5</v>
      </c>
      <c r="O17" s="39">
        <v>4</v>
      </c>
      <c r="P17" s="39">
        <v>5</v>
      </c>
      <c r="Q17" s="39">
        <v>0</v>
      </c>
      <c r="R17" s="39">
        <v>0</v>
      </c>
      <c r="S17" s="39"/>
      <c r="T17" s="27">
        <v>12</v>
      </c>
      <c r="U17" s="40">
        <f t="shared" si="0"/>
        <v>0.80645161290322576</v>
      </c>
      <c r="V17" s="22">
        <v>298</v>
      </c>
      <c r="W17" s="22" t="s">
        <v>112</v>
      </c>
      <c r="X17" s="22" t="s">
        <v>93</v>
      </c>
      <c r="Y17" s="65">
        <v>1208</v>
      </c>
      <c r="Z17" s="41"/>
      <c r="AA17" s="1" t="s">
        <v>116</v>
      </c>
      <c r="AB17" s="28" t="s">
        <v>248</v>
      </c>
    </row>
    <row r="18" spans="1:28" x14ac:dyDescent="0.3">
      <c r="A18" s="1" t="s">
        <v>74</v>
      </c>
      <c r="B18" s="1" t="s">
        <v>45</v>
      </c>
      <c r="C18" s="27" t="s">
        <v>305</v>
      </c>
      <c r="D18" s="38">
        <v>44</v>
      </c>
      <c r="E18" s="27" t="s">
        <v>409</v>
      </c>
      <c r="F18" s="27"/>
      <c r="G18" s="27"/>
      <c r="H18" s="27"/>
      <c r="I18" s="27"/>
      <c r="J18" s="27"/>
      <c r="K18" s="27"/>
      <c r="L18" s="81"/>
      <c r="M18" s="27"/>
      <c r="N18" s="27"/>
      <c r="O18" s="39"/>
      <c r="P18" s="39"/>
      <c r="Q18" s="39"/>
      <c r="R18" s="39"/>
      <c r="S18" s="39"/>
      <c r="T18" s="27"/>
      <c r="U18" s="40" t="str">
        <f t="shared" si="0"/>
        <v/>
      </c>
      <c r="V18" s="22">
        <v>298</v>
      </c>
      <c r="W18" s="22" t="s">
        <v>112</v>
      </c>
      <c r="X18" s="22" t="s">
        <v>93</v>
      </c>
      <c r="Y18" s="65">
        <v>1208</v>
      </c>
      <c r="Z18" s="41"/>
      <c r="AA18" s="1" t="s">
        <v>116</v>
      </c>
      <c r="AB18" s="28" t="s">
        <v>248</v>
      </c>
    </row>
    <row r="19" spans="1:28" x14ac:dyDescent="0.3">
      <c r="A19" s="1" t="s">
        <v>74</v>
      </c>
      <c r="B19" s="1" t="s">
        <v>45</v>
      </c>
      <c r="C19" s="27" t="s">
        <v>54</v>
      </c>
      <c r="D19" s="38">
        <v>22</v>
      </c>
      <c r="E19" s="27">
        <v>21</v>
      </c>
      <c r="F19" s="27">
        <v>4</v>
      </c>
      <c r="G19" s="27">
        <v>5</v>
      </c>
      <c r="H19" s="27"/>
      <c r="I19" s="27"/>
      <c r="J19" s="27">
        <v>0</v>
      </c>
      <c r="K19" s="27">
        <v>0</v>
      </c>
      <c r="L19" s="81"/>
      <c r="M19" s="27">
        <v>8</v>
      </c>
      <c r="N19" s="27">
        <f>SUM(L19:M19)</f>
        <v>8</v>
      </c>
      <c r="O19" s="39">
        <v>2</v>
      </c>
      <c r="P19" s="39">
        <v>1</v>
      </c>
      <c r="Q19" s="39">
        <v>1</v>
      </c>
      <c r="R19" s="39">
        <v>4</v>
      </c>
      <c r="S19" s="39"/>
      <c r="T19" s="27">
        <v>8</v>
      </c>
      <c r="U19" s="40">
        <f t="shared" si="0"/>
        <v>0.80952380952380953</v>
      </c>
      <c r="V19" s="22">
        <v>298</v>
      </c>
      <c r="W19" s="22" t="s">
        <v>112</v>
      </c>
      <c r="X19" s="22" t="s">
        <v>93</v>
      </c>
      <c r="Y19" s="65">
        <v>1208</v>
      </c>
      <c r="Z19" s="41"/>
      <c r="AA19" s="1" t="s">
        <v>116</v>
      </c>
      <c r="AB19" s="28" t="s">
        <v>248</v>
      </c>
    </row>
    <row r="20" spans="1:28" x14ac:dyDescent="0.3">
      <c r="A20" s="1" t="s">
        <v>74</v>
      </c>
      <c r="B20" s="1" t="s">
        <v>45</v>
      </c>
      <c r="C20" s="27" t="s">
        <v>47</v>
      </c>
      <c r="D20" s="38">
        <v>28</v>
      </c>
      <c r="E20" s="27">
        <v>40</v>
      </c>
      <c r="F20" s="27">
        <v>11</v>
      </c>
      <c r="G20" s="27">
        <v>20</v>
      </c>
      <c r="H20" s="27"/>
      <c r="I20" s="27"/>
      <c r="J20" s="27">
        <v>0</v>
      </c>
      <c r="K20" s="27">
        <v>3</v>
      </c>
      <c r="L20" s="81"/>
      <c r="M20" s="27">
        <v>2</v>
      </c>
      <c r="N20" s="27">
        <f>SUM(L20:M20)</f>
        <v>2</v>
      </c>
      <c r="O20" s="39">
        <v>3</v>
      </c>
      <c r="P20" s="39">
        <v>3</v>
      </c>
      <c r="Q20" s="39">
        <v>1</v>
      </c>
      <c r="R20" s="39">
        <v>0</v>
      </c>
      <c r="S20" s="39">
        <v>1</v>
      </c>
      <c r="T20" s="27">
        <v>22</v>
      </c>
      <c r="U20" s="40">
        <f t="shared" si="0"/>
        <v>0.77500000000000002</v>
      </c>
      <c r="V20" s="22">
        <v>298</v>
      </c>
      <c r="W20" s="22" t="s">
        <v>112</v>
      </c>
      <c r="X20" s="22" t="s">
        <v>93</v>
      </c>
      <c r="Y20" s="65">
        <v>1208</v>
      </c>
      <c r="Z20" s="41"/>
      <c r="AA20" s="1" t="s">
        <v>116</v>
      </c>
      <c r="AB20" s="28" t="s">
        <v>248</v>
      </c>
    </row>
    <row r="21" spans="1:28" x14ac:dyDescent="0.3">
      <c r="A21" s="1" t="s">
        <v>74</v>
      </c>
      <c r="B21" s="1" t="s">
        <v>45</v>
      </c>
      <c r="C21" s="27" t="s">
        <v>52</v>
      </c>
      <c r="D21" s="38">
        <v>32</v>
      </c>
      <c r="E21" s="27">
        <v>16</v>
      </c>
      <c r="F21" s="27">
        <v>1</v>
      </c>
      <c r="G21" s="27">
        <v>1</v>
      </c>
      <c r="H21" s="27"/>
      <c r="I21" s="27"/>
      <c r="J21" s="27">
        <v>0</v>
      </c>
      <c r="K21" s="27">
        <v>2</v>
      </c>
      <c r="L21" s="81"/>
      <c r="M21" s="27">
        <v>0</v>
      </c>
      <c r="N21" s="27">
        <f>SUM(L21:M21)</f>
        <v>0</v>
      </c>
      <c r="O21" s="39">
        <v>1</v>
      </c>
      <c r="P21" s="39">
        <v>0</v>
      </c>
      <c r="Q21" s="39">
        <v>0</v>
      </c>
      <c r="R21" s="39">
        <v>4</v>
      </c>
      <c r="S21" s="39"/>
      <c r="T21" s="27">
        <v>2</v>
      </c>
      <c r="U21" s="40">
        <f t="shared" si="0"/>
        <v>0</v>
      </c>
      <c r="V21" s="22">
        <v>298</v>
      </c>
      <c r="W21" s="22" t="s">
        <v>112</v>
      </c>
      <c r="X21" s="22" t="s">
        <v>93</v>
      </c>
      <c r="Y21" s="65">
        <v>1208</v>
      </c>
      <c r="Z21" s="41"/>
      <c r="AA21" s="1" t="s">
        <v>116</v>
      </c>
      <c r="AB21" s="28" t="s">
        <v>248</v>
      </c>
    </row>
    <row r="22" spans="1:28" x14ac:dyDescent="0.3">
      <c r="A22" s="1" t="s">
        <v>74</v>
      </c>
      <c r="B22" s="1" t="s">
        <v>45</v>
      </c>
      <c r="C22" s="27" t="s">
        <v>46</v>
      </c>
      <c r="D22" s="38">
        <v>1</v>
      </c>
      <c r="E22" s="27">
        <v>17</v>
      </c>
      <c r="F22" s="27">
        <v>3</v>
      </c>
      <c r="G22" s="27">
        <v>4</v>
      </c>
      <c r="H22" s="27"/>
      <c r="I22" s="27"/>
      <c r="J22" s="27">
        <v>0</v>
      </c>
      <c r="K22" s="27">
        <v>0</v>
      </c>
      <c r="L22" s="81"/>
      <c r="M22" s="27">
        <v>4</v>
      </c>
      <c r="N22" s="27">
        <f>SUM(L22:M22)</f>
        <v>4</v>
      </c>
      <c r="O22" s="39">
        <v>1</v>
      </c>
      <c r="P22" s="39">
        <v>2</v>
      </c>
      <c r="Q22" s="39">
        <v>2</v>
      </c>
      <c r="R22" s="39">
        <v>1</v>
      </c>
      <c r="S22" s="39"/>
      <c r="T22" s="27">
        <v>6</v>
      </c>
      <c r="U22" s="40">
        <f t="shared" si="0"/>
        <v>0.76470588235294112</v>
      </c>
      <c r="V22" s="22">
        <v>298</v>
      </c>
      <c r="W22" s="22" t="s">
        <v>112</v>
      </c>
      <c r="X22" s="22" t="s">
        <v>93</v>
      </c>
      <c r="Y22" s="65">
        <v>1208</v>
      </c>
      <c r="Z22" s="41"/>
      <c r="AA22" s="1" t="s">
        <v>116</v>
      </c>
      <c r="AB22" s="28" t="s">
        <v>248</v>
      </c>
    </row>
    <row r="23" spans="1:28" x14ac:dyDescent="0.3">
      <c r="A23" s="1" t="s">
        <v>74</v>
      </c>
      <c r="B23" s="1" t="s">
        <v>45</v>
      </c>
      <c r="C23" s="27" t="s">
        <v>49</v>
      </c>
      <c r="D23" s="38">
        <v>30</v>
      </c>
      <c r="E23" s="27">
        <v>25</v>
      </c>
      <c r="F23" s="27">
        <v>4</v>
      </c>
      <c r="G23" s="27">
        <v>5</v>
      </c>
      <c r="H23" s="27"/>
      <c r="I23" s="27"/>
      <c r="J23" s="27">
        <v>5</v>
      </c>
      <c r="K23" s="27">
        <v>5</v>
      </c>
      <c r="L23" s="81"/>
      <c r="M23" s="27">
        <v>3</v>
      </c>
      <c r="N23" s="27">
        <f>SUM(L23:M23)</f>
        <v>3</v>
      </c>
      <c r="O23" s="39">
        <v>3</v>
      </c>
      <c r="P23" s="39">
        <v>5</v>
      </c>
      <c r="Q23" s="39">
        <v>3</v>
      </c>
      <c r="R23" s="39">
        <v>4</v>
      </c>
      <c r="S23" s="39"/>
      <c r="T23" s="27">
        <v>13</v>
      </c>
      <c r="U23" s="40">
        <f t="shared" si="0"/>
        <v>0.84</v>
      </c>
      <c r="V23" s="22">
        <v>298</v>
      </c>
      <c r="W23" s="22" t="s">
        <v>112</v>
      </c>
      <c r="X23" s="22" t="s">
        <v>93</v>
      </c>
      <c r="Y23" s="65">
        <v>1208</v>
      </c>
      <c r="Z23" s="41"/>
      <c r="AA23" s="1" t="s">
        <v>116</v>
      </c>
      <c r="AB23" s="28" t="s">
        <v>248</v>
      </c>
    </row>
    <row r="24" spans="1:28" x14ac:dyDescent="0.3">
      <c r="A24" s="1" t="s">
        <v>74</v>
      </c>
      <c r="B24" s="1" t="s">
        <v>45</v>
      </c>
      <c r="C24" s="55" t="s">
        <v>38</v>
      </c>
      <c r="D24" s="1"/>
      <c r="E24" s="55"/>
      <c r="F24" s="55"/>
      <c r="G24" s="55"/>
      <c r="H24" s="55"/>
      <c r="I24" s="55"/>
      <c r="J24" s="55"/>
      <c r="K24" s="55"/>
      <c r="L24" s="55">
        <v>7</v>
      </c>
      <c r="M24" s="55">
        <v>-7</v>
      </c>
      <c r="N24" s="5"/>
      <c r="O24" s="55"/>
      <c r="P24" s="55"/>
      <c r="Q24" s="42"/>
      <c r="R24" s="42"/>
      <c r="S24" s="42"/>
      <c r="T24" s="27"/>
      <c r="U24" s="40" t="str">
        <f>_xlfn.IFNA("",((T24+Q24+N24-R24)+(O24*2))/E24)</f>
        <v/>
      </c>
      <c r="V24" s="22">
        <v>298</v>
      </c>
      <c r="W24" s="22" t="s">
        <v>112</v>
      </c>
      <c r="X24" s="22" t="s">
        <v>93</v>
      </c>
      <c r="Y24" s="65">
        <v>1208</v>
      </c>
      <c r="Z24" s="41"/>
      <c r="AA24" s="1" t="s">
        <v>116</v>
      </c>
      <c r="AB24" s="28" t="s">
        <v>248</v>
      </c>
    </row>
    <row r="25" spans="1:28" x14ac:dyDescent="0.3">
      <c r="A25" s="43" t="s">
        <v>74</v>
      </c>
      <c r="B25" s="43" t="s">
        <v>45</v>
      </c>
      <c r="C25" s="44" t="s">
        <v>39</v>
      </c>
      <c r="D25" s="43"/>
      <c r="E25" s="44">
        <f t="shared" ref="E25:T25" si="1">SUM(E13:E24)</f>
        <v>240</v>
      </c>
      <c r="F25" s="44">
        <f t="shared" si="1"/>
        <v>36</v>
      </c>
      <c r="G25" s="44">
        <f t="shared" si="1"/>
        <v>68</v>
      </c>
      <c r="H25" s="44">
        <f t="shared" si="1"/>
        <v>0</v>
      </c>
      <c r="I25" s="44">
        <f t="shared" si="1"/>
        <v>0</v>
      </c>
      <c r="J25" s="44">
        <f t="shared" si="1"/>
        <v>12</v>
      </c>
      <c r="K25" s="44">
        <f t="shared" si="1"/>
        <v>20</v>
      </c>
      <c r="L25" s="44">
        <f t="shared" si="1"/>
        <v>7</v>
      </c>
      <c r="M25" s="44">
        <f t="shared" si="1"/>
        <v>35</v>
      </c>
      <c r="N25" s="44">
        <f t="shared" si="1"/>
        <v>42</v>
      </c>
      <c r="O25" s="44">
        <f t="shared" si="1"/>
        <v>26</v>
      </c>
      <c r="P25" s="44">
        <f t="shared" si="1"/>
        <v>27</v>
      </c>
      <c r="Q25" s="44">
        <f t="shared" si="1"/>
        <v>11</v>
      </c>
      <c r="R25" s="44">
        <f t="shared" si="1"/>
        <v>26</v>
      </c>
      <c r="S25" s="44">
        <f t="shared" si="1"/>
        <v>2</v>
      </c>
      <c r="T25" s="44">
        <f t="shared" si="1"/>
        <v>84</v>
      </c>
      <c r="U25" s="45">
        <f>((T25+Q25+N25-R25)+(O25*2))/E25</f>
        <v>0.6791666666666667</v>
      </c>
      <c r="V25" s="46">
        <v>298</v>
      </c>
      <c r="W25" s="46" t="s">
        <v>112</v>
      </c>
      <c r="X25" s="46" t="s">
        <v>93</v>
      </c>
      <c r="Y25" s="66">
        <v>1208</v>
      </c>
      <c r="Z25" s="47"/>
      <c r="AA25" s="43" t="s">
        <v>116</v>
      </c>
      <c r="AB25" s="69" t="s">
        <v>248</v>
      </c>
    </row>
    <row r="26" spans="1:28" x14ac:dyDescent="0.3">
      <c r="A26" s="1"/>
      <c r="B26" s="1"/>
      <c r="C26" s="1"/>
      <c r="D26" s="1"/>
      <c r="F26" s="48" t="s">
        <v>40</v>
      </c>
      <c r="G26" s="50">
        <f>F25/G25</f>
        <v>0.52941176470588236</v>
      </c>
      <c r="H26" s="27"/>
      <c r="I26" s="1"/>
      <c r="J26" s="48" t="s">
        <v>41</v>
      </c>
      <c r="K26" s="50">
        <f>J25/K25</f>
        <v>0.6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25</v>
      </c>
      <c r="AB33" s="8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74</v>
      </c>
      <c r="C35" s="27" t="s">
        <v>499</v>
      </c>
      <c r="D35" s="38">
        <v>5</v>
      </c>
      <c r="E35" s="27">
        <v>2</v>
      </c>
      <c r="F35" s="27">
        <v>0</v>
      </c>
      <c r="G35" s="27">
        <v>2</v>
      </c>
      <c r="H35" s="27"/>
      <c r="I35" s="27"/>
      <c r="J35" s="27">
        <v>0</v>
      </c>
      <c r="K35" s="27">
        <v>0</v>
      </c>
      <c r="L35" s="81"/>
      <c r="M35" s="27">
        <v>0</v>
      </c>
      <c r="N35" s="27">
        <f>SUM(L35:M35)</f>
        <v>0</v>
      </c>
      <c r="O35" s="27">
        <v>0</v>
      </c>
      <c r="P35" s="39">
        <v>0</v>
      </c>
      <c r="Q35" s="27">
        <v>0</v>
      </c>
      <c r="R35" s="27"/>
      <c r="S35" s="27"/>
      <c r="T35" s="27">
        <f t="shared" ref="T35:T47" si="2">+(F35*2)+J35</f>
        <v>0</v>
      </c>
      <c r="U35" s="40">
        <f>IFERROR(((T35+Q35+N35-R35)+(O35*2))/E35,"")</f>
        <v>0</v>
      </c>
      <c r="V35" s="22">
        <v>298</v>
      </c>
      <c r="W35" s="22" t="s">
        <v>92</v>
      </c>
      <c r="X35" s="22" t="s">
        <v>88</v>
      </c>
      <c r="Y35" s="65">
        <v>1208</v>
      </c>
      <c r="Z35" s="41"/>
      <c r="AA35" s="1" t="s">
        <v>231</v>
      </c>
      <c r="AB35" s="28" t="s">
        <v>249</v>
      </c>
    </row>
    <row r="36" spans="1:28" x14ac:dyDescent="0.3">
      <c r="A36" s="1" t="s">
        <v>45</v>
      </c>
      <c r="B36" s="1" t="s">
        <v>74</v>
      </c>
      <c r="C36" s="27" t="s">
        <v>385</v>
      </c>
      <c r="D36" s="38">
        <v>6</v>
      </c>
      <c r="E36" s="27">
        <v>29</v>
      </c>
      <c r="F36" s="27">
        <v>4</v>
      </c>
      <c r="G36" s="27">
        <v>12</v>
      </c>
      <c r="H36" s="27"/>
      <c r="I36" s="27"/>
      <c r="J36" s="27">
        <v>0</v>
      </c>
      <c r="K36" s="27">
        <v>0</v>
      </c>
      <c r="L36" s="81"/>
      <c r="M36" s="27">
        <v>11</v>
      </c>
      <c r="N36" s="27">
        <f>SUM(L36:M36)</f>
        <v>11</v>
      </c>
      <c r="O36" s="27">
        <v>0</v>
      </c>
      <c r="P36" s="39">
        <v>4</v>
      </c>
      <c r="Q36" s="27">
        <v>0</v>
      </c>
      <c r="R36" s="27"/>
      <c r="S36" s="27">
        <v>1</v>
      </c>
      <c r="T36" s="27">
        <f t="shared" si="2"/>
        <v>8</v>
      </c>
      <c r="U36" s="40">
        <f>IFERROR(((T36+Q36+N36-R36)+(O36*2))/E36,"")</f>
        <v>0.65517241379310343</v>
      </c>
      <c r="V36" s="22">
        <v>298</v>
      </c>
      <c r="W36" s="22" t="s">
        <v>92</v>
      </c>
      <c r="X36" s="22" t="s">
        <v>88</v>
      </c>
      <c r="Y36" s="65">
        <v>1208</v>
      </c>
      <c r="Z36" s="41"/>
      <c r="AA36" s="1" t="s">
        <v>231</v>
      </c>
      <c r="AB36" s="28" t="s">
        <v>249</v>
      </c>
    </row>
    <row r="37" spans="1:28" x14ac:dyDescent="0.3">
      <c r="A37" s="1" t="s">
        <v>45</v>
      </c>
      <c r="B37" s="1" t="s">
        <v>74</v>
      </c>
      <c r="C37" s="27" t="s">
        <v>386</v>
      </c>
      <c r="D37" s="38">
        <v>1</v>
      </c>
      <c r="E37" s="27">
        <v>39</v>
      </c>
      <c r="F37" s="27">
        <v>4</v>
      </c>
      <c r="G37" s="27">
        <v>14</v>
      </c>
      <c r="H37" s="27"/>
      <c r="I37" s="27"/>
      <c r="J37" s="27">
        <v>8</v>
      </c>
      <c r="K37" s="27">
        <v>11</v>
      </c>
      <c r="L37" s="81"/>
      <c r="M37" s="27">
        <v>5</v>
      </c>
      <c r="N37" s="27">
        <f t="shared" ref="N37:N42" si="3">SUM(L37:M37)</f>
        <v>5</v>
      </c>
      <c r="O37" s="39">
        <v>7</v>
      </c>
      <c r="P37" s="39">
        <v>4</v>
      </c>
      <c r="Q37" s="39">
        <v>3</v>
      </c>
      <c r="R37" s="39">
        <v>2</v>
      </c>
      <c r="S37" s="39"/>
      <c r="T37" s="27">
        <f t="shared" si="2"/>
        <v>16</v>
      </c>
      <c r="U37" s="40">
        <f t="shared" ref="U37:U47" si="4">IFERROR(((T37+Q37+N37-R37)+(O37*2))/E37,"")</f>
        <v>0.92307692307692313</v>
      </c>
      <c r="V37" s="22">
        <v>298</v>
      </c>
      <c r="W37" s="22" t="s">
        <v>92</v>
      </c>
      <c r="X37" s="22" t="s">
        <v>88</v>
      </c>
      <c r="Y37" s="65">
        <v>1208</v>
      </c>
      <c r="Z37" s="41"/>
      <c r="AA37" s="1" t="s">
        <v>231</v>
      </c>
      <c r="AB37" s="28" t="s">
        <v>249</v>
      </c>
    </row>
    <row r="38" spans="1:28" x14ac:dyDescent="0.3">
      <c r="A38" s="1" t="s">
        <v>45</v>
      </c>
      <c r="B38" s="1" t="s">
        <v>74</v>
      </c>
      <c r="C38" s="27" t="s">
        <v>165</v>
      </c>
      <c r="D38" s="38">
        <v>55</v>
      </c>
      <c r="E38" s="27">
        <v>22</v>
      </c>
      <c r="F38" s="27">
        <v>3</v>
      </c>
      <c r="G38" s="27">
        <v>7</v>
      </c>
      <c r="H38" s="27"/>
      <c r="I38" s="27"/>
      <c r="J38" s="27">
        <v>3</v>
      </c>
      <c r="K38" s="27">
        <v>4</v>
      </c>
      <c r="L38" s="81"/>
      <c r="M38" s="27">
        <v>5</v>
      </c>
      <c r="N38" s="27">
        <f t="shared" si="3"/>
        <v>5</v>
      </c>
      <c r="O38" s="39">
        <v>0</v>
      </c>
      <c r="P38" s="39">
        <v>1</v>
      </c>
      <c r="Q38" s="39">
        <v>0</v>
      </c>
      <c r="R38" s="39"/>
      <c r="S38" s="39"/>
      <c r="T38" s="27">
        <f t="shared" si="2"/>
        <v>9</v>
      </c>
      <c r="U38" s="40">
        <f t="shared" si="4"/>
        <v>0.63636363636363635</v>
      </c>
      <c r="V38" s="22">
        <v>298</v>
      </c>
      <c r="W38" s="22" t="s">
        <v>92</v>
      </c>
      <c r="X38" s="22" t="s">
        <v>88</v>
      </c>
      <c r="Y38" s="65">
        <v>1208</v>
      </c>
      <c r="Z38" s="41"/>
      <c r="AA38" s="1" t="s">
        <v>231</v>
      </c>
      <c r="AB38" s="28" t="s">
        <v>249</v>
      </c>
    </row>
    <row r="39" spans="1:28" x14ac:dyDescent="0.3">
      <c r="A39" s="1" t="s">
        <v>45</v>
      </c>
      <c r="B39" s="1" t="s">
        <v>74</v>
      </c>
      <c r="C39" s="27" t="s">
        <v>428</v>
      </c>
      <c r="D39" s="38">
        <v>34</v>
      </c>
      <c r="E39" s="27">
        <v>43</v>
      </c>
      <c r="F39" s="27">
        <v>6</v>
      </c>
      <c r="G39" s="27">
        <v>8</v>
      </c>
      <c r="H39" s="27"/>
      <c r="I39" s="27"/>
      <c r="J39" s="27">
        <v>7</v>
      </c>
      <c r="K39" s="27">
        <v>13</v>
      </c>
      <c r="L39" s="81"/>
      <c r="M39" s="27">
        <v>8</v>
      </c>
      <c r="N39" s="27">
        <f t="shared" si="3"/>
        <v>8</v>
      </c>
      <c r="O39" s="39">
        <v>9</v>
      </c>
      <c r="P39" s="39">
        <v>0</v>
      </c>
      <c r="Q39" s="39">
        <v>5</v>
      </c>
      <c r="R39" s="39">
        <v>2</v>
      </c>
      <c r="S39" s="39">
        <v>1</v>
      </c>
      <c r="T39" s="27">
        <f t="shared" si="2"/>
        <v>19</v>
      </c>
      <c r="U39" s="40">
        <f t="shared" si="4"/>
        <v>1.1162790697674418</v>
      </c>
      <c r="V39" s="22">
        <v>298</v>
      </c>
      <c r="W39" s="22" t="s">
        <v>92</v>
      </c>
      <c r="X39" s="22" t="s">
        <v>88</v>
      </c>
      <c r="Y39" s="65">
        <v>1208</v>
      </c>
      <c r="Z39" s="41"/>
      <c r="AA39" s="1" t="s">
        <v>231</v>
      </c>
      <c r="AB39" s="28" t="s">
        <v>249</v>
      </c>
    </row>
    <row r="40" spans="1:28" x14ac:dyDescent="0.3">
      <c r="A40" s="1" t="s">
        <v>45</v>
      </c>
      <c r="B40" s="1" t="s">
        <v>74</v>
      </c>
      <c r="C40" s="27" t="s">
        <v>389</v>
      </c>
      <c r="D40" s="38">
        <v>33</v>
      </c>
      <c r="E40" s="27" t="s">
        <v>409</v>
      </c>
      <c r="F40" s="27"/>
      <c r="G40" s="27"/>
      <c r="H40" s="27"/>
      <c r="I40" s="27"/>
      <c r="J40" s="27"/>
      <c r="K40" s="27"/>
      <c r="L40" s="81"/>
      <c r="M40" s="27"/>
      <c r="N40" s="27"/>
      <c r="O40" s="39"/>
      <c r="P40" s="39"/>
      <c r="Q40" s="39"/>
      <c r="R40" s="39"/>
      <c r="S40" s="39"/>
      <c r="T40" s="27">
        <f t="shared" si="2"/>
        <v>0</v>
      </c>
      <c r="U40" s="40" t="str">
        <f t="shared" si="4"/>
        <v/>
      </c>
      <c r="V40" s="22">
        <v>298</v>
      </c>
      <c r="W40" s="22" t="s">
        <v>92</v>
      </c>
      <c r="X40" s="22" t="s">
        <v>88</v>
      </c>
      <c r="Y40" s="65">
        <v>1208</v>
      </c>
      <c r="Z40" s="41"/>
      <c r="AA40" s="1" t="s">
        <v>231</v>
      </c>
      <c r="AB40" s="28" t="s">
        <v>249</v>
      </c>
    </row>
    <row r="41" spans="1:28" x14ac:dyDescent="0.3">
      <c r="A41" s="1" t="s">
        <v>45</v>
      </c>
      <c r="B41" s="1" t="s">
        <v>74</v>
      </c>
      <c r="C41" s="27" t="s">
        <v>429</v>
      </c>
      <c r="D41" s="38">
        <v>11</v>
      </c>
      <c r="E41" s="27">
        <v>9</v>
      </c>
      <c r="F41" s="27">
        <v>3</v>
      </c>
      <c r="G41" s="27">
        <v>6</v>
      </c>
      <c r="H41" s="27"/>
      <c r="I41" s="27"/>
      <c r="J41" s="27">
        <v>2</v>
      </c>
      <c r="K41" s="27">
        <v>2</v>
      </c>
      <c r="L41" s="92"/>
      <c r="M41" s="27">
        <v>0</v>
      </c>
      <c r="N41" s="27">
        <f t="shared" si="3"/>
        <v>0</v>
      </c>
      <c r="O41" s="39">
        <v>0</v>
      </c>
      <c r="P41" s="39">
        <v>2</v>
      </c>
      <c r="Q41" s="39">
        <v>0</v>
      </c>
      <c r="R41" s="39">
        <v>0</v>
      </c>
      <c r="S41" s="39"/>
      <c r="T41" s="27">
        <f t="shared" si="2"/>
        <v>8</v>
      </c>
      <c r="U41" s="40">
        <f t="shared" si="4"/>
        <v>0.88888888888888884</v>
      </c>
      <c r="V41" s="22">
        <v>298</v>
      </c>
      <c r="W41" s="22" t="s">
        <v>92</v>
      </c>
      <c r="X41" s="22" t="s">
        <v>88</v>
      </c>
      <c r="Y41" s="65">
        <v>1208</v>
      </c>
      <c r="Z41" s="41"/>
      <c r="AA41" s="1" t="s">
        <v>231</v>
      </c>
      <c r="AB41" s="28" t="s">
        <v>249</v>
      </c>
    </row>
    <row r="42" spans="1:28" x14ac:dyDescent="0.3">
      <c r="A42" s="1" t="s">
        <v>45</v>
      </c>
      <c r="B42" s="1" t="s">
        <v>74</v>
      </c>
      <c r="C42" s="27" t="s">
        <v>390</v>
      </c>
      <c r="D42" s="38">
        <v>23</v>
      </c>
      <c r="E42" s="27">
        <v>37</v>
      </c>
      <c r="F42" s="27">
        <v>3</v>
      </c>
      <c r="G42" s="27">
        <v>6</v>
      </c>
      <c r="H42" s="27"/>
      <c r="I42" s="27"/>
      <c r="J42" s="27">
        <v>5</v>
      </c>
      <c r="K42" s="27">
        <v>6</v>
      </c>
      <c r="L42" s="81"/>
      <c r="M42" s="27">
        <v>9</v>
      </c>
      <c r="N42" s="27">
        <f t="shared" si="3"/>
        <v>9</v>
      </c>
      <c r="O42" s="39">
        <v>4</v>
      </c>
      <c r="P42" s="39">
        <v>3</v>
      </c>
      <c r="Q42" s="39">
        <v>2</v>
      </c>
      <c r="R42" s="39">
        <v>4</v>
      </c>
      <c r="S42" s="39"/>
      <c r="T42" s="27">
        <f t="shared" si="2"/>
        <v>11</v>
      </c>
      <c r="U42" s="40">
        <f t="shared" si="4"/>
        <v>0.70270270270270274</v>
      </c>
      <c r="V42" s="22">
        <v>298</v>
      </c>
      <c r="W42" s="22" t="s">
        <v>92</v>
      </c>
      <c r="X42" s="22" t="s">
        <v>88</v>
      </c>
      <c r="Y42" s="65">
        <v>1208</v>
      </c>
      <c r="Z42" s="41"/>
      <c r="AA42" s="1" t="s">
        <v>231</v>
      </c>
      <c r="AB42" s="28" t="s">
        <v>249</v>
      </c>
    </row>
    <row r="43" spans="1:28" x14ac:dyDescent="0.3">
      <c r="A43" s="1" t="s">
        <v>45</v>
      </c>
      <c r="B43" s="1" t="s">
        <v>74</v>
      </c>
      <c r="C43" s="27" t="s">
        <v>391</v>
      </c>
      <c r="D43" s="38">
        <v>20</v>
      </c>
      <c r="E43" s="27">
        <v>37</v>
      </c>
      <c r="F43" s="27">
        <v>4</v>
      </c>
      <c r="G43" s="27">
        <v>10</v>
      </c>
      <c r="H43" s="27"/>
      <c r="I43" s="27"/>
      <c r="J43" s="27">
        <v>1</v>
      </c>
      <c r="K43" s="27">
        <v>3</v>
      </c>
      <c r="L43" s="81"/>
      <c r="M43" s="27">
        <v>1</v>
      </c>
      <c r="N43" s="27">
        <f>SUM(L43:M43)</f>
        <v>1</v>
      </c>
      <c r="O43" s="39">
        <v>2</v>
      </c>
      <c r="P43" s="39">
        <v>4</v>
      </c>
      <c r="Q43" s="39">
        <v>5</v>
      </c>
      <c r="R43" s="39">
        <v>0</v>
      </c>
      <c r="S43" s="39"/>
      <c r="T43" s="27">
        <f t="shared" si="2"/>
        <v>9</v>
      </c>
      <c r="U43" s="40">
        <f t="shared" si="4"/>
        <v>0.51351351351351349</v>
      </c>
      <c r="V43" s="22">
        <v>298</v>
      </c>
      <c r="W43" s="22" t="s">
        <v>92</v>
      </c>
      <c r="X43" s="22" t="s">
        <v>88</v>
      </c>
      <c r="Y43" s="65">
        <v>1208</v>
      </c>
      <c r="Z43" s="41"/>
      <c r="AA43" s="1" t="s">
        <v>231</v>
      </c>
      <c r="AB43" s="28" t="s">
        <v>249</v>
      </c>
    </row>
    <row r="44" spans="1:28" x14ac:dyDescent="0.3">
      <c r="A44" s="1" t="s">
        <v>45</v>
      </c>
      <c r="B44" s="1" t="s">
        <v>74</v>
      </c>
      <c r="C44" s="27" t="s">
        <v>307</v>
      </c>
      <c r="D44" s="88"/>
      <c r="E44" s="27" t="s">
        <v>409</v>
      </c>
      <c r="F44" s="27"/>
      <c r="G44" s="27"/>
      <c r="H44" s="27"/>
      <c r="I44" s="27"/>
      <c r="J44" s="27"/>
      <c r="K44" s="27"/>
      <c r="L44" s="81"/>
      <c r="M44" s="27"/>
      <c r="N44" s="27"/>
      <c r="O44" s="39"/>
      <c r="P44" s="39"/>
      <c r="Q44" s="39"/>
      <c r="R44" s="39"/>
      <c r="S44" s="39"/>
      <c r="T44" s="27">
        <f t="shared" si="2"/>
        <v>0</v>
      </c>
      <c r="U44" s="40" t="str">
        <f t="shared" si="4"/>
        <v/>
      </c>
      <c r="V44" s="22">
        <v>298</v>
      </c>
      <c r="W44" s="22" t="s">
        <v>92</v>
      </c>
      <c r="X44" s="22" t="s">
        <v>88</v>
      </c>
      <c r="Y44" s="65">
        <v>1208</v>
      </c>
      <c r="Z44" s="41"/>
      <c r="AA44" s="1" t="s">
        <v>231</v>
      </c>
      <c r="AB44" s="28" t="s">
        <v>249</v>
      </c>
    </row>
    <row r="45" spans="1:28" x14ac:dyDescent="0.3">
      <c r="A45" s="1" t="s">
        <v>45</v>
      </c>
      <c r="B45" s="1" t="s">
        <v>74</v>
      </c>
      <c r="C45" s="27" t="s">
        <v>309</v>
      </c>
      <c r="D45" s="38">
        <v>25</v>
      </c>
      <c r="E45" s="27">
        <v>6</v>
      </c>
      <c r="F45" s="27">
        <v>0</v>
      </c>
      <c r="G45" s="27">
        <v>0</v>
      </c>
      <c r="H45" s="27"/>
      <c r="I45" s="27"/>
      <c r="J45" s="27">
        <v>0</v>
      </c>
      <c r="K45" s="27">
        <v>0</v>
      </c>
      <c r="L45" s="81"/>
      <c r="M45" s="27">
        <v>0</v>
      </c>
      <c r="N45" s="27">
        <f>SUM(L45:M45)</f>
        <v>0</v>
      </c>
      <c r="O45" s="39">
        <v>1</v>
      </c>
      <c r="P45" s="39">
        <v>0</v>
      </c>
      <c r="Q45" s="39">
        <v>0</v>
      </c>
      <c r="R45" s="39">
        <v>2</v>
      </c>
      <c r="S45" s="39"/>
      <c r="T45" s="27">
        <f t="shared" si="2"/>
        <v>0</v>
      </c>
      <c r="U45" s="40">
        <f t="shared" si="4"/>
        <v>0</v>
      </c>
      <c r="V45" s="22">
        <v>298</v>
      </c>
      <c r="W45" s="22" t="s">
        <v>92</v>
      </c>
      <c r="X45" s="22" t="s">
        <v>88</v>
      </c>
      <c r="Y45" s="65">
        <v>1208</v>
      </c>
      <c r="Z45" s="41"/>
      <c r="AA45" s="1" t="s">
        <v>231</v>
      </c>
      <c r="AB45" s="28" t="s">
        <v>249</v>
      </c>
    </row>
    <row r="46" spans="1:28" x14ac:dyDescent="0.3">
      <c r="A46" s="1" t="s">
        <v>45</v>
      </c>
      <c r="B46" s="1" t="s">
        <v>74</v>
      </c>
      <c r="C46" s="27" t="s">
        <v>430</v>
      </c>
      <c r="D46" s="38">
        <v>10</v>
      </c>
      <c r="E46" s="27">
        <v>10</v>
      </c>
      <c r="F46" s="27">
        <v>3</v>
      </c>
      <c r="G46" s="27">
        <v>4</v>
      </c>
      <c r="H46" s="27"/>
      <c r="I46" s="27"/>
      <c r="J46" s="27">
        <v>0</v>
      </c>
      <c r="K46" s="27">
        <v>0</v>
      </c>
      <c r="L46" s="81"/>
      <c r="M46" s="27">
        <v>6</v>
      </c>
      <c r="N46" s="27">
        <f>SUM(L46:M46)</f>
        <v>6</v>
      </c>
      <c r="O46" s="39">
        <v>0</v>
      </c>
      <c r="P46" s="39">
        <v>0</v>
      </c>
      <c r="Q46" s="39">
        <v>0</v>
      </c>
      <c r="R46" s="39">
        <v>1</v>
      </c>
      <c r="S46" s="39"/>
      <c r="T46" s="27">
        <f t="shared" si="2"/>
        <v>6</v>
      </c>
      <c r="U46" s="40">
        <f>IFERROR(((T46+Q46+N46-R46)+(O46*2))/E46,"")</f>
        <v>1.1000000000000001</v>
      </c>
      <c r="V46" s="22">
        <v>298</v>
      </c>
      <c r="W46" s="22" t="s">
        <v>92</v>
      </c>
      <c r="X46" s="22" t="s">
        <v>88</v>
      </c>
      <c r="Y46" s="65">
        <v>1208</v>
      </c>
      <c r="Z46" s="41"/>
      <c r="AA46" s="1" t="s">
        <v>231</v>
      </c>
      <c r="AB46" s="28" t="s">
        <v>249</v>
      </c>
    </row>
    <row r="47" spans="1:28" x14ac:dyDescent="0.3">
      <c r="A47" s="1" t="s">
        <v>45</v>
      </c>
      <c r="B47" s="1" t="s">
        <v>74</v>
      </c>
      <c r="C47" s="27" t="s">
        <v>393</v>
      </c>
      <c r="D47" s="38">
        <v>31</v>
      </c>
      <c r="E47" s="27">
        <v>6</v>
      </c>
      <c r="F47" s="27">
        <v>0</v>
      </c>
      <c r="G47" s="27">
        <v>1</v>
      </c>
      <c r="H47" s="27"/>
      <c r="I47" s="27"/>
      <c r="J47" s="27">
        <v>0</v>
      </c>
      <c r="K47" s="27">
        <v>0</v>
      </c>
      <c r="L47" s="81"/>
      <c r="M47" s="27">
        <v>0</v>
      </c>
      <c r="N47" s="27">
        <f>SUM(L47:M47)</f>
        <v>0</v>
      </c>
      <c r="O47" s="39">
        <v>0</v>
      </c>
      <c r="P47" s="39">
        <v>1</v>
      </c>
      <c r="Q47" s="39">
        <v>0</v>
      </c>
      <c r="R47" s="39">
        <v>1</v>
      </c>
      <c r="S47" s="39"/>
      <c r="T47" s="27">
        <f t="shared" si="2"/>
        <v>0</v>
      </c>
      <c r="U47" s="89">
        <f t="shared" si="4"/>
        <v>-0.16666666666666666</v>
      </c>
      <c r="V47" s="22">
        <v>298</v>
      </c>
      <c r="W47" s="22" t="s">
        <v>92</v>
      </c>
      <c r="X47" s="22" t="s">
        <v>88</v>
      </c>
      <c r="Y47" s="65">
        <v>1208</v>
      </c>
      <c r="Z47" s="41"/>
      <c r="AA47" s="1" t="s">
        <v>231</v>
      </c>
      <c r="AB47" s="28" t="s">
        <v>249</v>
      </c>
    </row>
    <row r="48" spans="1:28" x14ac:dyDescent="0.3">
      <c r="A48" s="1" t="s">
        <v>45</v>
      </c>
      <c r="B48" s="1" t="s">
        <v>74</v>
      </c>
      <c r="C48" s="55" t="s">
        <v>38</v>
      </c>
      <c r="D48" s="1"/>
      <c r="E48" s="55"/>
      <c r="F48" s="55"/>
      <c r="G48" s="55"/>
      <c r="H48" s="55"/>
      <c r="I48" s="55"/>
      <c r="J48" s="55"/>
      <c r="K48" s="55"/>
      <c r="L48" s="55">
        <v>15</v>
      </c>
      <c r="M48" s="55">
        <v>-15</v>
      </c>
      <c r="N48" s="55"/>
      <c r="O48" s="55"/>
      <c r="P48" s="55"/>
      <c r="Q48" s="42"/>
      <c r="R48" s="42"/>
      <c r="S48" s="42"/>
      <c r="T48" s="42"/>
      <c r="U48" s="40" t="str">
        <f>_xlfn.IFNA("",((T48+Q48+N48-R48)+(O48*2))/E48)</f>
        <v/>
      </c>
      <c r="V48" s="22">
        <v>298</v>
      </c>
      <c r="W48" s="22" t="s">
        <v>92</v>
      </c>
      <c r="X48" s="22" t="s">
        <v>88</v>
      </c>
      <c r="Y48" s="65">
        <v>1208</v>
      </c>
      <c r="Z48" s="41"/>
      <c r="AA48" s="1" t="s">
        <v>231</v>
      </c>
      <c r="AB48" s="28" t="s">
        <v>249</v>
      </c>
    </row>
    <row r="49" spans="1:28" x14ac:dyDescent="0.3">
      <c r="A49" s="43" t="s">
        <v>45</v>
      </c>
      <c r="B49" s="43" t="s">
        <v>74</v>
      </c>
      <c r="C49" s="44" t="s">
        <v>39</v>
      </c>
      <c r="D49" s="43"/>
      <c r="E49" s="44">
        <f t="shared" ref="E49:T49" si="5">SUM(E35:E48)</f>
        <v>240</v>
      </c>
      <c r="F49" s="44">
        <f t="shared" si="5"/>
        <v>30</v>
      </c>
      <c r="G49" s="44">
        <f t="shared" si="5"/>
        <v>70</v>
      </c>
      <c r="H49" s="44">
        <f t="shared" si="5"/>
        <v>0</v>
      </c>
      <c r="I49" s="44">
        <f t="shared" si="5"/>
        <v>0</v>
      </c>
      <c r="J49" s="44">
        <f t="shared" si="5"/>
        <v>26</v>
      </c>
      <c r="K49" s="44">
        <f t="shared" si="5"/>
        <v>39</v>
      </c>
      <c r="L49" s="44">
        <f t="shared" si="5"/>
        <v>15</v>
      </c>
      <c r="M49" s="44">
        <f t="shared" si="5"/>
        <v>30</v>
      </c>
      <c r="N49" s="44">
        <f t="shared" si="5"/>
        <v>45</v>
      </c>
      <c r="O49" s="44">
        <f t="shared" si="5"/>
        <v>23</v>
      </c>
      <c r="P49" s="44">
        <f t="shared" si="5"/>
        <v>19</v>
      </c>
      <c r="Q49" s="44">
        <f t="shared" si="5"/>
        <v>15</v>
      </c>
      <c r="R49" s="44">
        <f t="shared" si="5"/>
        <v>12</v>
      </c>
      <c r="S49" s="44">
        <f t="shared" si="5"/>
        <v>2</v>
      </c>
      <c r="T49" s="44">
        <f t="shared" si="5"/>
        <v>86</v>
      </c>
      <c r="U49" s="45">
        <f>((T49+Q49+N49-R49)+(O49*2))/E49</f>
        <v>0.75</v>
      </c>
      <c r="V49" s="46">
        <v>298</v>
      </c>
      <c r="W49" s="46" t="s">
        <v>92</v>
      </c>
      <c r="X49" s="46" t="s">
        <v>88</v>
      </c>
      <c r="Y49" s="66">
        <v>1208</v>
      </c>
      <c r="Z49" s="47"/>
      <c r="AA49" s="43" t="s">
        <v>231</v>
      </c>
      <c r="AB49" s="69" t="s">
        <v>249</v>
      </c>
    </row>
    <row r="50" spans="1:28" x14ac:dyDescent="0.3">
      <c r="A50" s="1"/>
      <c r="B50" s="1"/>
      <c r="C50" s="1"/>
      <c r="D50" s="1"/>
      <c r="F50" s="48" t="s">
        <v>40</v>
      </c>
      <c r="G50" s="50">
        <f>F49/G49</f>
        <v>0.42857142857142855</v>
      </c>
      <c r="H50" s="27"/>
      <c r="I50" s="1"/>
      <c r="J50" s="48" t="s">
        <v>41</v>
      </c>
      <c r="K50" s="50">
        <f>J49/K49</f>
        <v>0.66666666666666663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28"/>
    </row>
    <row r="52" spans="1:28" x14ac:dyDescent="0.3">
      <c r="A52" s="1"/>
      <c r="B52" s="1"/>
      <c r="C52" s="1" t="s">
        <v>442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38A5-8BFA-4DDA-9896-658C2EDB57B0}">
  <sheetPr>
    <tabColor rgb="FF92D050"/>
  </sheetPr>
  <dimension ref="A1:AB46"/>
  <sheetViews>
    <sheetView workbookViewId="0">
      <selection activeCell="F18" sqref="F1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250</v>
      </c>
      <c r="K4" s="16" t="str">
        <f>+C11</f>
        <v>Milwaukee Does</v>
      </c>
      <c r="L4" s="17"/>
      <c r="M4" s="18"/>
      <c r="N4" s="90"/>
      <c r="O4" s="19">
        <v>50</v>
      </c>
      <c r="P4" s="90"/>
      <c r="Q4" s="19">
        <v>40</v>
      </c>
      <c r="R4" s="20"/>
      <c r="S4" s="21">
        <f>SUM(N4:R4)</f>
        <v>90</v>
      </c>
      <c r="T4" s="22">
        <v>302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251</v>
      </c>
      <c r="K5" s="16" t="str">
        <f>+C32</f>
        <v>Chicago Hustle</v>
      </c>
      <c r="L5" s="17"/>
      <c r="M5" s="18"/>
      <c r="N5" s="19">
        <v>16</v>
      </c>
      <c r="O5" s="19">
        <v>25</v>
      </c>
      <c r="P5" s="19">
        <v>22</v>
      </c>
      <c r="Q5" s="19">
        <v>21</v>
      </c>
      <c r="R5" s="20"/>
      <c r="S5" s="21">
        <f>SUM(N5:R5)</f>
        <v>84</v>
      </c>
      <c r="T5" s="22">
        <v>302</v>
      </c>
      <c r="U5" s="1"/>
      <c r="V5" s="1"/>
      <c r="W5" s="1"/>
    </row>
    <row r="6" spans="1:28" x14ac:dyDescent="0.3">
      <c r="C6" s="23">
        <v>2385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302</v>
      </c>
      <c r="D7" s="7" t="s">
        <v>7</v>
      </c>
      <c r="G7" s="1"/>
      <c r="S7" s="1"/>
      <c r="T7" s="25" t="s">
        <v>8</v>
      </c>
      <c r="U7" s="1"/>
      <c r="V7" s="26">
        <v>302</v>
      </c>
      <c r="W7" s="1"/>
    </row>
    <row r="8" spans="1:28" x14ac:dyDescent="0.3">
      <c r="B8" s="1"/>
      <c r="C8" s="24" t="s">
        <v>303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8.2638888888888887E-2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26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48</v>
      </c>
      <c r="D13" s="38">
        <v>15</v>
      </c>
      <c r="E13" s="27">
        <v>44</v>
      </c>
      <c r="F13" s="27">
        <v>8</v>
      </c>
      <c r="G13" s="27">
        <v>19</v>
      </c>
      <c r="H13" s="27"/>
      <c r="I13" s="27"/>
      <c r="J13" s="27">
        <v>9</v>
      </c>
      <c r="K13" s="27">
        <v>11</v>
      </c>
      <c r="L13" s="27">
        <v>1</v>
      </c>
      <c r="M13" s="27">
        <v>4</v>
      </c>
      <c r="N13" s="27">
        <f>SUM(L13:M13)</f>
        <v>5</v>
      </c>
      <c r="O13" s="27">
        <v>6</v>
      </c>
      <c r="P13" s="39">
        <v>1</v>
      </c>
      <c r="Q13" s="27">
        <v>3</v>
      </c>
      <c r="R13" s="27">
        <v>8</v>
      </c>
      <c r="S13" s="27">
        <v>0</v>
      </c>
      <c r="T13" s="27">
        <f>+(F13*2)+J13</f>
        <v>25</v>
      </c>
      <c r="U13" s="40">
        <f>IFERROR(((T13+Q13+N13-R13)+(O13*2))/E13,"")</f>
        <v>0.84090909090909094</v>
      </c>
      <c r="V13" s="22">
        <v>302</v>
      </c>
      <c r="W13" s="22" t="s">
        <v>92</v>
      </c>
      <c r="X13" s="22" t="s">
        <v>88</v>
      </c>
      <c r="Y13" s="65">
        <v>2385</v>
      </c>
      <c r="Z13" s="41"/>
      <c r="AA13" s="1" t="s">
        <v>116</v>
      </c>
      <c r="AB13" s="28" t="s">
        <v>252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25</v>
      </c>
      <c r="E14" s="27" t="s">
        <v>409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302</v>
      </c>
      <c r="W14" s="22" t="s">
        <v>92</v>
      </c>
      <c r="X14" s="22" t="s">
        <v>88</v>
      </c>
      <c r="Y14" s="65">
        <v>2385</v>
      </c>
      <c r="Z14" s="41"/>
      <c r="AA14" s="1" t="s">
        <v>116</v>
      </c>
      <c r="AB14" s="28" t="s">
        <v>252</v>
      </c>
    </row>
    <row r="15" spans="1:28" x14ac:dyDescent="0.3">
      <c r="A15" s="1" t="s">
        <v>76</v>
      </c>
      <c r="B15" s="1" t="s">
        <v>45</v>
      </c>
      <c r="C15" s="27" t="s">
        <v>53</v>
      </c>
      <c r="D15" s="38">
        <v>8</v>
      </c>
      <c r="E15" s="27">
        <v>43</v>
      </c>
      <c r="F15" s="27">
        <v>5</v>
      </c>
      <c r="G15" s="27">
        <v>14</v>
      </c>
      <c r="H15" s="27"/>
      <c r="I15" s="27"/>
      <c r="J15" s="27">
        <v>3</v>
      </c>
      <c r="K15" s="27">
        <v>4</v>
      </c>
      <c r="L15" s="27">
        <v>2</v>
      </c>
      <c r="M15" s="27">
        <v>10</v>
      </c>
      <c r="N15" s="27">
        <f t="shared" ref="N15:N20" si="0">SUM(L15:M15)</f>
        <v>12</v>
      </c>
      <c r="O15" s="39">
        <v>2</v>
      </c>
      <c r="P15" s="39">
        <v>4</v>
      </c>
      <c r="Q15" s="39">
        <v>1</v>
      </c>
      <c r="R15" s="39">
        <v>2</v>
      </c>
      <c r="S15" s="39">
        <v>2</v>
      </c>
      <c r="T15" s="27">
        <f t="shared" ref="T15:T23" si="1">+(F15*2)+J15</f>
        <v>13</v>
      </c>
      <c r="U15" s="40">
        <f t="shared" ref="U15:U23" si="2">IFERROR(((T15+Q15+N15-R15)+(O15*2))/E15,"")</f>
        <v>0.65116279069767447</v>
      </c>
      <c r="V15" s="22">
        <v>302</v>
      </c>
      <c r="W15" s="22" t="s">
        <v>92</v>
      </c>
      <c r="X15" s="22" t="s">
        <v>88</v>
      </c>
      <c r="Y15" s="65">
        <v>2385</v>
      </c>
      <c r="Z15" s="41"/>
      <c r="AA15" s="1" t="s">
        <v>116</v>
      </c>
      <c r="AB15" s="28" t="s">
        <v>252</v>
      </c>
    </row>
    <row r="16" spans="1:28" x14ac:dyDescent="0.3">
      <c r="A16" s="1" t="s">
        <v>76</v>
      </c>
      <c r="B16" s="1" t="s">
        <v>45</v>
      </c>
      <c r="C16" s="27" t="s">
        <v>118</v>
      </c>
      <c r="D16" s="38">
        <v>10</v>
      </c>
      <c r="E16" s="27">
        <v>12</v>
      </c>
      <c r="F16" s="27">
        <v>2</v>
      </c>
      <c r="G16" s="27">
        <v>2</v>
      </c>
      <c r="H16" s="27"/>
      <c r="I16" s="27"/>
      <c r="J16" s="27">
        <v>0</v>
      </c>
      <c r="K16" s="27">
        <v>0</v>
      </c>
      <c r="L16" s="27">
        <v>0</v>
      </c>
      <c r="M16" s="27">
        <v>3</v>
      </c>
      <c r="N16" s="27">
        <f t="shared" si="0"/>
        <v>3</v>
      </c>
      <c r="O16" s="39">
        <v>0</v>
      </c>
      <c r="P16" s="39">
        <v>2</v>
      </c>
      <c r="Q16" s="39">
        <v>0</v>
      </c>
      <c r="R16" s="39">
        <v>1</v>
      </c>
      <c r="S16" s="39">
        <v>0</v>
      </c>
      <c r="T16" s="27">
        <f t="shared" si="1"/>
        <v>4</v>
      </c>
      <c r="U16" s="40">
        <f t="shared" si="2"/>
        <v>0.5</v>
      </c>
      <c r="V16" s="22">
        <v>302</v>
      </c>
      <c r="W16" s="22" t="s">
        <v>92</v>
      </c>
      <c r="X16" s="22" t="s">
        <v>88</v>
      </c>
      <c r="Y16" s="65">
        <v>2385</v>
      </c>
      <c r="Z16" s="41"/>
      <c r="AA16" s="1" t="s">
        <v>116</v>
      </c>
      <c r="AB16" s="28" t="s">
        <v>252</v>
      </c>
    </row>
    <row r="17" spans="1:28" x14ac:dyDescent="0.3">
      <c r="A17" s="1" t="s">
        <v>76</v>
      </c>
      <c r="B17" s="1" t="s">
        <v>45</v>
      </c>
      <c r="C17" s="27" t="s">
        <v>55</v>
      </c>
      <c r="D17" s="38">
        <v>6</v>
      </c>
      <c r="E17" s="27">
        <v>31</v>
      </c>
      <c r="F17" s="27">
        <v>5</v>
      </c>
      <c r="G17" s="27">
        <v>16</v>
      </c>
      <c r="H17" s="27"/>
      <c r="I17" s="27"/>
      <c r="J17" s="27">
        <v>1</v>
      </c>
      <c r="K17" s="27">
        <v>1</v>
      </c>
      <c r="L17" s="27">
        <v>4</v>
      </c>
      <c r="M17" s="27">
        <v>4</v>
      </c>
      <c r="N17" s="27">
        <f t="shared" si="0"/>
        <v>8</v>
      </c>
      <c r="O17" s="39">
        <v>3</v>
      </c>
      <c r="P17" s="39">
        <v>2</v>
      </c>
      <c r="Q17" s="39">
        <v>1</v>
      </c>
      <c r="R17" s="39">
        <v>2</v>
      </c>
      <c r="S17" s="39">
        <v>0</v>
      </c>
      <c r="T17" s="27">
        <f t="shared" si="1"/>
        <v>11</v>
      </c>
      <c r="U17" s="40">
        <f t="shared" si="2"/>
        <v>0.77419354838709675</v>
      </c>
      <c r="V17" s="22">
        <v>302</v>
      </c>
      <c r="W17" s="22" t="s">
        <v>92</v>
      </c>
      <c r="X17" s="22" t="s">
        <v>88</v>
      </c>
      <c r="Y17" s="65">
        <v>2385</v>
      </c>
      <c r="Z17" s="41" t="s">
        <v>410</v>
      </c>
      <c r="AA17" s="1" t="s">
        <v>116</v>
      </c>
      <c r="AB17" s="28" t="s">
        <v>252</v>
      </c>
    </row>
    <row r="18" spans="1:28" x14ac:dyDescent="0.3">
      <c r="A18" s="1" t="s">
        <v>76</v>
      </c>
      <c r="B18" s="1" t="s">
        <v>45</v>
      </c>
      <c r="C18" s="27" t="s">
        <v>305</v>
      </c>
      <c r="D18" s="38">
        <v>44</v>
      </c>
      <c r="E18" s="27" t="s">
        <v>409</v>
      </c>
      <c r="F18" s="27"/>
      <c r="G18" s="27"/>
      <c r="H18" s="27"/>
      <c r="I18" s="27"/>
      <c r="J18" s="27"/>
      <c r="K18" s="27"/>
      <c r="L18" s="27"/>
      <c r="M18" s="27"/>
      <c r="N18" s="27">
        <f>SUM(L18:M18)</f>
        <v>0</v>
      </c>
      <c r="O18" s="39"/>
      <c r="P18" s="39"/>
      <c r="Q18" s="39"/>
      <c r="R18" s="39"/>
      <c r="S18" s="39"/>
      <c r="T18" s="27">
        <f>+(F18*2)+J18</f>
        <v>0</v>
      </c>
      <c r="U18" s="40" t="str">
        <f>IFERROR(((T18+Q18+N18-R18)+(O18*2))/E18,"")</f>
        <v/>
      </c>
      <c r="V18" s="22">
        <v>302</v>
      </c>
      <c r="W18" s="22" t="s">
        <v>92</v>
      </c>
      <c r="X18" s="22" t="s">
        <v>88</v>
      </c>
      <c r="Y18" s="65">
        <v>2385</v>
      </c>
      <c r="Z18" s="41"/>
      <c r="AA18" s="1" t="s">
        <v>116</v>
      </c>
      <c r="AB18" s="28" t="s">
        <v>252</v>
      </c>
    </row>
    <row r="19" spans="1:28" x14ac:dyDescent="0.3">
      <c r="A19" s="1" t="s">
        <v>76</v>
      </c>
      <c r="B19" s="1" t="s">
        <v>45</v>
      </c>
      <c r="C19" s="27" t="s">
        <v>54</v>
      </c>
      <c r="D19" s="38">
        <v>22</v>
      </c>
      <c r="E19" s="27">
        <v>11</v>
      </c>
      <c r="F19" s="27">
        <v>1</v>
      </c>
      <c r="G19" s="27">
        <v>3</v>
      </c>
      <c r="H19" s="27"/>
      <c r="I19" s="27"/>
      <c r="J19" s="27">
        <v>1</v>
      </c>
      <c r="K19" s="27">
        <v>2</v>
      </c>
      <c r="L19" s="27">
        <v>2</v>
      </c>
      <c r="M19" s="27">
        <v>3</v>
      </c>
      <c r="N19" s="27">
        <f t="shared" si="0"/>
        <v>5</v>
      </c>
      <c r="O19" s="39">
        <v>1</v>
      </c>
      <c r="P19" s="39">
        <v>3</v>
      </c>
      <c r="Q19" s="39">
        <v>0</v>
      </c>
      <c r="R19" s="39">
        <v>0</v>
      </c>
      <c r="S19" s="39">
        <v>0</v>
      </c>
      <c r="T19" s="27">
        <f t="shared" si="1"/>
        <v>3</v>
      </c>
      <c r="U19" s="40">
        <f t="shared" si="2"/>
        <v>0.90909090909090906</v>
      </c>
      <c r="V19" s="22">
        <v>302</v>
      </c>
      <c r="W19" s="22" t="s">
        <v>92</v>
      </c>
      <c r="X19" s="22" t="s">
        <v>88</v>
      </c>
      <c r="Y19" s="65">
        <v>2385</v>
      </c>
      <c r="Z19" s="41"/>
      <c r="AA19" s="1" t="s">
        <v>116</v>
      </c>
      <c r="AB19" s="28" t="s">
        <v>252</v>
      </c>
    </row>
    <row r="20" spans="1:28" x14ac:dyDescent="0.3">
      <c r="A20" s="1" t="s">
        <v>76</v>
      </c>
      <c r="B20" s="1" t="s">
        <v>45</v>
      </c>
      <c r="C20" s="27" t="s">
        <v>47</v>
      </c>
      <c r="D20" s="38">
        <v>28</v>
      </c>
      <c r="E20" s="27">
        <v>48</v>
      </c>
      <c r="F20" s="27">
        <v>8</v>
      </c>
      <c r="G20" s="27">
        <v>21</v>
      </c>
      <c r="H20" s="27"/>
      <c r="I20" s="27"/>
      <c r="J20" s="27">
        <v>9</v>
      </c>
      <c r="K20" s="27">
        <v>12</v>
      </c>
      <c r="L20" s="27">
        <v>6</v>
      </c>
      <c r="M20" s="27">
        <v>11</v>
      </c>
      <c r="N20" s="27">
        <f t="shared" si="0"/>
        <v>17</v>
      </c>
      <c r="O20" s="39">
        <v>5</v>
      </c>
      <c r="P20" s="39">
        <v>3</v>
      </c>
      <c r="Q20" s="39">
        <v>0</v>
      </c>
      <c r="R20" s="39">
        <v>3</v>
      </c>
      <c r="S20" s="39">
        <v>0</v>
      </c>
      <c r="T20" s="27">
        <f t="shared" si="1"/>
        <v>25</v>
      </c>
      <c r="U20" s="40">
        <f t="shared" si="2"/>
        <v>1.0208333333333333</v>
      </c>
      <c r="V20" s="22">
        <v>302</v>
      </c>
      <c r="W20" s="22" t="s">
        <v>92</v>
      </c>
      <c r="X20" s="22" t="s">
        <v>88</v>
      </c>
      <c r="Y20" s="65">
        <v>2385</v>
      </c>
      <c r="Z20" s="41"/>
      <c r="AA20" s="1" t="s">
        <v>116</v>
      </c>
      <c r="AB20" s="28" t="s">
        <v>252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32</v>
      </c>
      <c r="E21" s="27">
        <v>4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1</v>
      </c>
      <c r="P21" s="39">
        <v>1</v>
      </c>
      <c r="Q21" s="39">
        <v>0</v>
      </c>
      <c r="R21" s="39">
        <v>2</v>
      </c>
      <c r="S21" s="39">
        <v>0</v>
      </c>
      <c r="T21" s="27">
        <f t="shared" si="1"/>
        <v>0</v>
      </c>
      <c r="U21" s="40">
        <f t="shared" si="2"/>
        <v>0</v>
      </c>
      <c r="V21" s="22">
        <v>302</v>
      </c>
      <c r="W21" s="22" t="s">
        <v>92</v>
      </c>
      <c r="X21" s="22" t="s">
        <v>88</v>
      </c>
      <c r="Y21" s="65">
        <v>2385</v>
      </c>
      <c r="Z21" s="41"/>
      <c r="AA21" s="1" t="s">
        <v>116</v>
      </c>
      <c r="AB21" s="28" t="s">
        <v>252</v>
      </c>
    </row>
    <row r="22" spans="1:28" x14ac:dyDescent="0.3">
      <c r="A22" s="1" t="s">
        <v>76</v>
      </c>
      <c r="B22" s="1" t="s">
        <v>45</v>
      </c>
      <c r="C22" s="27" t="s">
        <v>46</v>
      </c>
      <c r="D22" s="38">
        <v>1</v>
      </c>
      <c r="E22" s="27">
        <v>12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27">
        <v>1</v>
      </c>
      <c r="M22" s="27">
        <v>1</v>
      </c>
      <c r="N22" s="27">
        <f>SUM(L22:M22)</f>
        <v>2</v>
      </c>
      <c r="O22" s="39">
        <v>1</v>
      </c>
      <c r="P22" s="39">
        <v>2</v>
      </c>
      <c r="Q22" s="39">
        <v>1</v>
      </c>
      <c r="R22" s="39">
        <v>1</v>
      </c>
      <c r="S22" s="39">
        <v>0</v>
      </c>
      <c r="T22" s="27">
        <f t="shared" si="1"/>
        <v>2</v>
      </c>
      <c r="U22" s="40">
        <f t="shared" si="2"/>
        <v>0.5</v>
      </c>
      <c r="V22" s="22">
        <v>302</v>
      </c>
      <c r="W22" s="22" t="s">
        <v>92</v>
      </c>
      <c r="X22" s="22" t="s">
        <v>88</v>
      </c>
      <c r="Y22" s="65">
        <v>2385</v>
      </c>
      <c r="Z22" s="41"/>
      <c r="AA22" s="1" t="s">
        <v>116</v>
      </c>
      <c r="AB22" s="28" t="s">
        <v>252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30</v>
      </c>
      <c r="E23" s="27">
        <v>35</v>
      </c>
      <c r="F23" s="27">
        <v>0</v>
      </c>
      <c r="G23" s="27">
        <v>3</v>
      </c>
      <c r="H23" s="27"/>
      <c r="I23" s="27"/>
      <c r="J23" s="27">
        <v>7</v>
      </c>
      <c r="K23" s="27">
        <v>12</v>
      </c>
      <c r="L23" s="27">
        <v>3</v>
      </c>
      <c r="M23" s="27">
        <v>0</v>
      </c>
      <c r="N23" s="27">
        <f>SUM(L23:M23)</f>
        <v>3</v>
      </c>
      <c r="O23" s="39">
        <v>5</v>
      </c>
      <c r="P23" s="39">
        <v>4</v>
      </c>
      <c r="Q23" s="39">
        <v>6</v>
      </c>
      <c r="R23" s="39">
        <v>7</v>
      </c>
      <c r="S23" s="39">
        <v>0</v>
      </c>
      <c r="T23" s="27">
        <f t="shared" si="1"/>
        <v>7</v>
      </c>
      <c r="U23" s="40">
        <f t="shared" si="2"/>
        <v>0.54285714285714282</v>
      </c>
      <c r="V23" s="22">
        <v>302</v>
      </c>
      <c r="W23" s="22" t="s">
        <v>92</v>
      </c>
      <c r="X23" s="22" t="s">
        <v>88</v>
      </c>
      <c r="Y23" s="65">
        <v>2385</v>
      </c>
      <c r="Z23" s="41"/>
      <c r="AA23" s="1" t="s">
        <v>116</v>
      </c>
      <c r="AB23" s="28" t="s">
        <v>252</v>
      </c>
    </row>
    <row r="24" spans="1:28" x14ac:dyDescent="0.3">
      <c r="A24" s="43" t="s">
        <v>76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30</v>
      </c>
      <c r="G24" s="44">
        <f t="shared" si="3"/>
        <v>81</v>
      </c>
      <c r="H24" s="44">
        <f t="shared" si="3"/>
        <v>0</v>
      </c>
      <c r="I24" s="44">
        <f t="shared" si="3"/>
        <v>0</v>
      </c>
      <c r="J24" s="44">
        <f t="shared" si="3"/>
        <v>30</v>
      </c>
      <c r="K24" s="44">
        <f t="shared" si="3"/>
        <v>42</v>
      </c>
      <c r="L24" s="44">
        <f t="shared" si="3"/>
        <v>19</v>
      </c>
      <c r="M24" s="44">
        <f t="shared" si="3"/>
        <v>36</v>
      </c>
      <c r="N24" s="44">
        <f t="shared" si="3"/>
        <v>55</v>
      </c>
      <c r="O24" s="44">
        <f t="shared" si="3"/>
        <v>24</v>
      </c>
      <c r="P24" s="44">
        <f t="shared" si="3"/>
        <v>22</v>
      </c>
      <c r="Q24" s="44">
        <f t="shared" si="3"/>
        <v>12</v>
      </c>
      <c r="R24" s="44">
        <f t="shared" si="3"/>
        <v>26</v>
      </c>
      <c r="S24" s="44">
        <f t="shared" si="3"/>
        <v>2</v>
      </c>
      <c r="T24" s="44">
        <f t="shared" si="3"/>
        <v>90</v>
      </c>
      <c r="U24" s="45">
        <f>((T24+Q24+N24-R24)+(O24*2))/E24</f>
        <v>0.74583333333333335</v>
      </c>
      <c r="V24" s="46">
        <v>302</v>
      </c>
      <c r="W24" s="46" t="s">
        <v>92</v>
      </c>
      <c r="X24" s="46" t="s">
        <v>88</v>
      </c>
      <c r="Y24" s="66">
        <v>2385</v>
      </c>
      <c r="Z24" s="47"/>
      <c r="AA24" s="43" t="s">
        <v>116</v>
      </c>
      <c r="AB24" s="69" t="s">
        <v>252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0.37037037037037035</v>
      </c>
      <c r="H25" s="27"/>
      <c r="I25" s="1"/>
      <c r="J25" s="48" t="s">
        <v>41</v>
      </c>
      <c r="K25" s="50">
        <f>J24/K24</f>
        <v>0.7142857142857143</v>
      </c>
      <c r="L25" s="1"/>
      <c r="M25" s="39" t="s">
        <v>42</v>
      </c>
      <c r="N25" s="51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461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27</v>
      </c>
      <c r="AB32" s="8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76</v>
      </c>
      <c r="C34" s="27" t="s">
        <v>289</v>
      </c>
      <c r="D34" s="38">
        <v>30</v>
      </c>
      <c r="E34" s="27">
        <v>13</v>
      </c>
      <c r="F34" s="27">
        <v>1</v>
      </c>
      <c r="G34" s="27">
        <v>4</v>
      </c>
      <c r="H34" s="27"/>
      <c r="I34" s="27"/>
      <c r="J34" s="27">
        <v>2</v>
      </c>
      <c r="K34" s="27">
        <v>2</v>
      </c>
      <c r="L34" s="27">
        <v>0</v>
      </c>
      <c r="M34" s="27">
        <v>1</v>
      </c>
      <c r="N34" s="27">
        <f>SUM(L34:M34)</f>
        <v>1</v>
      </c>
      <c r="O34" s="27">
        <v>3</v>
      </c>
      <c r="P34" s="39">
        <v>0</v>
      </c>
      <c r="Q34" s="27">
        <v>0</v>
      </c>
      <c r="R34" s="27">
        <v>2</v>
      </c>
      <c r="S34" s="27">
        <v>0</v>
      </c>
      <c r="T34" s="27">
        <f>(H34*3)+((F34-H34)*2)+J34</f>
        <v>4</v>
      </c>
      <c r="U34" s="40">
        <f>IFERROR(((T34+Q34+N34-R34)+(O34*2))/E34,"")</f>
        <v>0.69230769230769229</v>
      </c>
      <c r="V34" s="22">
        <v>302</v>
      </c>
      <c r="W34" s="22" t="s">
        <v>112</v>
      </c>
      <c r="X34" s="22" t="s">
        <v>93</v>
      </c>
      <c r="Y34" s="65">
        <v>2385</v>
      </c>
      <c r="Z34" s="41"/>
      <c r="AA34" s="1" t="s">
        <v>216</v>
      </c>
      <c r="AB34" s="28" t="s">
        <v>253</v>
      </c>
    </row>
    <row r="35" spans="1:28" x14ac:dyDescent="0.3">
      <c r="A35" s="1" t="s">
        <v>45</v>
      </c>
      <c r="B35" s="1" t="s">
        <v>76</v>
      </c>
      <c r="C35" s="27" t="s">
        <v>290</v>
      </c>
      <c r="D35" s="38">
        <v>21</v>
      </c>
      <c r="E35" s="27">
        <v>32</v>
      </c>
      <c r="F35" s="27">
        <v>2</v>
      </c>
      <c r="G35" s="27">
        <v>7</v>
      </c>
      <c r="H35" s="27"/>
      <c r="I35" s="27"/>
      <c r="J35" s="27">
        <v>3</v>
      </c>
      <c r="K35" s="27">
        <v>5</v>
      </c>
      <c r="L35" s="27">
        <v>2</v>
      </c>
      <c r="M35" s="27">
        <v>4</v>
      </c>
      <c r="N35" s="27">
        <f t="shared" ref="N35:N40" si="4">SUM(L35:M35)</f>
        <v>6</v>
      </c>
      <c r="O35" s="39">
        <v>0</v>
      </c>
      <c r="P35" s="39">
        <v>3</v>
      </c>
      <c r="Q35" s="39">
        <v>1</v>
      </c>
      <c r="R35" s="39">
        <v>2</v>
      </c>
      <c r="S35" s="39">
        <v>0</v>
      </c>
      <c r="T35" s="39">
        <f t="shared" ref="T35:T40" si="5">(H35*3)+((F35-H35)*2)+J35</f>
        <v>7</v>
      </c>
      <c r="U35" s="40">
        <f t="shared" ref="U35:U43" si="6">IFERROR(((T35+Q35+N35-R35)+(O35*2))/E35,"")</f>
        <v>0.375</v>
      </c>
      <c r="V35" s="22">
        <v>302</v>
      </c>
      <c r="W35" s="22" t="s">
        <v>112</v>
      </c>
      <c r="X35" s="22" t="s">
        <v>93</v>
      </c>
      <c r="Y35" s="65">
        <v>2385</v>
      </c>
      <c r="Z35" s="41"/>
      <c r="AA35" s="1" t="s">
        <v>216</v>
      </c>
      <c r="AB35" s="28" t="s">
        <v>253</v>
      </c>
    </row>
    <row r="36" spans="1:28" x14ac:dyDescent="0.3">
      <c r="A36" s="1" t="s">
        <v>45</v>
      </c>
      <c r="B36" s="1" t="s">
        <v>76</v>
      </c>
      <c r="C36" s="27" t="s">
        <v>291</v>
      </c>
      <c r="D36" s="38">
        <v>15</v>
      </c>
      <c r="E36" s="27">
        <v>37</v>
      </c>
      <c r="F36" s="27">
        <v>5</v>
      </c>
      <c r="G36" s="27">
        <v>9</v>
      </c>
      <c r="H36" s="27"/>
      <c r="I36" s="27"/>
      <c r="J36" s="27">
        <v>3</v>
      </c>
      <c r="K36" s="27">
        <v>3</v>
      </c>
      <c r="L36" s="27">
        <v>0</v>
      </c>
      <c r="M36" s="27">
        <v>2</v>
      </c>
      <c r="N36" s="27">
        <f t="shared" si="4"/>
        <v>2</v>
      </c>
      <c r="O36" s="39">
        <v>9</v>
      </c>
      <c r="P36" s="39">
        <v>5</v>
      </c>
      <c r="Q36" s="39">
        <v>2</v>
      </c>
      <c r="R36" s="39">
        <v>10</v>
      </c>
      <c r="S36" s="39">
        <v>0</v>
      </c>
      <c r="T36" s="39">
        <f t="shared" si="5"/>
        <v>13</v>
      </c>
      <c r="U36" s="40">
        <f t="shared" si="6"/>
        <v>0.67567567567567566</v>
      </c>
      <c r="V36" s="22">
        <v>302</v>
      </c>
      <c r="W36" s="22" t="s">
        <v>112</v>
      </c>
      <c r="X36" s="22" t="s">
        <v>93</v>
      </c>
      <c r="Y36" s="65">
        <v>2385</v>
      </c>
      <c r="Z36" s="41"/>
      <c r="AA36" s="1" t="s">
        <v>216</v>
      </c>
      <c r="AB36" s="28" t="s">
        <v>253</v>
      </c>
    </row>
    <row r="37" spans="1:28" x14ac:dyDescent="0.3">
      <c r="A37" s="1" t="s">
        <v>45</v>
      </c>
      <c r="B37" s="1" t="s">
        <v>76</v>
      </c>
      <c r="C37" s="27" t="s">
        <v>292</v>
      </c>
      <c r="D37" s="38">
        <v>10</v>
      </c>
      <c r="E37" s="27">
        <v>17</v>
      </c>
      <c r="F37" s="27">
        <v>3</v>
      </c>
      <c r="G37" s="27">
        <v>6</v>
      </c>
      <c r="H37" s="27">
        <v>0</v>
      </c>
      <c r="I37" s="27">
        <v>1</v>
      </c>
      <c r="J37" s="27">
        <v>0</v>
      </c>
      <c r="K37" s="27">
        <v>0</v>
      </c>
      <c r="L37" s="27">
        <v>1</v>
      </c>
      <c r="M37" s="27">
        <v>1</v>
      </c>
      <c r="N37" s="27">
        <f t="shared" si="4"/>
        <v>2</v>
      </c>
      <c r="O37" s="39">
        <v>1</v>
      </c>
      <c r="P37" s="39">
        <v>4</v>
      </c>
      <c r="Q37" s="39">
        <v>1</v>
      </c>
      <c r="R37" s="39">
        <v>0</v>
      </c>
      <c r="S37" s="39">
        <v>0</v>
      </c>
      <c r="T37" s="39">
        <f t="shared" si="5"/>
        <v>6</v>
      </c>
      <c r="U37" s="40">
        <f t="shared" si="6"/>
        <v>0.6470588235294118</v>
      </c>
      <c r="V37" s="22">
        <v>302</v>
      </c>
      <c r="W37" s="22" t="s">
        <v>112</v>
      </c>
      <c r="X37" s="22" t="s">
        <v>93</v>
      </c>
      <c r="Y37" s="65">
        <v>2385</v>
      </c>
      <c r="Z37" s="41"/>
      <c r="AA37" s="1" t="s">
        <v>216</v>
      </c>
      <c r="AB37" s="28" t="s">
        <v>253</v>
      </c>
    </row>
    <row r="38" spans="1:28" x14ac:dyDescent="0.3">
      <c r="A38" s="1" t="s">
        <v>45</v>
      </c>
      <c r="B38" s="1" t="s">
        <v>76</v>
      </c>
      <c r="C38" s="27" t="s">
        <v>293</v>
      </c>
      <c r="D38" s="38">
        <v>31</v>
      </c>
      <c r="E38" s="27">
        <v>33</v>
      </c>
      <c r="F38" s="27">
        <v>5</v>
      </c>
      <c r="G38" s="27">
        <v>14</v>
      </c>
      <c r="H38" s="27"/>
      <c r="I38" s="27"/>
      <c r="J38" s="27">
        <v>2</v>
      </c>
      <c r="K38" s="27">
        <v>2</v>
      </c>
      <c r="L38" s="27">
        <v>1</v>
      </c>
      <c r="M38" s="27">
        <v>1</v>
      </c>
      <c r="N38" s="27">
        <f t="shared" si="4"/>
        <v>2</v>
      </c>
      <c r="O38" s="39">
        <v>4</v>
      </c>
      <c r="P38" s="39">
        <v>4</v>
      </c>
      <c r="Q38" s="39">
        <v>4</v>
      </c>
      <c r="R38" s="39">
        <v>2</v>
      </c>
      <c r="S38" s="39">
        <v>0</v>
      </c>
      <c r="T38" s="39">
        <f t="shared" si="5"/>
        <v>12</v>
      </c>
      <c r="U38" s="40">
        <f t="shared" si="6"/>
        <v>0.72727272727272729</v>
      </c>
      <c r="V38" s="22">
        <v>302</v>
      </c>
      <c r="W38" s="22" t="s">
        <v>112</v>
      </c>
      <c r="X38" s="22" t="s">
        <v>93</v>
      </c>
      <c r="Y38" s="65">
        <v>2385</v>
      </c>
      <c r="Z38" s="41"/>
      <c r="AA38" s="1" t="s">
        <v>216</v>
      </c>
      <c r="AB38" s="28" t="s">
        <v>253</v>
      </c>
    </row>
    <row r="39" spans="1:28" x14ac:dyDescent="0.3">
      <c r="A39" s="1" t="s">
        <v>45</v>
      </c>
      <c r="B39" s="1" t="s">
        <v>76</v>
      </c>
      <c r="C39" s="27" t="s">
        <v>299</v>
      </c>
      <c r="D39" s="38">
        <v>24</v>
      </c>
      <c r="E39" s="27">
        <v>38</v>
      </c>
      <c r="F39" s="27">
        <v>8</v>
      </c>
      <c r="G39" s="27">
        <v>19</v>
      </c>
      <c r="H39" s="27"/>
      <c r="I39" s="27"/>
      <c r="J39" s="27">
        <v>2</v>
      </c>
      <c r="K39" s="27">
        <v>4</v>
      </c>
      <c r="L39" s="27">
        <v>3</v>
      </c>
      <c r="M39" s="27">
        <v>4</v>
      </c>
      <c r="N39" s="27">
        <f t="shared" si="4"/>
        <v>7</v>
      </c>
      <c r="O39" s="39">
        <v>2</v>
      </c>
      <c r="P39" s="39">
        <v>3</v>
      </c>
      <c r="Q39" s="39">
        <v>1</v>
      </c>
      <c r="R39" s="39">
        <v>2</v>
      </c>
      <c r="S39" s="39">
        <v>1</v>
      </c>
      <c r="T39" s="39">
        <f t="shared" si="5"/>
        <v>18</v>
      </c>
      <c r="U39" s="40">
        <f t="shared" si="6"/>
        <v>0.73684210526315785</v>
      </c>
      <c r="V39" s="22">
        <v>302</v>
      </c>
      <c r="W39" s="22" t="s">
        <v>112</v>
      </c>
      <c r="X39" s="22" t="s">
        <v>93</v>
      </c>
      <c r="Y39" s="65">
        <v>2385</v>
      </c>
      <c r="Z39" s="41"/>
      <c r="AA39" s="1" t="s">
        <v>216</v>
      </c>
      <c r="AB39" s="28" t="s">
        <v>253</v>
      </c>
    </row>
    <row r="40" spans="1:28" x14ac:dyDescent="0.3">
      <c r="A40" s="1" t="s">
        <v>45</v>
      </c>
      <c r="B40" s="1" t="s">
        <v>76</v>
      </c>
      <c r="C40" s="27" t="s">
        <v>295</v>
      </c>
      <c r="D40" s="38">
        <v>20</v>
      </c>
      <c r="E40" s="27">
        <v>3</v>
      </c>
      <c r="F40" s="27">
        <v>0</v>
      </c>
      <c r="G40" s="27">
        <v>1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0</v>
      </c>
      <c r="R40" s="39">
        <v>0</v>
      </c>
      <c r="S40" s="39">
        <v>0</v>
      </c>
      <c r="T40" s="39">
        <f t="shared" si="5"/>
        <v>0</v>
      </c>
      <c r="U40" s="40">
        <f t="shared" si="6"/>
        <v>0</v>
      </c>
      <c r="V40" s="22">
        <v>302</v>
      </c>
      <c r="W40" s="22" t="s">
        <v>112</v>
      </c>
      <c r="X40" s="22" t="s">
        <v>93</v>
      </c>
      <c r="Y40" s="65">
        <v>2385</v>
      </c>
      <c r="Z40" s="41"/>
      <c r="AA40" s="1" t="s">
        <v>216</v>
      </c>
      <c r="AB40" s="28" t="s">
        <v>253</v>
      </c>
    </row>
    <row r="41" spans="1:28" x14ac:dyDescent="0.3">
      <c r="A41" s="1" t="s">
        <v>45</v>
      </c>
      <c r="B41" s="1" t="s">
        <v>76</v>
      </c>
      <c r="C41" s="27" t="s">
        <v>297</v>
      </c>
      <c r="D41" s="38">
        <v>44</v>
      </c>
      <c r="E41" s="27">
        <v>41</v>
      </c>
      <c r="F41" s="27">
        <v>2</v>
      </c>
      <c r="G41" s="27">
        <v>14</v>
      </c>
      <c r="H41" s="27"/>
      <c r="I41" s="27"/>
      <c r="J41" s="27">
        <v>4</v>
      </c>
      <c r="K41" s="27">
        <v>4</v>
      </c>
      <c r="L41" s="27">
        <v>7</v>
      </c>
      <c r="M41" s="27">
        <v>11</v>
      </c>
      <c r="N41" s="27">
        <f>SUM(L41:M41)</f>
        <v>18</v>
      </c>
      <c r="O41" s="39">
        <v>3</v>
      </c>
      <c r="P41" s="39">
        <v>5</v>
      </c>
      <c r="Q41" s="39">
        <v>2</v>
      </c>
      <c r="R41" s="39">
        <v>2</v>
      </c>
      <c r="S41" s="39">
        <v>4</v>
      </c>
      <c r="T41" s="39">
        <f>(H41*3)+((F41-H41)*2)+J41</f>
        <v>8</v>
      </c>
      <c r="U41" s="40">
        <f t="shared" si="6"/>
        <v>0.78048780487804881</v>
      </c>
      <c r="V41" s="22">
        <v>302</v>
      </c>
      <c r="W41" s="22" t="s">
        <v>112</v>
      </c>
      <c r="X41" s="22" t="s">
        <v>93</v>
      </c>
      <c r="Y41" s="65">
        <v>2385</v>
      </c>
      <c r="Z41" s="41"/>
      <c r="AA41" s="1" t="s">
        <v>216</v>
      </c>
      <c r="AB41" s="28" t="s">
        <v>253</v>
      </c>
    </row>
    <row r="42" spans="1:28" x14ac:dyDescent="0.3">
      <c r="A42" s="1" t="s">
        <v>45</v>
      </c>
      <c r="B42" s="1" t="s">
        <v>76</v>
      </c>
      <c r="C42" s="27" t="s">
        <v>300</v>
      </c>
      <c r="D42" s="38">
        <v>11</v>
      </c>
      <c r="E42" s="27">
        <v>4</v>
      </c>
      <c r="F42" s="27">
        <v>1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>SUM(L42:M42)</f>
        <v>1</v>
      </c>
      <c r="O42" s="39">
        <v>0</v>
      </c>
      <c r="P42" s="39">
        <v>0</v>
      </c>
      <c r="Q42" s="39">
        <v>0</v>
      </c>
      <c r="R42" s="39">
        <v>2</v>
      </c>
      <c r="S42" s="39">
        <v>0</v>
      </c>
      <c r="T42" s="39">
        <f>(H42*3)+((F42-H42)*2)+J42</f>
        <v>2</v>
      </c>
      <c r="U42" s="40">
        <f t="shared" si="6"/>
        <v>0.25</v>
      </c>
      <c r="V42" s="22">
        <v>302</v>
      </c>
      <c r="W42" s="22" t="s">
        <v>112</v>
      </c>
      <c r="X42" s="22" t="s">
        <v>93</v>
      </c>
      <c r="Y42" s="65">
        <v>2385</v>
      </c>
      <c r="Z42" s="41"/>
      <c r="AA42" s="1" t="s">
        <v>216</v>
      </c>
      <c r="AB42" s="28" t="s">
        <v>253</v>
      </c>
    </row>
    <row r="43" spans="1:28" x14ac:dyDescent="0.3">
      <c r="A43" s="1" t="s">
        <v>45</v>
      </c>
      <c r="B43" s="1" t="s">
        <v>76</v>
      </c>
      <c r="C43" s="27" t="s">
        <v>298</v>
      </c>
      <c r="D43" s="38">
        <v>25</v>
      </c>
      <c r="E43" s="27">
        <v>22</v>
      </c>
      <c r="F43" s="27">
        <v>7</v>
      </c>
      <c r="G43" s="27">
        <v>16</v>
      </c>
      <c r="H43" s="27"/>
      <c r="I43" s="27"/>
      <c r="J43" s="27">
        <v>0</v>
      </c>
      <c r="K43" s="27">
        <v>0</v>
      </c>
      <c r="L43" s="27">
        <v>2</v>
      </c>
      <c r="M43" s="27">
        <v>5</v>
      </c>
      <c r="N43" s="27">
        <f>SUM(L43:M43)</f>
        <v>7</v>
      </c>
      <c r="O43" s="39">
        <v>1</v>
      </c>
      <c r="P43" s="39">
        <v>2</v>
      </c>
      <c r="Q43" s="39">
        <v>1</v>
      </c>
      <c r="R43" s="39">
        <v>4</v>
      </c>
      <c r="S43" s="39">
        <v>0</v>
      </c>
      <c r="T43" s="39">
        <f>(H43*3)+((F43-H43)*2)+J43</f>
        <v>14</v>
      </c>
      <c r="U43" s="40">
        <f t="shared" si="6"/>
        <v>0.90909090909090906</v>
      </c>
      <c r="V43" s="22">
        <v>302</v>
      </c>
      <c r="W43" s="22" t="s">
        <v>112</v>
      </c>
      <c r="X43" s="22" t="s">
        <v>93</v>
      </c>
      <c r="Y43" s="65">
        <v>2385</v>
      </c>
      <c r="Z43" s="41"/>
      <c r="AA43" s="1" t="s">
        <v>216</v>
      </c>
      <c r="AB43" s="28" t="s">
        <v>253</v>
      </c>
    </row>
    <row r="44" spans="1:28" x14ac:dyDescent="0.3">
      <c r="A44" s="43" t="s">
        <v>45</v>
      </c>
      <c r="B44" s="43" t="s">
        <v>76</v>
      </c>
      <c r="C44" s="44" t="s">
        <v>39</v>
      </c>
      <c r="D44" s="43"/>
      <c r="E44" s="44">
        <f t="shared" ref="E44:T44" si="7">SUM(E34:E43)</f>
        <v>240</v>
      </c>
      <c r="F44" s="44">
        <f t="shared" si="7"/>
        <v>34</v>
      </c>
      <c r="G44" s="44">
        <f t="shared" si="7"/>
        <v>91</v>
      </c>
      <c r="H44" s="44">
        <f t="shared" si="7"/>
        <v>0</v>
      </c>
      <c r="I44" s="44">
        <f t="shared" si="7"/>
        <v>1</v>
      </c>
      <c r="J44" s="44">
        <f t="shared" si="7"/>
        <v>16</v>
      </c>
      <c r="K44" s="44">
        <f t="shared" si="7"/>
        <v>20</v>
      </c>
      <c r="L44" s="44">
        <f t="shared" si="7"/>
        <v>16</v>
      </c>
      <c r="M44" s="44">
        <f t="shared" si="7"/>
        <v>30</v>
      </c>
      <c r="N44" s="44">
        <f t="shared" si="7"/>
        <v>46</v>
      </c>
      <c r="O44" s="44">
        <f t="shared" si="7"/>
        <v>23</v>
      </c>
      <c r="P44" s="44">
        <f t="shared" si="7"/>
        <v>27</v>
      </c>
      <c r="Q44" s="44">
        <f t="shared" si="7"/>
        <v>12</v>
      </c>
      <c r="R44" s="44">
        <f t="shared" si="7"/>
        <v>26</v>
      </c>
      <c r="S44" s="44">
        <f t="shared" si="7"/>
        <v>5</v>
      </c>
      <c r="T44" s="44">
        <f t="shared" si="7"/>
        <v>84</v>
      </c>
      <c r="U44" s="45">
        <f>((T44+Q44+N44-R44)+(O44*2))/E44</f>
        <v>0.67500000000000004</v>
      </c>
      <c r="V44" s="46">
        <v>302</v>
      </c>
      <c r="W44" s="46" t="s">
        <v>112</v>
      </c>
      <c r="X44" s="46" t="s">
        <v>93</v>
      </c>
      <c r="Y44" s="66">
        <v>2385</v>
      </c>
      <c r="Z44" s="47"/>
      <c r="AA44" s="43" t="s">
        <v>216</v>
      </c>
      <c r="AB44" s="69" t="s">
        <v>253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0.37362637362637363</v>
      </c>
      <c r="H45" s="27"/>
      <c r="I45" s="1"/>
      <c r="J45" s="48" t="s">
        <v>41</v>
      </c>
      <c r="K45" s="50">
        <f>J44/K44</f>
        <v>0.8</v>
      </c>
      <c r="L45" s="1"/>
      <c r="M45" s="39" t="s">
        <v>42</v>
      </c>
      <c r="N45" s="51">
        <v>13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</sheetData>
  <sheetProtection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6B92-24E3-4B6E-853A-B56A33BD9DB5}">
  <sheetPr>
    <tabColor rgb="FF92D050"/>
  </sheetPr>
  <dimension ref="A1:AB46"/>
  <sheetViews>
    <sheetView workbookViewId="0">
      <selection activeCell="C16" sqref="C1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254</v>
      </c>
      <c r="K4" s="16" t="str">
        <f>+C11</f>
        <v>Milwaukee Does</v>
      </c>
      <c r="L4" s="17"/>
      <c r="M4" s="18"/>
      <c r="N4" s="19">
        <v>29</v>
      </c>
      <c r="O4" s="19">
        <v>24</v>
      </c>
      <c r="P4" s="19">
        <v>30</v>
      </c>
      <c r="Q4" s="19">
        <v>23</v>
      </c>
      <c r="R4" s="20"/>
      <c r="S4" s="21">
        <f>SUM(N4:R4)</f>
        <v>106</v>
      </c>
      <c r="T4" s="22">
        <v>318</v>
      </c>
    </row>
    <row r="5" spans="1:28" x14ac:dyDescent="0.3">
      <c r="B5" s="1"/>
      <c r="C5" s="6" t="s">
        <v>224</v>
      </c>
      <c r="D5" s="7" t="s">
        <v>5</v>
      </c>
      <c r="E5" s="1"/>
      <c r="F5" s="1"/>
      <c r="G5" s="1"/>
      <c r="J5" s="15" t="s">
        <v>255</v>
      </c>
      <c r="K5" s="16" t="str">
        <f>+C32</f>
        <v>Chicago Hustle</v>
      </c>
      <c r="L5" s="17"/>
      <c r="M5" s="18"/>
      <c r="N5" s="19">
        <v>24</v>
      </c>
      <c r="O5" s="19">
        <v>31</v>
      </c>
      <c r="P5" s="19">
        <v>27</v>
      </c>
      <c r="Q5" s="19">
        <v>35</v>
      </c>
      <c r="R5" s="20"/>
      <c r="S5" s="21">
        <f>SUM(N5:R5)</f>
        <v>117</v>
      </c>
      <c r="T5" s="22">
        <v>318</v>
      </c>
      <c r="U5" s="1"/>
      <c r="V5" s="1"/>
      <c r="W5" s="1"/>
    </row>
    <row r="6" spans="1:28" x14ac:dyDescent="0.3">
      <c r="C6" s="23">
        <v>2861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304</v>
      </c>
      <c r="D7" s="7" t="s">
        <v>7</v>
      </c>
      <c r="S7" s="1"/>
      <c r="T7" s="25" t="s">
        <v>8</v>
      </c>
      <c r="U7" s="1"/>
      <c r="V7" s="26">
        <v>318</v>
      </c>
      <c r="W7" s="1"/>
    </row>
    <row r="8" spans="1:28" x14ac:dyDescent="0.3">
      <c r="B8" s="1"/>
      <c r="C8" s="24" t="s">
        <v>496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9.2361111111111116E-2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27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48</v>
      </c>
      <c r="D13" s="38">
        <v>15</v>
      </c>
      <c r="E13" s="27" t="s">
        <v>437</v>
      </c>
      <c r="F13" s="27"/>
      <c r="G13" s="27"/>
      <c r="H13" s="27"/>
      <c r="I13" s="27"/>
      <c r="J13" s="27"/>
      <c r="K13" s="27"/>
      <c r="L13" s="27"/>
      <c r="M13" s="27"/>
      <c r="N13" s="27"/>
      <c r="O13" s="39"/>
      <c r="P13" s="39"/>
      <c r="Q13" s="39"/>
      <c r="R13" s="39"/>
      <c r="S13" s="39"/>
      <c r="T13" s="27"/>
      <c r="U13" s="40" t="str">
        <f t="shared" ref="U13:U23" si="0">IFERROR(((T13+Q13+N13-R13)+(O13*2))/E13,"")</f>
        <v/>
      </c>
      <c r="V13" s="22">
        <v>318</v>
      </c>
      <c r="W13" s="22" t="s">
        <v>112</v>
      </c>
      <c r="X13" s="22" t="s">
        <v>93</v>
      </c>
      <c r="Y13" s="65">
        <v>2861</v>
      </c>
      <c r="Z13" s="41"/>
      <c r="AA13" s="1" t="s">
        <v>116</v>
      </c>
      <c r="AB13" s="28" t="s">
        <v>256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25</v>
      </c>
      <c r="E14" s="27">
        <v>6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>SUM(L14:M14)</f>
        <v>0</v>
      </c>
      <c r="O14" s="39">
        <v>0</v>
      </c>
      <c r="P14" s="39">
        <v>1</v>
      </c>
      <c r="Q14" s="39">
        <v>0</v>
      </c>
      <c r="R14" s="39">
        <v>1</v>
      </c>
      <c r="S14" s="39">
        <v>0</v>
      </c>
      <c r="T14" s="27">
        <f>+(F14*2)+J14</f>
        <v>0</v>
      </c>
      <c r="U14" s="89">
        <f>IFERROR(((T14+Q14+N14-R14)+(O14*2))/E14,"")</f>
        <v>-0.16666666666666666</v>
      </c>
      <c r="V14" s="22">
        <v>318</v>
      </c>
      <c r="W14" s="22" t="s">
        <v>112</v>
      </c>
      <c r="X14" s="22" t="s">
        <v>93</v>
      </c>
      <c r="Y14" s="65">
        <v>2861</v>
      </c>
      <c r="Z14" s="41"/>
      <c r="AA14" s="1" t="s">
        <v>116</v>
      </c>
      <c r="AB14" s="28" t="s">
        <v>256</v>
      </c>
    </row>
    <row r="15" spans="1:28" x14ac:dyDescent="0.3">
      <c r="A15" s="1" t="s">
        <v>76</v>
      </c>
      <c r="B15" s="1" t="s">
        <v>45</v>
      </c>
      <c r="C15" s="27" t="s">
        <v>53</v>
      </c>
      <c r="D15" s="38">
        <v>8</v>
      </c>
      <c r="E15" s="27">
        <v>48</v>
      </c>
      <c r="F15" s="27">
        <v>6</v>
      </c>
      <c r="G15" s="27">
        <v>15</v>
      </c>
      <c r="H15" s="27"/>
      <c r="I15" s="27"/>
      <c r="J15" s="27">
        <v>2</v>
      </c>
      <c r="K15" s="27">
        <v>2</v>
      </c>
      <c r="L15" s="27">
        <v>2</v>
      </c>
      <c r="M15" s="27">
        <v>7</v>
      </c>
      <c r="N15" s="27">
        <f t="shared" ref="N15:N23" si="1">SUM(L15:M15)</f>
        <v>9</v>
      </c>
      <c r="O15" s="39">
        <v>3</v>
      </c>
      <c r="P15" s="39">
        <v>3</v>
      </c>
      <c r="Q15" s="39">
        <v>1</v>
      </c>
      <c r="R15" s="39">
        <v>6</v>
      </c>
      <c r="S15" s="39">
        <v>1</v>
      </c>
      <c r="T15" s="27">
        <f t="shared" ref="T15:T23" si="2">+(F15*2)+J15</f>
        <v>14</v>
      </c>
      <c r="U15" s="40">
        <f t="shared" si="0"/>
        <v>0.5</v>
      </c>
      <c r="V15" s="22">
        <v>318</v>
      </c>
      <c r="W15" s="22" t="s">
        <v>112</v>
      </c>
      <c r="X15" s="22" t="s">
        <v>93</v>
      </c>
      <c r="Y15" s="65">
        <v>2861</v>
      </c>
      <c r="Z15" s="41"/>
      <c r="AA15" s="1" t="s">
        <v>116</v>
      </c>
      <c r="AB15" s="28" t="s">
        <v>256</v>
      </c>
    </row>
    <row r="16" spans="1:28" x14ac:dyDescent="0.3">
      <c r="A16" s="1" t="s">
        <v>76</v>
      </c>
      <c r="B16" s="1" t="s">
        <v>45</v>
      </c>
      <c r="C16" s="27" t="s">
        <v>118</v>
      </c>
      <c r="D16" s="38">
        <v>10</v>
      </c>
      <c r="E16" s="27">
        <v>4</v>
      </c>
      <c r="F16" s="27">
        <v>0</v>
      </c>
      <c r="G16" s="27">
        <v>3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1"/>
        <v>1</v>
      </c>
      <c r="O16" s="39">
        <v>1</v>
      </c>
      <c r="P16" s="39">
        <v>1</v>
      </c>
      <c r="Q16" s="39">
        <v>0</v>
      </c>
      <c r="R16" s="39">
        <v>0</v>
      </c>
      <c r="S16" s="39">
        <v>0</v>
      </c>
      <c r="T16" s="27">
        <f t="shared" si="2"/>
        <v>0</v>
      </c>
      <c r="U16" s="40">
        <f t="shared" si="0"/>
        <v>0.75</v>
      </c>
      <c r="V16" s="22">
        <v>318</v>
      </c>
      <c r="W16" s="22" t="s">
        <v>112</v>
      </c>
      <c r="X16" s="22" t="s">
        <v>93</v>
      </c>
      <c r="Y16" s="65">
        <v>2861</v>
      </c>
      <c r="Z16" s="41"/>
      <c r="AA16" s="1" t="s">
        <v>116</v>
      </c>
      <c r="AB16" s="28" t="s">
        <v>256</v>
      </c>
    </row>
    <row r="17" spans="1:28" x14ac:dyDescent="0.3">
      <c r="A17" s="1" t="s">
        <v>76</v>
      </c>
      <c r="B17" s="1" t="s">
        <v>45</v>
      </c>
      <c r="C17" s="27" t="s">
        <v>55</v>
      </c>
      <c r="D17" s="38">
        <v>6</v>
      </c>
      <c r="E17" s="27">
        <v>25</v>
      </c>
      <c r="F17" s="27">
        <v>5</v>
      </c>
      <c r="G17" s="27">
        <v>8</v>
      </c>
      <c r="H17" s="27"/>
      <c r="I17" s="27"/>
      <c r="J17" s="27">
        <v>3</v>
      </c>
      <c r="K17" s="27">
        <v>5</v>
      </c>
      <c r="L17" s="27">
        <v>0</v>
      </c>
      <c r="M17" s="27">
        <v>2</v>
      </c>
      <c r="N17" s="27">
        <f t="shared" si="1"/>
        <v>2</v>
      </c>
      <c r="O17" s="39">
        <v>3</v>
      </c>
      <c r="P17" s="39">
        <v>5</v>
      </c>
      <c r="Q17" s="39">
        <v>1</v>
      </c>
      <c r="R17" s="39">
        <v>4</v>
      </c>
      <c r="S17" s="39">
        <v>0</v>
      </c>
      <c r="T17" s="27">
        <f t="shared" si="2"/>
        <v>13</v>
      </c>
      <c r="U17" s="40">
        <f t="shared" si="0"/>
        <v>0.72</v>
      </c>
      <c r="V17" s="22">
        <v>318</v>
      </c>
      <c r="W17" s="22" t="s">
        <v>112</v>
      </c>
      <c r="X17" s="22" t="s">
        <v>93</v>
      </c>
      <c r="Y17" s="65">
        <v>2861</v>
      </c>
      <c r="Z17" s="41"/>
      <c r="AA17" s="1" t="s">
        <v>116</v>
      </c>
      <c r="AB17" s="28" t="s">
        <v>256</v>
      </c>
    </row>
    <row r="18" spans="1:28" x14ac:dyDescent="0.3">
      <c r="A18" s="1" t="s">
        <v>76</v>
      </c>
      <c r="B18" s="1" t="s">
        <v>45</v>
      </c>
      <c r="C18" s="27" t="s">
        <v>305</v>
      </c>
      <c r="D18" s="38">
        <v>44</v>
      </c>
      <c r="E18" s="27">
        <v>21</v>
      </c>
      <c r="F18" s="27">
        <v>2</v>
      </c>
      <c r="G18" s="27">
        <v>4</v>
      </c>
      <c r="H18" s="27"/>
      <c r="I18" s="27"/>
      <c r="J18" s="27">
        <v>2</v>
      </c>
      <c r="K18" s="27">
        <v>2</v>
      </c>
      <c r="L18" s="27">
        <v>1</v>
      </c>
      <c r="M18" s="27">
        <v>1</v>
      </c>
      <c r="N18" s="27">
        <f t="shared" si="1"/>
        <v>2</v>
      </c>
      <c r="O18" s="27">
        <v>1</v>
      </c>
      <c r="P18" s="39">
        <v>4</v>
      </c>
      <c r="Q18" s="27">
        <v>2</v>
      </c>
      <c r="R18" s="27">
        <v>0</v>
      </c>
      <c r="S18" s="27">
        <v>0</v>
      </c>
      <c r="T18" s="27">
        <f t="shared" si="2"/>
        <v>6</v>
      </c>
      <c r="U18" s="40">
        <f t="shared" si="0"/>
        <v>0.5714285714285714</v>
      </c>
      <c r="V18" s="22">
        <v>318</v>
      </c>
      <c r="W18" s="22" t="s">
        <v>112</v>
      </c>
      <c r="X18" s="22" t="s">
        <v>93</v>
      </c>
      <c r="Y18" s="65">
        <v>2861</v>
      </c>
      <c r="Z18" s="41"/>
      <c r="AA18" s="1" t="s">
        <v>116</v>
      </c>
      <c r="AB18" s="28" t="s">
        <v>256</v>
      </c>
    </row>
    <row r="19" spans="1:28" x14ac:dyDescent="0.3">
      <c r="A19" s="1" t="s">
        <v>76</v>
      </c>
      <c r="B19" s="1" t="s">
        <v>45</v>
      </c>
      <c r="C19" s="27" t="s">
        <v>54</v>
      </c>
      <c r="D19" s="38">
        <v>22</v>
      </c>
      <c r="E19" s="27">
        <v>18</v>
      </c>
      <c r="F19" s="27">
        <v>5</v>
      </c>
      <c r="G19" s="27">
        <v>11</v>
      </c>
      <c r="H19" s="27"/>
      <c r="I19" s="27"/>
      <c r="J19" s="27">
        <v>0</v>
      </c>
      <c r="K19" s="27">
        <v>0</v>
      </c>
      <c r="L19" s="27">
        <v>1</v>
      </c>
      <c r="M19" s="27">
        <v>2</v>
      </c>
      <c r="N19" s="27">
        <f t="shared" si="1"/>
        <v>3</v>
      </c>
      <c r="O19" s="39">
        <v>2</v>
      </c>
      <c r="P19" s="39">
        <v>4</v>
      </c>
      <c r="Q19" s="39">
        <v>0</v>
      </c>
      <c r="R19" s="39">
        <v>3</v>
      </c>
      <c r="S19" s="39">
        <v>0</v>
      </c>
      <c r="T19" s="27">
        <f t="shared" si="2"/>
        <v>10</v>
      </c>
      <c r="U19" s="40">
        <f t="shared" si="0"/>
        <v>0.77777777777777779</v>
      </c>
      <c r="V19" s="22">
        <v>318</v>
      </c>
      <c r="W19" s="22" t="s">
        <v>112</v>
      </c>
      <c r="X19" s="22" t="s">
        <v>93</v>
      </c>
      <c r="Y19" s="65">
        <v>2861</v>
      </c>
      <c r="Z19" s="41"/>
      <c r="AA19" s="1" t="s">
        <v>116</v>
      </c>
      <c r="AB19" s="28" t="s">
        <v>256</v>
      </c>
    </row>
    <row r="20" spans="1:28" x14ac:dyDescent="0.3">
      <c r="A20" s="1" t="s">
        <v>76</v>
      </c>
      <c r="B20" s="1" t="s">
        <v>45</v>
      </c>
      <c r="C20" s="27" t="s">
        <v>47</v>
      </c>
      <c r="D20" s="38">
        <v>28</v>
      </c>
      <c r="E20" s="27">
        <v>39</v>
      </c>
      <c r="F20" s="27">
        <v>12</v>
      </c>
      <c r="G20" s="27">
        <v>18</v>
      </c>
      <c r="H20" s="27"/>
      <c r="I20" s="27"/>
      <c r="J20" s="27">
        <v>9</v>
      </c>
      <c r="K20" s="27">
        <v>12</v>
      </c>
      <c r="L20" s="27">
        <v>4</v>
      </c>
      <c r="M20" s="27">
        <v>7</v>
      </c>
      <c r="N20" s="27">
        <f t="shared" si="1"/>
        <v>11</v>
      </c>
      <c r="O20" s="39">
        <v>3</v>
      </c>
      <c r="P20" s="39">
        <v>4</v>
      </c>
      <c r="Q20" s="39">
        <v>1</v>
      </c>
      <c r="R20" s="39">
        <v>5</v>
      </c>
      <c r="S20" s="39">
        <v>0</v>
      </c>
      <c r="T20" s="27">
        <f t="shared" si="2"/>
        <v>33</v>
      </c>
      <c r="U20" s="40">
        <f t="shared" si="0"/>
        <v>1.1794871794871795</v>
      </c>
      <c r="V20" s="22">
        <v>318</v>
      </c>
      <c r="W20" s="22" t="s">
        <v>112</v>
      </c>
      <c r="X20" s="22" t="s">
        <v>93</v>
      </c>
      <c r="Y20" s="65">
        <v>2861</v>
      </c>
      <c r="Z20" s="41"/>
      <c r="AA20" s="1" t="s">
        <v>116</v>
      </c>
      <c r="AB20" s="28" t="s">
        <v>256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32</v>
      </c>
      <c r="E21" s="27">
        <v>15</v>
      </c>
      <c r="F21" s="27">
        <v>1</v>
      </c>
      <c r="G21" s="27">
        <v>4</v>
      </c>
      <c r="H21" s="27"/>
      <c r="I21" s="27"/>
      <c r="J21" s="27">
        <v>1</v>
      </c>
      <c r="K21" s="27">
        <v>3</v>
      </c>
      <c r="L21" s="27">
        <v>0</v>
      </c>
      <c r="M21" s="27">
        <v>3</v>
      </c>
      <c r="N21" s="27">
        <f t="shared" si="1"/>
        <v>3</v>
      </c>
      <c r="O21" s="39">
        <v>3</v>
      </c>
      <c r="P21" s="39">
        <v>3</v>
      </c>
      <c r="Q21" s="39">
        <v>0</v>
      </c>
      <c r="R21" s="39">
        <v>6</v>
      </c>
      <c r="S21" s="39">
        <v>1</v>
      </c>
      <c r="T21" s="27">
        <f t="shared" si="2"/>
        <v>3</v>
      </c>
      <c r="U21" s="40">
        <f t="shared" si="0"/>
        <v>0.4</v>
      </c>
      <c r="V21" s="22">
        <v>318</v>
      </c>
      <c r="W21" s="22" t="s">
        <v>112</v>
      </c>
      <c r="X21" s="22" t="s">
        <v>93</v>
      </c>
      <c r="Y21" s="65">
        <v>2861</v>
      </c>
      <c r="Z21" s="41"/>
      <c r="AA21" s="1" t="s">
        <v>116</v>
      </c>
      <c r="AB21" s="28" t="s">
        <v>256</v>
      </c>
    </row>
    <row r="22" spans="1:28" x14ac:dyDescent="0.3">
      <c r="A22" s="1" t="s">
        <v>76</v>
      </c>
      <c r="B22" s="1" t="s">
        <v>45</v>
      </c>
      <c r="C22" s="27" t="s">
        <v>46</v>
      </c>
      <c r="D22" s="38">
        <v>1</v>
      </c>
      <c r="E22" s="27">
        <v>33</v>
      </c>
      <c r="F22" s="27">
        <v>5</v>
      </c>
      <c r="G22" s="27">
        <v>13</v>
      </c>
      <c r="H22" s="27"/>
      <c r="I22" s="27"/>
      <c r="J22" s="27">
        <v>6</v>
      </c>
      <c r="K22" s="27">
        <v>9</v>
      </c>
      <c r="L22" s="27">
        <v>3</v>
      </c>
      <c r="M22" s="27">
        <v>4</v>
      </c>
      <c r="N22" s="27">
        <f t="shared" si="1"/>
        <v>7</v>
      </c>
      <c r="O22" s="39">
        <v>11</v>
      </c>
      <c r="P22" s="39">
        <v>3</v>
      </c>
      <c r="Q22" s="39">
        <v>1</v>
      </c>
      <c r="R22" s="39">
        <v>3</v>
      </c>
      <c r="S22" s="39">
        <v>0</v>
      </c>
      <c r="T22" s="27">
        <f t="shared" si="2"/>
        <v>16</v>
      </c>
      <c r="U22" s="40">
        <f t="shared" si="0"/>
        <v>1.303030303030303</v>
      </c>
      <c r="V22" s="22">
        <v>318</v>
      </c>
      <c r="W22" s="22" t="s">
        <v>112</v>
      </c>
      <c r="X22" s="22" t="s">
        <v>93</v>
      </c>
      <c r="Y22" s="65">
        <v>2861</v>
      </c>
      <c r="Z22" s="41"/>
      <c r="AA22" s="1" t="s">
        <v>116</v>
      </c>
      <c r="AB22" s="28" t="s">
        <v>256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30</v>
      </c>
      <c r="E23" s="27">
        <v>31</v>
      </c>
      <c r="F23" s="27">
        <v>5</v>
      </c>
      <c r="G23" s="27">
        <v>11</v>
      </c>
      <c r="H23" s="27"/>
      <c r="I23" s="27"/>
      <c r="J23" s="27">
        <v>1</v>
      </c>
      <c r="K23" s="27">
        <v>2</v>
      </c>
      <c r="L23" s="27">
        <v>2</v>
      </c>
      <c r="M23" s="27">
        <v>4</v>
      </c>
      <c r="N23" s="27">
        <f t="shared" si="1"/>
        <v>6</v>
      </c>
      <c r="O23" s="39">
        <v>3</v>
      </c>
      <c r="P23" s="39">
        <v>5</v>
      </c>
      <c r="Q23" s="39">
        <v>5</v>
      </c>
      <c r="R23" s="39">
        <v>6</v>
      </c>
      <c r="S23" s="39">
        <v>1</v>
      </c>
      <c r="T23" s="27">
        <f t="shared" si="2"/>
        <v>11</v>
      </c>
      <c r="U23" s="40">
        <f t="shared" si="0"/>
        <v>0.70967741935483875</v>
      </c>
      <c r="V23" s="22">
        <v>318</v>
      </c>
      <c r="W23" s="22" t="s">
        <v>112</v>
      </c>
      <c r="X23" s="22" t="s">
        <v>93</v>
      </c>
      <c r="Y23" s="65">
        <v>2861</v>
      </c>
      <c r="Z23" s="41"/>
      <c r="AA23" s="1" t="s">
        <v>116</v>
      </c>
      <c r="AB23" s="28" t="s">
        <v>256</v>
      </c>
    </row>
    <row r="24" spans="1:28" x14ac:dyDescent="0.3">
      <c r="A24" s="43" t="s">
        <v>76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41</v>
      </c>
      <c r="G24" s="44">
        <f t="shared" si="3"/>
        <v>87</v>
      </c>
      <c r="H24" s="44">
        <f t="shared" si="3"/>
        <v>0</v>
      </c>
      <c r="I24" s="44">
        <f t="shared" si="3"/>
        <v>0</v>
      </c>
      <c r="J24" s="44">
        <f t="shared" si="3"/>
        <v>24</v>
      </c>
      <c r="K24" s="44">
        <f t="shared" si="3"/>
        <v>35</v>
      </c>
      <c r="L24" s="44">
        <f t="shared" si="3"/>
        <v>14</v>
      </c>
      <c r="M24" s="44">
        <f t="shared" si="3"/>
        <v>30</v>
      </c>
      <c r="N24" s="44">
        <f t="shared" si="3"/>
        <v>44</v>
      </c>
      <c r="O24" s="44">
        <f t="shared" si="3"/>
        <v>30</v>
      </c>
      <c r="P24" s="44">
        <f t="shared" si="3"/>
        <v>33</v>
      </c>
      <c r="Q24" s="44">
        <f t="shared" si="3"/>
        <v>11</v>
      </c>
      <c r="R24" s="44">
        <f t="shared" si="3"/>
        <v>34</v>
      </c>
      <c r="S24" s="44">
        <f t="shared" si="3"/>
        <v>3</v>
      </c>
      <c r="T24" s="44">
        <f t="shared" si="3"/>
        <v>106</v>
      </c>
      <c r="U24" s="45">
        <f>((T24+Q24+N24-R24)+(O24*2))/E24</f>
        <v>0.77916666666666667</v>
      </c>
      <c r="V24" s="46">
        <v>318</v>
      </c>
      <c r="W24" s="46" t="s">
        <v>112</v>
      </c>
      <c r="X24" s="46" t="s">
        <v>93</v>
      </c>
      <c r="Y24" s="66">
        <v>2861</v>
      </c>
      <c r="Z24" s="47"/>
      <c r="AA24" s="43" t="s">
        <v>116</v>
      </c>
      <c r="AB24" s="69" t="s">
        <v>256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0.47126436781609193</v>
      </c>
      <c r="H25" s="27"/>
      <c r="I25" s="1"/>
      <c r="J25" s="48" t="s">
        <v>41</v>
      </c>
      <c r="K25" s="50">
        <f>J24/K24</f>
        <v>0.68571428571428572</v>
      </c>
      <c r="L25" s="1"/>
      <c r="M25" s="39" t="s">
        <v>42</v>
      </c>
      <c r="N25" s="51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29</v>
      </c>
      <c r="AB32" s="8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76</v>
      </c>
      <c r="C34" s="27" t="s">
        <v>289</v>
      </c>
      <c r="D34" s="38">
        <v>30</v>
      </c>
      <c r="E34" s="27">
        <v>24</v>
      </c>
      <c r="F34" s="27">
        <v>3</v>
      </c>
      <c r="G34" s="27">
        <v>7</v>
      </c>
      <c r="H34" s="27"/>
      <c r="I34" s="27"/>
      <c r="J34" s="27">
        <v>5</v>
      </c>
      <c r="K34" s="27">
        <v>6</v>
      </c>
      <c r="L34" s="27">
        <v>1</v>
      </c>
      <c r="M34" s="27">
        <v>4</v>
      </c>
      <c r="N34" s="27">
        <f t="shared" ref="N34:N42" si="4">SUM(L34:M34)</f>
        <v>5</v>
      </c>
      <c r="O34" s="27">
        <v>5</v>
      </c>
      <c r="P34" s="39">
        <v>3</v>
      </c>
      <c r="Q34" s="27">
        <v>2</v>
      </c>
      <c r="R34" s="27">
        <v>2</v>
      </c>
      <c r="S34" s="27">
        <v>0</v>
      </c>
      <c r="T34" s="27">
        <f t="shared" ref="T34:T42" si="5">(H34*3)+((F34-H34)*2)+J34</f>
        <v>11</v>
      </c>
      <c r="U34" s="40">
        <f t="shared" ref="U34:U42" si="6">IFERROR(((T34+Q34+N34-R34)+(O34*2))/E34,"")</f>
        <v>1.0833333333333333</v>
      </c>
      <c r="V34" s="22">
        <v>318</v>
      </c>
      <c r="W34" s="22" t="s">
        <v>92</v>
      </c>
      <c r="X34" s="22" t="s">
        <v>88</v>
      </c>
      <c r="Y34" s="65">
        <v>2861</v>
      </c>
      <c r="Z34" s="41"/>
      <c r="AA34" s="1" t="s">
        <v>216</v>
      </c>
      <c r="AB34" s="28" t="s">
        <v>257</v>
      </c>
    </row>
    <row r="35" spans="1:28" x14ac:dyDescent="0.3">
      <c r="A35" s="1" t="s">
        <v>45</v>
      </c>
      <c r="B35" s="1" t="s">
        <v>76</v>
      </c>
      <c r="C35" s="27" t="s">
        <v>290</v>
      </c>
      <c r="D35" s="38">
        <v>21</v>
      </c>
      <c r="E35" s="27">
        <v>26</v>
      </c>
      <c r="F35" s="27">
        <v>2</v>
      </c>
      <c r="G35" s="27">
        <v>4</v>
      </c>
      <c r="H35" s="27"/>
      <c r="I35" s="27"/>
      <c r="J35" s="27">
        <v>11</v>
      </c>
      <c r="K35" s="27">
        <v>12</v>
      </c>
      <c r="L35" s="27">
        <v>0</v>
      </c>
      <c r="M35" s="27">
        <v>4</v>
      </c>
      <c r="N35" s="27">
        <f t="shared" si="4"/>
        <v>4</v>
      </c>
      <c r="O35" s="39">
        <v>2</v>
      </c>
      <c r="P35" s="39">
        <v>0</v>
      </c>
      <c r="Q35" s="39">
        <v>4</v>
      </c>
      <c r="R35" s="39">
        <v>2</v>
      </c>
      <c r="S35" s="39">
        <v>0</v>
      </c>
      <c r="T35" s="39">
        <f t="shared" si="5"/>
        <v>15</v>
      </c>
      <c r="U35" s="40">
        <f t="shared" si="6"/>
        <v>0.96153846153846156</v>
      </c>
      <c r="V35" s="22">
        <v>318</v>
      </c>
      <c r="W35" s="22" t="s">
        <v>92</v>
      </c>
      <c r="X35" s="22" t="s">
        <v>88</v>
      </c>
      <c r="Y35" s="65">
        <v>2861</v>
      </c>
      <c r="Z35" s="41"/>
      <c r="AA35" s="1" t="s">
        <v>216</v>
      </c>
      <c r="AB35" s="28" t="s">
        <v>257</v>
      </c>
    </row>
    <row r="36" spans="1:28" x14ac:dyDescent="0.3">
      <c r="A36" s="1" t="s">
        <v>45</v>
      </c>
      <c r="B36" s="1" t="s">
        <v>76</v>
      </c>
      <c r="C36" s="27" t="s">
        <v>291</v>
      </c>
      <c r="D36" s="38">
        <v>15</v>
      </c>
      <c r="E36" s="27">
        <v>37</v>
      </c>
      <c r="F36" s="27">
        <v>11</v>
      </c>
      <c r="G36" s="27">
        <v>16</v>
      </c>
      <c r="H36" s="27"/>
      <c r="I36" s="27"/>
      <c r="J36" s="27">
        <v>10</v>
      </c>
      <c r="K36" s="27">
        <v>13</v>
      </c>
      <c r="L36" s="27">
        <v>0</v>
      </c>
      <c r="M36" s="27">
        <v>1</v>
      </c>
      <c r="N36" s="27">
        <f t="shared" si="4"/>
        <v>1</v>
      </c>
      <c r="O36" s="39">
        <v>7</v>
      </c>
      <c r="P36" s="39">
        <v>3</v>
      </c>
      <c r="Q36" s="39">
        <v>0</v>
      </c>
      <c r="R36" s="39">
        <v>5</v>
      </c>
      <c r="S36" s="39">
        <v>0</v>
      </c>
      <c r="T36" s="39">
        <f t="shared" si="5"/>
        <v>32</v>
      </c>
      <c r="U36" s="40">
        <f t="shared" si="6"/>
        <v>1.1351351351351351</v>
      </c>
      <c r="V36" s="22">
        <v>318</v>
      </c>
      <c r="W36" s="22" t="s">
        <v>92</v>
      </c>
      <c r="X36" s="22" t="s">
        <v>88</v>
      </c>
      <c r="Y36" s="65">
        <v>2861</v>
      </c>
      <c r="Z36" s="41"/>
      <c r="AA36" s="1" t="s">
        <v>216</v>
      </c>
      <c r="AB36" s="28" t="s">
        <v>257</v>
      </c>
    </row>
    <row r="37" spans="1:28" x14ac:dyDescent="0.3">
      <c r="A37" s="1" t="s">
        <v>45</v>
      </c>
      <c r="B37" s="1" t="s">
        <v>76</v>
      </c>
      <c r="C37" s="27" t="s">
        <v>293</v>
      </c>
      <c r="D37" s="38">
        <v>31</v>
      </c>
      <c r="E37" s="27">
        <v>28</v>
      </c>
      <c r="F37" s="27">
        <v>5</v>
      </c>
      <c r="G37" s="27">
        <v>11</v>
      </c>
      <c r="H37" s="27"/>
      <c r="I37" s="27"/>
      <c r="J37" s="27">
        <v>3</v>
      </c>
      <c r="K37" s="27">
        <v>5</v>
      </c>
      <c r="L37" s="27">
        <v>1</v>
      </c>
      <c r="M37" s="27">
        <v>2</v>
      </c>
      <c r="N37" s="27">
        <f t="shared" si="4"/>
        <v>3</v>
      </c>
      <c r="O37" s="39">
        <v>3</v>
      </c>
      <c r="P37" s="39">
        <v>5</v>
      </c>
      <c r="Q37" s="39">
        <v>5</v>
      </c>
      <c r="R37" s="39">
        <v>6</v>
      </c>
      <c r="S37" s="39">
        <v>0</v>
      </c>
      <c r="T37" s="39">
        <f t="shared" si="5"/>
        <v>13</v>
      </c>
      <c r="U37" s="40">
        <f t="shared" si="6"/>
        <v>0.75</v>
      </c>
      <c r="V37" s="22">
        <v>318</v>
      </c>
      <c r="W37" s="22" t="s">
        <v>92</v>
      </c>
      <c r="X37" s="22" t="s">
        <v>88</v>
      </c>
      <c r="Y37" s="65">
        <v>2861</v>
      </c>
      <c r="Z37" s="41"/>
      <c r="AA37" s="1" t="s">
        <v>216</v>
      </c>
      <c r="AB37" s="28" t="s">
        <v>257</v>
      </c>
    </row>
    <row r="38" spans="1:28" x14ac:dyDescent="0.3">
      <c r="A38" s="1" t="s">
        <v>45</v>
      </c>
      <c r="B38" s="1" t="s">
        <v>76</v>
      </c>
      <c r="C38" s="27" t="s">
        <v>119</v>
      </c>
      <c r="D38" s="38">
        <v>41</v>
      </c>
      <c r="E38" s="27">
        <v>30</v>
      </c>
      <c r="F38" s="27">
        <v>6</v>
      </c>
      <c r="G38" s="27">
        <v>16</v>
      </c>
      <c r="H38" s="27"/>
      <c r="I38" s="27"/>
      <c r="J38" s="27">
        <v>7</v>
      </c>
      <c r="K38" s="27">
        <v>9</v>
      </c>
      <c r="L38" s="27">
        <v>3</v>
      </c>
      <c r="M38" s="27">
        <v>8</v>
      </c>
      <c r="N38" s="27">
        <f t="shared" si="4"/>
        <v>11</v>
      </c>
      <c r="O38" s="39">
        <v>0</v>
      </c>
      <c r="P38" s="39">
        <v>4</v>
      </c>
      <c r="Q38" s="39">
        <v>1</v>
      </c>
      <c r="R38" s="39">
        <v>2</v>
      </c>
      <c r="S38" s="39">
        <v>0</v>
      </c>
      <c r="T38" s="39">
        <f t="shared" si="5"/>
        <v>19</v>
      </c>
      <c r="U38" s="40">
        <f t="shared" si="6"/>
        <v>0.96666666666666667</v>
      </c>
      <c r="V38" s="22">
        <v>318</v>
      </c>
      <c r="W38" s="22" t="s">
        <v>92</v>
      </c>
      <c r="X38" s="22" t="s">
        <v>88</v>
      </c>
      <c r="Y38" s="65">
        <v>2861</v>
      </c>
      <c r="Z38" s="41"/>
      <c r="AA38" s="1" t="s">
        <v>216</v>
      </c>
      <c r="AB38" s="28" t="s">
        <v>257</v>
      </c>
    </row>
    <row r="39" spans="1:28" x14ac:dyDescent="0.3">
      <c r="A39" s="1" t="s">
        <v>45</v>
      </c>
      <c r="B39" s="1" t="s">
        <v>76</v>
      </c>
      <c r="C39" s="27" t="s">
        <v>299</v>
      </c>
      <c r="D39" s="38">
        <v>24</v>
      </c>
      <c r="E39" s="27">
        <v>27</v>
      </c>
      <c r="F39" s="27">
        <v>4</v>
      </c>
      <c r="G39" s="27">
        <v>5</v>
      </c>
      <c r="H39" s="27"/>
      <c r="I39" s="27"/>
      <c r="J39" s="27">
        <v>1</v>
      </c>
      <c r="K39" s="27">
        <v>1</v>
      </c>
      <c r="L39" s="27">
        <v>1</v>
      </c>
      <c r="M39" s="27">
        <v>6</v>
      </c>
      <c r="N39" s="27">
        <f t="shared" si="4"/>
        <v>7</v>
      </c>
      <c r="O39" s="39">
        <v>1</v>
      </c>
      <c r="P39" s="55">
        <v>6</v>
      </c>
      <c r="Q39" s="39">
        <v>1</v>
      </c>
      <c r="R39" s="39">
        <v>3</v>
      </c>
      <c r="S39" s="39">
        <v>0</v>
      </c>
      <c r="T39" s="39">
        <f t="shared" si="5"/>
        <v>9</v>
      </c>
      <c r="U39" s="40">
        <f t="shared" si="6"/>
        <v>0.59259259259259256</v>
      </c>
      <c r="V39" s="22">
        <v>318</v>
      </c>
      <c r="W39" s="22" t="s">
        <v>92</v>
      </c>
      <c r="X39" s="22" t="s">
        <v>88</v>
      </c>
      <c r="Y39" s="65">
        <v>2861</v>
      </c>
      <c r="Z39" s="41"/>
      <c r="AA39" s="1" t="s">
        <v>216</v>
      </c>
      <c r="AB39" s="28" t="s">
        <v>257</v>
      </c>
    </row>
    <row r="40" spans="1:28" x14ac:dyDescent="0.3">
      <c r="A40" s="1" t="s">
        <v>45</v>
      </c>
      <c r="B40" s="1" t="s">
        <v>76</v>
      </c>
      <c r="C40" s="27" t="s">
        <v>297</v>
      </c>
      <c r="D40" s="38">
        <v>44</v>
      </c>
      <c r="E40" s="27">
        <v>38</v>
      </c>
      <c r="F40" s="27">
        <v>2</v>
      </c>
      <c r="G40" s="27">
        <v>11</v>
      </c>
      <c r="H40" s="27"/>
      <c r="I40" s="27"/>
      <c r="J40" s="27">
        <v>1</v>
      </c>
      <c r="K40" s="27">
        <v>2</v>
      </c>
      <c r="L40" s="27">
        <v>3</v>
      </c>
      <c r="M40" s="27">
        <v>9</v>
      </c>
      <c r="N40" s="27">
        <f t="shared" si="4"/>
        <v>12</v>
      </c>
      <c r="O40" s="39">
        <v>1</v>
      </c>
      <c r="P40" s="39">
        <v>1</v>
      </c>
      <c r="Q40" s="39">
        <v>7</v>
      </c>
      <c r="R40" s="39">
        <v>2</v>
      </c>
      <c r="S40" s="39">
        <v>0</v>
      </c>
      <c r="T40" s="39">
        <f t="shared" si="5"/>
        <v>5</v>
      </c>
      <c r="U40" s="40">
        <f t="shared" si="6"/>
        <v>0.63157894736842102</v>
      </c>
      <c r="V40" s="22">
        <v>318</v>
      </c>
      <c r="W40" s="22" t="s">
        <v>92</v>
      </c>
      <c r="X40" s="22" t="s">
        <v>88</v>
      </c>
      <c r="Y40" s="65">
        <v>2861</v>
      </c>
      <c r="Z40" s="41"/>
      <c r="AA40" s="1" t="s">
        <v>216</v>
      </c>
      <c r="AB40" s="28" t="s">
        <v>257</v>
      </c>
    </row>
    <row r="41" spans="1:28" x14ac:dyDescent="0.3">
      <c r="A41" s="1" t="s">
        <v>45</v>
      </c>
      <c r="B41" s="1" t="s">
        <v>76</v>
      </c>
      <c r="C41" s="27" t="s">
        <v>300</v>
      </c>
      <c r="D41" s="38">
        <v>11</v>
      </c>
      <c r="E41" s="27">
        <v>11</v>
      </c>
      <c r="F41" s="27">
        <v>1</v>
      </c>
      <c r="G41" s="27">
        <v>2</v>
      </c>
      <c r="H41" s="27"/>
      <c r="I41" s="27"/>
      <c r="J41" s="27">
        <v>0</v>
      </c>
      <c r="K41" s="27">
        <v>0</v>
      </c>
      <c r="L41" s="27">
        <v>2</v>
      </c>
      <c r="M41" s="27">
        <v>0</v>
      </c>
      <c r="N41" s="27">
        <f t="shared" si="4"/>
        <v>2</v>
      </c>
      <c r="O41" s="39">
        <v>2</v>
      </c>
      <c r="P41" s="39">
        <v>1</v>
      </c>
      <c r="Q41" s="39">
        <v>1</v>
      </c>
      <c r="R41" s="39">
        <v>4</v>
      </c>
      <c r="S41" s="39">
        <v>0</v>
      </c>
      <c r="T41" s="39">
        <f t="shared" si="5"/>
        <v>2</v>
      </c>
      <c r="U41" s="40">
        <f t="shared" si="6"/>
        <v>0.45454545454545453</v>
      </c>
      <c r="V41" s="22">
        <v>318</v>
      </c>
      <c r="W41" s="22" t="s">
        <v>92</v>
      </c>
      <c r="X41" s="22" t="s">
        <v>88</v>
      </c>
      <c r="Y41" s="65">
        <v>2861</v>
      </c>
      <c r="Z41" s="41"/>
      <c r="AA41" s="1" t="s">
        <v>216</v>
      </c>
      <c r="AB41" s="28" t="s">
        <v>257</v>
      </c>
    </row>
    <row r="42" spans="1:28" x14ac:dyDescent="0.3">
      <c r="A42" s="1" t="s">
        <v>45</v>
      </c>
      <c r="B42" s="1" t="s">
        <v>76</v>
      </c>
      <c r="C42" s="27" t="s">
        <v>298</v>
      </c>
      <c r="D42" s="38">
        <v>25</v>
      </c>
      <c r="E42" s="27">
        <v>19</v>
      </c>
      <c r="F42" s="27">
        <v>4</v>
      </c>
      <c r="G42" s="27">
        <v>13</v>
      </c>
      <c r="H42" s="27"/>
      <c r="I42" s="27"/>
      <c r="J42" s="27">
        <v>3</v>
      </c>
      <c r="K42" s="27">
        <v>4</v>
      </c>
      <c r="L42" s="27">
        <v>2</v>
      </c>
      <c r="M42" s="27">
        <v>1</v>
      </c>
      <c r="N42" s="27">
        <f t="shared" si="4"/>
        <v>3</v>
      </c>
      <c r="O42" s="39">
        <v>0</v>
      </c>
      <c r="P42" s="39">
        <v>2</v>
      </c>
      <c r="Q42" s="39">
        <v>0</v>
      </c>
      <c r="R42" s="39">
        <v>1</v>
      </c>
      <c r="S42" s="39">
        <v>0</v>
      </c>
      <c r="T42" s="39">
        <f t="shared" si="5"/>
        <v>11</v>
      </c>
      <c r="U42" s="40">
        <f t="shared" si="6"/>
        <v>0.68421052631578949</v>
      </c>
      <c r="V42" s="22">
        <v>318</v>
      </c>
      <c r="W42" s="22" t="s">
        <v>92</v>
      </c>
      <c r="X42" s="22" t="s">
        <v>88</v>
      </c>
      <c r="Y42" s="65">
        <v>2861</v>
      </c>
      <c r="Z42" s="41"/>
      <c r="AA42" s="1" t="s">
        <v>216</v>
      </c>
      <c r="AB42" s="28" t="s">
        <v>257</v>
      </c>
    </row>
    <row r="43" spans="1:28" x14ac:dyDescent="0.3">
      <c r="A43" s="43" t="s">
        <v>45</v>
      </c>
      <c r="B43" s="43" t="s">
        <v>76</v>
      </c>
      <c r="C43" s="44" t="s">
        <v>39</v>
      </c>
      <c r="D43" s="43"/>
      <c r="E43" s="44">
        <f t="shared" ref="E43:T43" si="7">SUM(E34:E42)</f>
        <v>240</v>
      </c>
      <c r="F43" s="44">
        <f t="shared" si="7"/>
        <v>38</v>
      </c>
      <c r="G43" s="44">
        <f t="shared" si="7"/>
        <v>85</v>
      </c>
      <c r="H43" s="44">
        <f t="shared" si="7"/>
        <v>0</v>
      </c>
      <c r="I43" s="44">
        <f t="shared" si="7"/>
        <v>0</v>
      </c>
      <c r="J43" s="44">
        <f t="shared" si="7"/>
        <v>41</v>
      </c>
      <c r="K43" s="44">
        <f t="shared" si="7"/>
        <v>52</v>
      </c>
      <c r="L43" s="44">
        <f t="shared" si="7"/>
        <v>13</v>
      </c>
      <c r="M43" s="44">
        <f t="shared" si="7"/>
        <v>35</v>
      </c>
      <c r="N43" s="44">
        <f t="shared" si="7"/>
        <v>48</v>
      </c>
      <c r="O43" s="44">
        <f t="shared" si="7"/>
        <v>21</v>
      </c>
      <c r="P43" s="44">
        <f t="shared" si="7"/>
        <v>25</v>
      </c>
      <c r="Q43" s="44">
        <f t="shared" si="7"/>
        <v>21</v>
      </c>
      <c r="R43" s="44">
        <f t="shared" si="7"/>
        <v>27</v>
      </c>
      <c r="S43" s="44">
        <f t="shared" si="7"/>
        <v>0</v>
      </c>
      <c r="T43" s="44">
        <f t="shared" si="7"/>
        <v>117</v>
      </c>
      <c r="U43" s="45">
        <f>((T43+Q43+N43-R43)+(O43*2))/E43</f>
        <v>0.83750000000000002</v>
      </c>
      <c r="V43" s="46">
        <v>318</v>
      </c>
      <c r="W43" s="46" t="s">
        <v>92</v>
      </c>
      <c r="X43" s="46" t="s">
        <v>88</v>
      </c>
      <c r="Y43" s="66">
        <v>2861</v>
      </c>
      <c r="Z43" s="79" t="s">
        <v>462</v>
      </c>
      <c r="AA43" s="43" t="s">
        <v>216</v>
      </c>
      <c r="AB43" s="69" t="s">
        <v>257</v>
      </c>
    </row>
    <row r="44" spans="1:28" x14ac:dyDescent="0.3">
      <c r="A44" s="1"/>
      <c r="B44" s="1"/>
      <c r="C44" s="1"/>
      <c r="D44" s="1"/>
      <c r="F44" s="48" t="s">
        <v>40</v>
      </c>
      <c r="G44" s="49">
        <f>F43/G43</f>
        <v>0.44705882352941179</v>
      </c>
      <c r="H44" s="27"/>
      <c r="I44" s="1"/>
      <c r="J44" s="48" t="s">
        <v>41</v>
      </c>
      <c r="K44" s="50">
        <f>J43/K43</f>
        <v>0.78846153846153844</v>
      </c>
      <c r="L44" s="1"/>
      <c r="M44" s="39" t="s">
        <v>42</v>
      </c>
      <c r="N44" s="51">
        <v>5</v>
      </c>
      <c r="P44" s="1"/>
      <c r="Q44" s="1"/>
      <c r="R44" s="1"/>
      <c r="S44" s="1"/>
      <c r="T44" s="1"/>
      <c r="U44" s="1"/>
      <c r="V44" s="22"/>
      <c r="W44" s="22"/>
      <c r="X44" s="22"/>
      <c r="Y44" s="52"/>
      <c r="Z44" s="41"/>
      <c r="AA44" s="1"/>
      <c r="AB44" s="28"/>
    </row>
    <row r="45" spans="1:28" x14ac:dyDescent="0.3">
      <c r="A45" s="1"/>
      <c r="B45" s="1"/>
      <c r="C45" s="5" t="s">
        <v>43</v>
      </c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1" t="s">
        <v>463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57B0-5B35-4B83-A89C-1B14A26220CB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414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81</v>
      </c>
      <c r="D4" s="7" t="s">
        <v>4</v>
      </c>
      <c r="E4" s="8"/>
      <c r="F4" s="5"/>
      <c r="G4" s="1"/>
      <c r="J4" s="15" t="s">
        <v>259</v>
      </c>
      <c r="K4" s="16" t="s">
        <v>44</v>
      </c>
      <c r="L4" s="17"/>
      <c r="M4" s="18"/>
      <c r="N4" s="19">
        <v>25</v>
      </c>
      <c r="O4" s="19">
        <v>21</v>
      </c>
      <c r="P4" s="19">
        <v>14</v>
      </c>
      <c r="Q4" s="19">
        <v>16</v>
      </c>
      <c r="R4" s="20"/>
      <c r="S4" s="21">
        <f>SUM(N4:R4)</f>
        <v>76</v>
      </c>
      <c r="T4" s="22">
        <v>322</v>
      </c>
    </row>
    <row r="5" spans="1:28" x14ac:dyDescent="0.3">
      <c r="B5" s="1"/>
      <c r="C5" s="6" t="s">
        <v>258</v>
      </c>
      <c r="D5" s="7" t="s">
        <v>5</v>
      </c>
      <c r="E5" s="1"/>
      <c r="F5" s="1"/>
      <c r="G5" s="1"/>
      <c r="J5" s="15" t="s">
        <v>260</v>
      </c>
      <c r="K5" s="16" t="s">
        <v>57</v>
      </c>
      <c r="L5" s="17"/>
      <c r="M5" s="18"/>
      <c r="N5" s="19">
        <v>22</v>
      </c>
      <c r="O5" s="19">
        <v>30</v>
      </c>
      <c r="P5" s="19">
        <v>27</v>
      </c>
      <c r="Q5" s="19">
        <v>23</v>
      </c>
      <c r="R5" s="20"/>
      <c r="S5" s="21">
        <f>SUM(N5:R5)</f>
        <v>102</v>
      </c>
      <c r="T5" s="22">
        <v>322</v>
      </c>
      <c r="U5" s="1"/>
      <c r="V5" s="1"/>
      <c r="W5" s="1"/>
    </row>
    <row r="6" spans="1:28" x14ac:dyDescent="0.3">
      <c r="C6" s="23">
        <v>3716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322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28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48</v>
      </c>
      <c r="D13" s="38">
        <v>15</v>
      </c>
      <c r="E13" s="81"/>
      <c r="F13" s="27">
        <v>10</v>
      </c>
      <c r="G13" s="81"/>
      <c r="H13" s="81"/>
      <c r="I13" s="81"/>
      <c r="J13" s="27">
        <v>2</v>
      </c>
      <c r="K13" s="27">
        <v>3</v>
      </c>
      <c r="L13" s="81"/>
      <c r="M13" s="81"/>
      <c r="N13" s="27">
        <f t="shared" ref="N13:N23" si="0">SUM(L13:M13)</f>
        <v>0</v>
      </c>
      <c r="O13" s="81"/>
      <c r="P13" s="82"/>
      <c r="Q13" s="81"/>
      <c r="R13" s="81"/>
      <c r="S13" s="81"/>
      <c r="T13" s="27">
        <f>+(F13*2)+J13</f>
        <v>22</v>
      </c>
      <c r="U13" s="40" t="str">
        <f>IFERROR(((T13+Q13+N13-R13)+(O13*2))/E13,"")</f>
        <v/>
      </c>
      <c r="V13" s="22">
        <v>322</v>
      </c>
      <c r="W13" s="22" t="s">
        <v>112</v>
      </c>
      <c r="X13" s="22" t="s">
        <v>93</v>
      </c>
      <c r="Y13" s="65">
        <v>3716</v>
      </c>
      <c r="Z13" s="41"/>
      <c r="AA13" s="1" t="s">
        <v>116</v>
      </c>
      <c r="AB13" s="28" t="s">
        <v>261</v>
      </c>
    </row>
    <row r="14" spans="1:28" x14ac:dyDescent="0.3">
      <c r="A14" s="1" t="s">
        <v>56</v>
      </c>
      <c r="B14" s="1" t="s">
        <v>45</v>
      </c>
      <c r="C14" s="27" t="s">
        <v>50</v>
      </c>
      <c r="D14" s="38">
        <v>25</v>
      </c>
      <c r="E14" s="81"/>
      <c r="F14" s="27">
        <v>0</v>
      </c>
      <c r="G14" s="81"/>
      <c r="H14" s="81"/>
      <c r="I14" s="81"/>
      <c r="J14" s="27">
        <v>0</v>
      </c>
      <c r="K14" s="27">
        <v>0</v>
      </c>
      <c r="L14" s="81"/>
      <c r="M14" s="81"/>
      <c r="N14" s="27">
        <f t="shared" si="0"/>
        <v>0</v>
      </c>
      <c r="O14" s="82"/>
      <c r="P14" s="82"/>
      <c r="Q14" s="82"/>
      <c r="R14" s="82"/>
      <c r="S14" s="82"/>
      <c r="T14" s="27">
        <f t="shared" ref="T14:T22" si="1">+(F14*2)+J14</f>
        <v>0</v>
      </c>
      <c r="U14" s="40" t="str">
        <f t="shared" ref="U14:U22" si="2">IFERROR(((T14+Q14+N14-R14)+(O14*2))/E14,"")</f>
        <v/>
      </c>
      <c r="V14" s="22">
        <v>322</v>
      </c>
      <c r="W14" s="22" t="s">
        <v>112</v>
      </c>
      <c r="X14" s="22" t="s">
        <v>93</v>
      </c>
      <c r="Y14" s="65">
        <v>3716</v>
      </c>
      <c r="Z14" s="41"/>
      <c r="AA14" s="1" t="s">
        <v>116</v>
      </c>
      <c r="AB14" s="28" t="s">
        <v>261</v>
      </c>
    </row>
    <row r="15" spans="1:28" x14ac:dyDescent="0.3">
      <c r="A15" s="1" t="s">
        <v>56</v>
      </c>
      <c r="B15" s="1" t="s">
        <v>45</v>
      </c>
      <c r="C15" s="27" t="s">
        <v>53</v>
      </c>
      <c r="D15" s="38">
        <v>8</v>
      </c>
      <c r="E15" s="81"/>
      <c r="F15" s="27">
        <v>2</v>
      </c>
      <c r="G15" s="81"/>
      <c r="H15" s="81"/>
      <c r="I15" s="81"/>
      <c r="J15" s="27">
        <v>2</v>
      </c>
      <c r="K15" s="27">
        <v>5</v>
      </c>
      <c r="L15" s="81"/>
      <c r="M15" s="81"/>
      <c r="N15" s="27">
        <f t="shared" si="0"/>
        <v>0</v>
      </c>
      <c r="O15" s="82"/>
      <c r="P15" s="82"/>
      <c r="Q15" s="82"/>
      <c r="R15" s="82"/>
      <c r="S15" s="82"/>
      <c r="T15" s="27">
        <f t="shared" si="1"/>
        <v>6</v>
      </c>
      <c r="U15" s="40" t="str">
        <f t="shared" si="2"/>
        <v/>
      </c>
      <c r="V15" s="22">
        <v>322</v>
      </c>
      <c r="W15" s="22" t="s">
        <v>112</v>
      </c>
      <c r="X15" s="22" t="s">
        <v>93</v>
      </c>
      <c r="Y15" s="65">
        <v>3716</v>
      </c>
      <c r="Z15" s="41"/>
      <c r="AA15" s="1" t="s">
        <v>116</v>
      </c>
      <c r="AB15" s="28" t="s">
        <v>261</v>
      </c>
    </row>
    <row r="16" spans="1:28" x14ac:dyDescent="0.3">
      <c r="A16" s="1" t="s">
        <v>56</v>
      </c>
      <c r="B16" s="1" t="s">
        <v>45</v>
      </c>
      <c r="C16" s="27" t="s">
        <v>55</v>
      </c>
      <c r="D16" s="38">
        <v>6</v>
      </c>
      <c r="E16" s="81"/>
      <c r="F16" s="27">
        <v>3</v>
      </c>
      <c r="G16" s="81"/>
      <c r="H16" s="81"/>
      <c r="I16" s="81"/>
      <c r="J16" s="27">
        <v>0</v>
      </c>
      <c r="K16" s="27">
        <v>0</v>
      </c>
      <c r="L16" s="81"/>
      <c r="M16" s="81"/>
      <c r="N16" s="27">
        <f t="shared" si="0"/>
        <v>0</v>
      </c>
      <c r="O16" s="82"/>
      <c r="P16" s="82"/>
      <c r="Q16" s="82"/>
      <c r="R16" s="82"/>
      <c r="S16" s="82"/>
      <c r="T16" s="27">
        <f t="shared" si="1"/>
        <v>6</v>
      </c>
      <c r="U16" s="40" t="str">
        <f t="shared" si="2"/>
        <v/>
      </c>
      <c r="V16" s="22">
        <v>322</v>
      </c>
      <c r="W16" s="22" t="s">
        <v>112</v>
      </c>
      <c r="X16" s="22" t="s">
        <v>93</v>
      </c>
      <c r="Y16" s="65">
        <v>3716</v>
      </c>
      <c r="Z16" s="41"/>
      <c r="AA16" s="1" t="s">
        <v>116</v>
      </c>
      <c r="AB16" s="28" t="s">
        <v>261</v>
      </c>
    </row>
    <row r="17" spans="1:28" x14ac:dyDescent="0.3">
      <c r="A17" s="1" t="s">
        <v>56</v>
      </c>
      <c r="B17" s="1" t="s">
        <v>45</v>
      </c>
      <c r="C17" s="27" t="s">
        <v>305</v>
      </c>
      <c r="D17" s="38">
        <v>44</v>
      </c>
      <c r="E17" s="81"/>
      <c r="F17" s="27">
        <v>0</v>
      </c>
      <c r="G17" s="81"/>
      <c r="H17" s="81"/>
      <c r="I17" s="81"/>
      <c r="J17" s="27">
        <v>0</v>
      </c>
      <c r="K17" s="27">
        <v>0</v>
      </c>
      <c r="L17" s="81"/>
      <c r="M17" s="81"/>
      <c r="N17" s="27">
        <f t="shared" si="0"/>
        <v>0</v>
      </c>
      <c r="O17" s="82"/>
      <c r="P17" s="82"/>
      <c r="Q17" s="82"/>
      <c r="R17" s="82"/>
      <c r="S17" s="82"/>
      <c r="T17" s="27">
        <f t="shared" si="1"/>
        <v>0</v>
      </c>
      <c r="U17" s="40" t="str">
        <f t="shared" si="2"/>
        <v/>
      </c>
      <c r="V17" s="22">
        <v>322</v>
      </c>
      <c r="W17" s="22" t="s">
        <v>112</v>
      </c>
      <c r="X17" s="22" t="s">
        <v>93</v>
      </c>
      <c r="Y17" s="65">
        <v>3716</v>
      </c>
      <c r="Z17" s="41"/>
      <c r="AA17" s="1" t="s">
        <v>116</v>
      </c>
      <c r="AB17" s="28" t="s">
        <v>261</v>
      </c>
    </row>
    <row r="18" spans="1:28" x14ac:dyDescent="0.3">
      <c r="A18" s="1" t="s">
        <v>56</v>
      </c>
      <c r="B18" s="1" t="s">
        <v>45</v>
      </c>
      <c r="C18" s="27" t="s">
        <v>54</v>
      </c>
      <c r="D18" s="38">
        <v>22</v>
      </c>
      <c r="E18" s="81"/>
      <c r="F18" s="27">
        <v>3</v>
      </c>
      <c r="G18" s="81"/>
      <c r="H18" s="81"/>
      <c r="I18" s="81"/>
      <c r="J18" s="27">
        <v>0</v>
      </c>
      <c r="K18" s="27">
        <v>0</v>
      </c>
      <c r="L18" s="81"/>
      <c r="M18" s="81"/>
      <c r="N18" s="27">
        <f t="shared" si="0"/>
        <v>0</v>
      </c>
      <c r="O18" s="82"/>
      <c r="P18" s="82"/>
      <c r="Q18" s="82"/>
      <c r="R18" s="82"/>
      <c r="S18" s="82"/>
      <c r="T18" s="27">
        <f t="shared" si="1"/>
        <v>6</v>
      </c>
      <c r="U18" s="40" t="str">
        <f t="shared" si="2"/>
        <v/>
      </c>
      <c r="V18" s="22">
        <v>322</v>
      </c>
      <c r="W18" s="22" t="s">
        <v>112</v>
      </c>
      <c r="X18" s="22" t="s">
        <v>93</v>
      </c>
      <c r="Y18" s="65">
        <v>3716</v>
      </c>
      <c r="Z18" s="41"/>
      <c r="AA18" s="1" t="s">
        <v>116</v>
      </c>
      <c r="AB18" s="28" t="s">
        <v>261</v>
      </c>
    </row>
    <row r="19" spans="1:28" x14ac:dyDescent="0.3">
      <c r="A19" s="1" t="s">
        <v>56</v>
      </c>
      <c r="B19" s="1" t="s">
        <v>45</v>
      </c>
      <c r="C19" s="27" t="s">
        <v>47</v>
      </c>
      <c r="D19" s="38">
        <v>28</v>
      </c>
      <c r="E19" s="81"/>
      <c r="F19" s="27">
        <v>7</v>
      </c>
      <c r="G19" s="27">
        <v>19</v>
      </c>
      <c r="H19" s="81"/>
      <c r="I19" s="81"/>
      <c r="J19" s="27">
        <v>2</v>
      </c>
      <c r="K19" s="27">
        <v>4</v>
      </c>
      <c r="L19" s="81"/>
      <c r="M19" s="81"/>
      <c r="N19" s="27">
        <f t="shared" si="0"/>
        <v>0</v>
      </c>
      <c r="O19" s="82"/>
      <c r="P19" s="82"/>
      <c r="Q19" s="82"/>
      <c r="R19" s="82"/>
      <c r="S19" s="82"/>
      <c r="T19" s="27">
        <f t="shared" si="1"/>
        <v>16</v>
      </c>
      <c r="U19" s="40" t="str">
        <f t="shared" si="2"/>
        <v/>
      </c>
      <c r="V19" s="22">
        <v>322</v>
      </c>
      <c r="W19" s="22" t="s">
        <v>112</v>
      </c>
      <c r="X19" s="22" t="s">
        <v>93</v>
      </c>
      <c r="Y19" s="65">
        <v>3716</v>
      </c>
      <c r="Z19" s="41"/>
      <c r="AA19" s="1" t="s">
        <v>116</v>
      </c>
      <c r="AB19" s="28" t="s">
        <v>261</v>
      </c>
    </row>
    <row r="20" spans="1:28" x14ac:dyDescent="0.3">
      <c r="A20" s="1" t="s">
        <v>56</v>
      </c>
      <c r="B20" s="1" t="s">
        <v>45</v>
      </c>
      <c r="C20" s="27" t="s">
        <v>52</v>
      </c>
      <c r="D20" s="38">
        <v>32</v>
      </c>
      <c r="E20" s="81"/>
      <c r="F20" s="27">
        <v>0</v>
      </c>
      <c r="G20" s="81"/>
      <c r="H20" s="81"/>
      <c r="I20" s="81"/>
      <c r="J20" s="27">
        <v>2</v>
      </c>
      <c r="K20" s="27">
        <v>2</v>
      </c>
      <c r="L20" s="81"/>
      <c r="M20" s="81"/>
      <c r="N20" s="27">
        <f t="shared" si="0"/>
        <v>0</v>
      </c>
      <c r="O20" s="82"/>
      <c r="P20" s="82"/>
      <c r="Q20" s="82"/>
      <c r="R20" s="82"/>
      <c r="S20" s="82"/>
      <c r="T20" s="27">
        <f t="shared" si="1"/>
        <v>2</v>
      </c>
      <c r="U20" s="40" t="str">
        <f t="shared" si="2"/>
        <v/>
      </c>
      <c r="V20" s="22">
        <v>322</v>
      </c>
      <c r="W20" s="22" t="s">
        <v>112</v>
      </c>
      <c r="X20" s="22" t="s">
        <v>93</v>
      </c>
      <c r="Y20" s="65">
        <v>3716</v>
      </c>
      <c r="Z20" s="41"/>
      <c r="AA20" s="1" t="s">
        <v>116</v>
      </c>
      <c r="AB20" s="28" t="s">
        <v>261</v>
      </c>
    </row>
    <row r="21" spans="1:28" x14ac:dyDescent="0.3">
      <c r="A21" s="1" t="s">
        <v>56</v>
      </c>
      <c r="B21" s="1" t="s">
        <v>45</v>
      </c>
      <c r="C21" s="27" t="s">
        <v>46</v>
      </c>
      <c r="D21" s="38">
        <v>1</v>
      </c>
      <c r="E21" s="81"/>
      <c r="F21" s="27">
        <v>4</v>
      </c>
      <c r="G21" s="81"/>
      <c r="H21" s="81"/>
      <c r="I21" s="81"/>
      <c r="J21" s="27">
        <v>0</v>
      </c>
      <c r="K21" s="27">
        <v>0</v>
      </c>
      <c r="L21" s="81"/>
      <c r="M21" s="81"/>
      <c r="N21" s="27">
        <f t="shared" si="0"/>
        <v>0</v>
      </c>
      <c r="O21" s="82"/>
      <c r="P21" s="82"/>
      <c r="Q21" s="82"/>
      <c r="R21" s="82"/>
      <c r="S21" s="82"/>
      <c r="T21" s="27">
        <f t="shared" si="1"/>
        <v>8</v>
      </c>
      <c r="U21" s="40" t="str">
        <f t="shared" si="2"/>
        <v/>
      </c>
      <c r="V21" s="22">
        <v>322</v>
      </c>
      <c r="W21" s="22" t="s">
        <v>112</v>
      </c>
      <c r="X21" s="22" t="s">
        <v>93</v>
      </c>
      <c r="Y21" s="65">
        <v>3716</v>
      </c>
      <c r="Z21" s="41"/>
      <c r="AA21" s="1" t="s">
        <v>116</v>
      </c>
      <c r="AB21" s="28" t="s">
        <v>261</v>
      </c>
    </row>
    <row r="22" spans="1:28" x14ac:dyDescent="0.3">
      <c r="A22" s="1" t="s">
        <v>56</v>
      </c>
      <c r="B22" s="1" t="s">
        <v>45</v>
      </c>
      <c r="C22" s="27" t="s">
        <v>49</v>
      </c>
      <c r="D22" s="38">
        <v>30</v>
      </c>
      <c r="E22" s="81"/>
      <c r="F22" s="27">
        <v>3</v>
      </c>
      <c r="G22" s="81"/>
      <c r="H22" s="81"/>
      <c r="I22" s="81"/>
      <c r="J22" s="27">
        <v>4</v>
      </c>
      <c r="K22" s="27">
        <v>4</v>
      </c>
      <c r="L22" s="81"/>
      <c r="M22" s="81"/>
      <c r="N22" s="27">
        <f t="shared" si="0"/>
        <v>0</v>
      </c>
      <c r="O22" s="82"/>
      <c r="P22" s="82"/>
      <c r="Q22" s="82"/>
      <c r="R22" s="82"/>
      <c r="S22" s="82"/>
      <c r="T22" s="27">
        <f t="shared" si="1"/>
        <v>10</v>
      </c>
      <c r="U22" s="40" t="str">
        <f t="shared" si="2"/>
        <v/>
      </c>
      <c r="V22" s="22">
        <v>322</v>
      </c>
      <c r="W22" s="22" t="s">
        <v>112</v>
      </c>
      <c r="X22" s="22" t="s">
        <v>93</v>
      </c>
      <c r="Y22" s="65">
        <v>3716</v>
      </c>
      <c r="Z22" s="41"/>
      <c r="AA22" s="1" t="s">
        <v>116</v>
      </c>
      <c r="AB22" s="28" t="s">
        <v>261</v>
      </c>
    </row>
    <row r="23" spans="1:28" x14ac:dyDescent="0.3">
      <c r="A23" s="1" t="s">
        <v>56</v>
      </c>
      <c r="B23" s="1" t="s">
        <v>45</v>
      </c>
      <c r="C23" s="55" t="s">
        <v>38</v>
      </c>
      <c r="D23" s="1"/>
      <c r="E23" s="55">
        <v>240</v>
      </c>
      <c r="F23" s="55"/>
      <c r="G23" s="55"/>
      <c r="H23" s="55"/>
      <c r="I23" s="55"/>
      <c r="J23" s="55"/>
      <c r="K23" s="55"/>
      <c r="L23" s="55"/>
      <c r="M23" s="55">
        <v>46</v>
      </c>
      <c r="N23" s="25">
        <f t="shared" si="0"/>
        <v>46</v>
      </c>
      <c r="O23" s="55"/>
      <c r="P23" s="55">
        <v>34</v>
      </c>
      <c r="Q23" s="55"/>
      <c r="R23" s="55">
        <v>28</v>
      </c>
      <c r="S23" s="55"/>
      <c r="T23" s="27"/>
      <c r="U23" s="40" t="str">
        <f>_xlfn.IFNA("",((T23+Q23+N23-R23)+(O23*2))/E23)</f>
        <v/>
      </c>
      <c r="V23" s="22">
        <v>322</v>
      </c>
      <c r="W23" s="22" t="s">
        <v>112</v>
      </c>
      <c r="X23" s="22" t="s">
        <v>93</v>
      </c>
      <c r="Y23" s="65">
        <v>3716</v>
      </c>
      <c r="Z23" s="41"/>
      <c r="AA23" s="1" t="s">
        <v>116</v>
      </c>
      <c r="AB23" s="28" t="s">
        <v>261</v>
      </c>
    </row>
    <row r="24" spans="1:28" x14ac:dyDescent="0.3">
      <c r="A24" s="43" t="s">
        <v>56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32</v>
      </c>
      <c r="G24" s="44">
        <f t="shared" si="3"/>
        <v>19</v>
      </c>
      <c r="H24" s="44">
        <f t="shared" si="3"/>
        <v>0</v>
      </c>
      <c r="I24" s="44">
        <f t="shared" si="3"/>
        <v>0</v>
      </c>
      <c r="J24" s="44">
        <f t="shared" si="3"/>
        <v>12</v>
      </c>
      <c r="K24" s="44">
        <f t="shared" si="3"/>
        <v>18</v>
      </c>
      <c r="L24" s="44">
        <f t="shared" si="3"/>
        <v>0</v>
      </c>
      <c r="M24" s="44">
        <f t="shared" si="3"/>
        <v>46</v>
      </c>
      <c r="N24" s="44">
        <f t="shared" si="3"/>
        <v>46</v>
      </c>
      <c r="O24" s="44">
        <f t="shared" si="3"/>
        <v>0</v>
      </c>
      <c r="P24" s="44">
        <f t="shared" si="3"/>
        <v>34</v>
      </c>
      <c r="Q24" s="44">
        <f t="shared" si="3"/>
        <v>0</v>
      </c>
      <c r="R24" s="44">
        <f t="shared" si="3"/>
        <v>28</v>
      </c>
      <c r="S24" s="44">
        <f t="shared" si="3"/>
        <v>0</v>
      </c>
      <c r="T24" s="44">
        <f t="shared" si="3"/>
        <v>76</v>
      </c>
      <c r="U24" s="45">
        <f>((T24+Q24+N24-R24)+(O24*2))/E24</f>
        <v>0.39166666666666666</v>
      </c>
      <c r="V24" s="46">
        <v>322</v>
      </c>
      <c r="W24" s="46" t="s">
        <v>112</v>
      </c>
      <c r="X24" s="46" t="s">
        <v>93</v>
      </c>
      <c r="Y24" s="66">
        <v>3716</v>
      </c>
      <c r="Z24" s="47"/>
      <c r="AA24" s="43" t="s">
        <v>116</v>
      </c>
      <c r="AB24" s="69" t="s">
        <v>261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1.6842105263157894</v>
      </c>
      <c r="H25" s="27"/>
      <c r="I25" s="1"/>
      <c r="J25" s="48" t="s">
        <v>41</v>
      </c>
      <c r="K25" s="50">
        <f>J24/K24</f>
        <v>0.66666666666666663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73"/>
      <c r="H27" s="27"/>
      <c r="I27" s="1"/>
      <c r="J27" s="48"/>
      <c r="K27" s="74"/>
      <c r="L27" s="1"/>
      <c r="M27" s="39"/>
      <c r="N27" s="72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31</v>
      </c>
      <c r="AB33" s="8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353</v>
      </c>
      <c r="D35" s="38">
        <v>30</v>
      </c>
      <c r="E35" s="81"/>
      <c r="F35" s="27">
        <v>13</v>
      </c>
      <c r="G35" s="27">
        <v>30</v>
      </c>
      <c r="H35" s="81"/>
      <c r="I35" s="81"/>
      <c r="J35" s="27">
        <v>6</v>
      </c>
      <c r="K35" s="27">
        <v>10</v>
      </c>
      <c r="L35" s="81"/>
      <c r="M35" s="81"/>
      <c r="N35" s="27">
        <f>SUM(L35:M35)</f>
        <v>0</v>
      </c>
      <c r="O35" s="81"/>
      <c r="P35" s="82"/>
      <c r="Q35" s="81"/>
      <c r="R35" s="81"/>
      <c r="S35" s="81"/>
      <c r="T35" s="27">
        <f>(H35*3)+((F35-H35)*2)+J35</f>
        <v>32</v>
      </c>
      <c r="U35" s="40" t="str">
        <f>IFERROR(((T35+Q35+N35-R35)+(O35*2))/E35,"")</f>
        <v/>
      </c>
      <c r="V35" s="22">
        <v>322</v>
      </c>
      <c r="W35" s="22" t="s">
        <v>92</v>
      </c>
      <c r="X35" s="22" t="s">
        <v>88</v>
      </c>
      <c r="Y35" s="65">
        <v>3716</v>
      </c>
      <c r="Z35" s="41"/>
      <c r="AA35" s="1" t="s">
        <v>121</v>
      </c>
      <c r="AB35" s="28" t="s">
        <v>262</v>
      </c>
    </row>
    <row r="36" spans="1:28" x14ac:dyDescent="0.3">
      <c r="A36" s="1" t="s">
        <v>45</v>
      </c>
      <c r="B36" s="1" t="s">
        <v>56</v>
      </c>
      <c r="C36" s="27" t="s">
        <v>385</v>
      </c>
      <c r="D36" s="38">
        <v>20</v>
      </c>
      <c r="E36" s="81"/>
      <c r="F36" s="27">
        <v>3</v>
      </c>
      <c r="G36" s="81"/>
      <c r="H36" s="81"/>
      <c r="I36" s="81"/>
      <c r="J36" s="27">
        <v>3</v>
      </c>
      <c r="K36" s="27">
        <v>5</v>
      </c>
      <c r="L36" s="81"/>
      <c r="M36" s="81"/>
      <c r="N36" s="27">
        <f t="shared" ref="N36:N41" si="4">SUM(L36:M36)</f>
        <v>0</v>
      </c>
      <c r="O36" s="82"/>
      <c r="P36" s="82"/>
      <c r="Q36" s="82"/>
      <c r="R36" s="82"/>
      <c r="S36" s="82"/>
      <c r="T36" s="39">
        <f t="shared" ref="T36:T41" si="5">(H36*3)+((F36-H36)*2)+J36</f>
        <v>9</v>
      </c>
      <c r="U36" s="40" t="str">
        <f t="shared" ref="U36:U44" si="6">IFERROR(((T36+Q36+N36-R36)+(O36*2))/E36,"")</f>
        <v/>
      </c>
      <c r="V36" s="22">
        <v>322</v>
      </c>
      <c r="W36" s="22" t="s">
        <v>92</v>
      </c>
      <c r="X36" s="22" t="s">
        <v>88</v>
      </c>
      <c r="Y36" s="65">
        <v>3716</v>
      </c>
      <c r="Z36" s="41"/>
      <c r="AA36" s="1" t="s">
        <v>121</v>
      </c>
      <c r="AB36" s="28" t="s">
        <v>262</v>
      </c>
    </row>
    <row r="37" spans="1:28" x14ac:dyDescent="0.3">
      <c r="A37" s="1" t="s">
        <v>45</v>
      </c>
      <c r="B37" s="1" t="s">
        <v>56</v>
      </c>
      <c r="C37" s="27" t="s">
        <v>354</v>
      </c>
      <c r="D37" s="38">
        <v>50</v>
      </c>
      <c r="E37" s="81"/>
      <c r="F37" s="27">
        <v>5</v>
      </c>
      <c r="G37" s="81"/>
      <c r="H37" s="81"/>
      <c r="I37" s="81"/>
      <c r="J37" s="27">
        <v>4</v>
      </c>
      <c r="K37" s="27">
        <v>8</v>
      </c>
      <c r="L37" s="81"/>
      <c r="M37" s="27">
        <v>21</v>
      </c>
      <c r="N37" s="27">
        <f t="shared" si="4"/>
        <v>21</v>
      </c>
      <c r="O37" s="82"/>
      <c r="P37" s="82"/>
      <c r="Q37" s="82"/>
      <c r="R37" s="82"/>
      <c r="S37" s="82"/>
      <c r="T37" s="39">
        <f t="shared" si="5"/>
        <v>14</v>
      </c>
      <c r="U37" s="40" t="str">
        <f t="shared" si="6"/>
        <v/>
      </c>
      <c r="V37" s="22">
        <v>322</v>
      </c>
      <c r="W37" s="22" t="s">
        <v>92</v>
      </c>
      <c r="X37" s="22" t="s">
        <v>88</v>
      </c>
      <c r="Y37" s="65">
        <v>3716</v>
      </c>
      <c r="Z37" s="41"/>
      <c r="AA37" s="1" t="s">
        <v>121</v>
      </c>
      <c r="AB37" s="28" t="s">
        <v>262</v>
      </c>
    </row>
    <row r="38" spans="1:28" x14ac:dyDescent="0.3">
      <c r="A38" s="1" t="s">
        <v>45</v>
      </c>
      <c r="B38" s="1" t="s">
        <v>56</v>
      </c>
      <c r="C38" s="27" t="s">
        <v>355</v>
      </c>
      <c r="D38" s="38">
        <v>22</v>
      </c>
      <c r="E38" s="81"/>
      <c r="F38" s="27">
        <v>1</v>
      </c>
      <c r="G38" s="81"/>
      <c r="H38" s="81"/>
      <c r="I38" s="81"/>
      <c r="J38" s="27">
        <v>2</v>
      </c>
      <c r="K38" s="27">
        <v>4</v>
      </c>
      <c r="L38" s="81"/>
      <c r="M38" s="81"/>
      <c r="N38" s="27">
        <f t="shared" si="4"/>
        <v>0</v>
      </c>
      <c r="O38" s="82"/>
      <c r="P38" s="82"/>
      <c r="Q38" s="82"/>
      <c r="R38" s="82"/>
      <c r="S38" s="82"/>
      <c r="T38" s="39">
        <f t="shared" si="5"/>
        <v>4</v>
      </c>
      <c r="U38" s="40" t="str">
        <f t="shared" si="6"/>
        <v/>
      </c>
      <c r="V38" s="22">
        <v>322</v>
      </c>
      <c r="W38" s="22" t="s">
        <v>92</v>
      </c>
      <c r="X38" s="22" t="s">
        <v>88</v>
      </c>
      <c r="Y38" s="65">
        <v>3716</v>
      </c>
      <c r="Z38" s="41"/>
      <c r="AA38" s="1" t="s">
        <v>121</v>
      </c>
      <c r="AB38" s="28" t="s">
        <v>262</v>
      </c>
    </row>
    <row r="39" spans="1:28" x14ac:dyDescent="0.3">
      <c r="A39" s="1" t="s">
        <v>45</v>
      </c>
      <c r="B39" s="1" t="s">
        <v>56</v>
      </c>
      <c r="C39" s="27" t="s">
        <v>356</v>
      </c>
      <c r="D39" s="38">
        <v>12</v>
      </c>
      <c r="E39" s="81"/>
      <c r="F39" s="27">
        <v>5</v>
      </c>
      <c r="G39" s="81"/>
      <c r="H39" s="81"/>
      <c r="I39" s="81"/>
      <c r="J39" s="27">
        <v>0</v>
      </c>
      <c r="K39" s="27">
        <v>0</v>
      </c>
      <c r="L39" s="81"/>
      <c r="M39" s="81"/>
      <c r="N39" s="27">
        <f t="shared" si="4"/>
        <v>0</v>
      </c>
      <c r="O39" s="82"/>
      <c r="P39" s="82"/>
      <c r="Q39" s="82"/>
      <c r="R39" s="82"/>
      <c r="S39" s="82"/>
      <c r="T39" s="39">
        <f t="shared" si="5"/>
        <v>10</v>
      </c>
      <c r="U39" s="40" t="str">
        <f t="shared" si="6"/>
        <v/>
      </c>
      <c r="V39" s="22">
        <v>322</v>
      </c>
      <c r="W39" s="22" t="s">
        <v>92</v>
      </c>
      <c r="X39" s="22" t="s">
        <v>88</v>
      </c>
      <c r="Y39" s="65">
        <v>3716</v>
      </c>
      <c r="Z39" s="41"/>
      <c r="AA39" s="1" t="s">
        <v>121</v>
      </c>
      <c r="AB39" s="28" t="s">
        <v>262</v>
      </c>
    </row>
    <row r="40" spans="1:28" x14ac:dyDescent="0.3">
      <c r="A40" s="1" t="s">
        <v>45</v>
      </c>
      <c r="B40" s="1" t="s">
        <v>56</v>
      </c>
      <c r="C40" s="27" t="s">
        <v>357</v>
      </c>
      <c r="D40" s="38">
        <v>34</v>
      </c>
      <c r="E40" s="81"/>
      <c r="F40" s="27">
        <v>6</v>
      </c>
      <c r="G40" s="81"/>
      <c r="H40" s="81"/>
      <c r="I40" s="81"/>
      <c r="J40" s="27">
        <v>3</v>
      </c>
      <c r="K40" s="27">
        <v>5</v>
      </c>
      <c r="L40" s="81"/>
      <c r="M40" s="27">
        <v>10</v>
      </c>
      <c r="N40" s="27">
        <f t="shared" si="4"/>
        <v>10</v>
      </c>
      <c r="O40" s="82"/>
      <c r="P40" s="82"/>
      <c r="Q40" s="82"/>
      <c r="R40" s="82"/>
      <c r="S40" s="82"/>
      <c r="T40" s="39">
        <f t="shared" si="5"/>
        <v>15</v>
      </c>
      <c r="U40" s="40" t="str">
        <f t="shared" si="6"/>
        <v/>
      </c>
      <c r="V40" s="22">
        <v>322</v>
      </c>
      <c r="W40" s="22" t="s">
        <v>92</v>
      </c>
      <c r="X40" s="22" t="s">
        <v>88</v>
      </c>
      <c r="Y40" s="65">
        <v>3716</v>
      </c>
      <c r="Z40" s="41"/>
      <c r="AA40" s="1" t="s">
        <v>121</v>
      </c>
      <c r="AB40" s="28" t="s">
        <v>262</v>
      </c>
    </row>
    <row r="41" spans="1:28" x14ac:dyDescent="0.3">
      <c r="A41" s="1" t="s">
        <v>45</v>
      </c>
      <c r="B41" s="1" t="s">
        <v>56</v>
      </c>
      <c r="C41" s="27" t="s">
        <v>358</v>
      </c>
      <c r="D41" s="38">
        <v>44</v>
      </c>
      <c r="E41" s="81"/>
      <c r="F41" s="27">
        <v>1</v>
      </c>
      <c r="G41" s="81"/>
      <c r="H41" s="81"/>
      <c r="I41" s="81"/>
      <c r="J41" s="27">
        <v>3</v>
      </c>
      <c r="K41" s="27">
        <v>4</v>
      </c>
      <c r="L41" s="81"/>
      <c r="M41" s="81"/>
      <c r="N41" s="27">
        <f t="shared" si="4"/>
        <v>0</v>
      </c>
      <c r="O41" s="82"/>
      <c r="P41" s="82"/>
      <c r="Q41" s="82"/>
      <c r="R41" s="82"/>
      <c r="S41" s="82"/>
      <c r="T41" s="39">
        <f t="shared" si="5"/>
        <v>5</v>
      </c>
      <c r="U41" s="40" t="str">
        <f t="shared" si="6"/>
        <v/>
      </c>
      <c r="V41" s="22">
        <v>322</v>
      </c>
      <c r="W41" s="22" t="s">
        <v>92</v>
      </c>
      <c r="X41" s="22" t="s">
        <v>88</v>
      </c>
      <c r="Y41" s="65">
        <v>3716</v>
      </c>
      <c r="Z41" s="41"/>
      <c r="AA41" s="1" t="s">
        <v>121</v>
      </c>
      <c r="AB41" s="28" t="s">
        <v>262</v>
      </c>
    </row>
    <row r="42" spans="1:28" x14ac:dyDescent="0.3">
      <c r="A42" s="1" t="s">
        <v>45</v>
      </c>
      <c r="B42" s="1" t="s">
        <v>56</v>
      </c>
      <c r="C42" s="27" t="s">
        <v>359</v>
      </c>
      <c r="D42" s="38">
        <v>52</v>
      </c>
      <c r="E42" s="81"/>
      <c r="F42" s="27">
        <v>3</v>
      </c>
      <c r="G42" s="81"/>
      <c r="H42" s="81"/>
      <c r="I42" s="81"/>
      <c r="J42" s="27">
        <v>1</v>
      </c>
      <c r="K42" s="27">
        <v>2</v>
      </c>
      <c r="L42" s="81"/>
      <c r="M42" s="27">
        <v>12</v>
      </c>
      <c r="N42" s="27">
        <f>SUM(L42:M42)</f>
        <v>12</v>
      </c>
      <c r="O42" s="82"/>
      <c r="P42" s="82"/>
      <c r="Q42" s="82"/>
      <c r="R42" s="82"/>
      <c r="S42" s="82"/>
      <c r="T42" s="39">
        <f>(H42*3)+((F42-H42)*2)+J42</f>
        <v>7</v>
      </c>
      <c r="U42" s="40" t="str">
        <f t="shared" si="6"/>
        <v/>
      </c>
      <c r="V42" s="22">
        <v>322</v>
      </c>
      <c r="W42" s="22" t="s">
        <v>92</v>
      </c>
      <c r="X42" s="22" t="s">
        <v>88</v>
      </c>
      <c r="Y42" s="65">
        <v>3716</v>
      </c>
      <c r="Z42" s="41"/>
      <c r="AA42" s="1" t="s">
        <v>121</v>
      </c>
      <c r="AB42" s="28" t="s">
        <v>262</v>
      </c>
    </row>
    <row r="43" spans="1:28" x14ac:dyDescent="0.3">
      <c r="A43" s="1" t="s">
        <v>45</v>
      </c>
      <c r="B43" s="1" t="s">
        <v>56</v>
      </c>
      <c r="C43" s="27" t="s">
        <v>361</v>
      </c>
      <c r="D43" s="38">
        <v>40</v>
      </c>
      <c r="E43" s="81"/>
      <c r="F43" s="27">
        <v>0</v>
      </c>
      <c r="G43" s="81"/>
      <c r="H43" s="81"/>
      <c r="I43" s="81"/>
      <c r="J43" s="27">
        <v>0</v>
      </c>
      <c r="K43" s="27">
        <v>0</v>
      </c>
      <c r="L43" s="81"/>
      <c r="M43" s="81"/>
      <c r="N43" s="27">
        <f>SUM(L43:M43)</f>
        <v>0</v>
      </c>
      <c r="O43" s="82"/>
      <c r="P43" s="82"/>
      <c r="Q43" s="82"/>
      <c r="R43" s="82"/>
      <c r="S43" s="82"/>
      <c r="T43" s="39">
        <f>(H43*3)+((F43-H43)*2)+J43</f>
        <v>0</v>
      </c>
      <c r="U43" s="40" t="str">
        <f t="shared" si="6"/>
        <v/>
      </c>
      <c r="V43" s="22">
        <v>322</v>
      </c>
      <c r="W43" s="22" t="s">
        <v>92</v>
      </c>
      <c r="X43" s="22" t="s">
        <v>88</v>
      </c>
      <c r="Y43" s="65">
        <v>3716</v>
      </c>
      <c r="Z43" s="41"/>
      <c r="AA43" s="1" t="s">
        <v>121</v>
      </c>
      <c r="AB43" s="28" t="s">
        <v>262</v>
      </c>
    </row>
    <row r="44" spans="1:28" x14ac:dyDescent="0.3">
      <c r="A44" s="1" t="s">
        <v>45</v>
      </c>
      <c r="B44" s="1" t="s">
        <v>56</v>
      </c>
      <c r="C44" s="27" t="s">
        <v>362</v>
      </c>
      <c r="D44" s="38">
        <v>10</v>
      </c>
      <c r="E44" s="81"/>
      <c r="F44" s="27">
        <v>2</v>
      </c>
      <c r="G44" s="81"/>
      <c r="H44" s="81"/>
      <c r="I44" s="81"/>
      <c r="J44" s="27">
        <v>2</v>
      </c>
      <c r="K44" s="27">
        <v>2</v>
      </c>
      <c r="L44" s="81"/>
      <c r="M44" s="81"/>
      <c r="N44" s="27">
        <f>SUM(L44:M44)</f>
        <v>0</v>
      </c>
      <c r="O44" s="82"/>
      <c r="P44" s="82"/>
      <c r="Q44" s="82"/>
      <c r="R44" s="82"/>
      <c r="S44" s="82"/>
      <c r="T44" s="39">
        <f>(H44*3)+((F44-H44)*2)+J44</f>
        <v>6</v>
      </c>
      <c r="U44" s="40" t="str">
        <f t="shared" si="6"/>
        <v/>
      </c>
      <c r="V44" s="22">
        <v>322</v>
      </c>
      <c r="W44" s="22" t="s">
        <v>92</v>
      </c>
      <c r="X44" s="22" t="s">
        <v>88</v>
      </c>
      <c r="Y44" s="65">
        <v>3716</v>
      </c>
      <c r="Z44" s="41"/>
      <c r="AA44" s="1" t="s">
        <v>121</v>
      </c>
      <c r="AB44" s="28" t="s">
        <v>262</v>
      </c>
    </row>
    <row r="45" spans="1:28" x14ac:dyDescent="0.3">
      <c r="A45" s="1" t="s">
        <v>45</v>
      </c>
      <c r="B45" s="1" t="s">
        <v>56</v>
      </c>
      <c r="C45" s="55" t="s">
        <v>38</v>
      </c>
      <c r="D45" s="1"/>
      <c r="E45" s="55">
        <v>240</v>
      </c>
      <c r="F45" s="55"/>
      <c r="G45" s="55">
        <v>35</v>
      </c>
      <c r="H45" s="55"/>
      <c r="I45" s="55"/>
      <c r="J45" s="55"/>
      <c r="K45" s="55"/>
      <c r="L45" s="55"/>
      <c r="M45" s="55">
        <v>15</v>
      </c>
      <c r="N45" s="55">
        <f>SUM(L45:M45)</f>
        <v>15</v>
      </c>
      <c r="O45" s="55"/>
      <c r="P45" s="55">
        <v>17</v>
      </c>
      <c r="Q45" s="55"/>
      <c r="R45" s="55">
        <v>22</v>
      </c>
      <c r="S45" s="42"/>
      <c r="T45" s="42"/>
      <c r="U45" s="40" t="str">
        <f>_xlfn.IFNA("",((T45+Q45+N45-R45)+(O45*2))/E45)</f>
        <v/>
      </c>
      <c r="V45" s="22">
        <v>322</v>
      </c>
      <c r="W45" s="22" t="s">
        <v>92</v>
      </c>
      <c r="X45" s="22" t="s">
        <v>88</v>
      </c>
      <c r="Y45" s="65">
        <v>3716</v>
      </c>
      <c r="Z45" s="41"/>
      <c r="AA45" s="1" t="s">
        <v>121</v>
      </c>
      <c r="AB45" s="28" t="s">
        <v>262</v>
      </c>
    </row>
    <row r="46" spans="1:28" x14ac:dyDescent="0.3">
      <c r="A46" s="43" t="s">
        <v>45</v>
      </c>
      <c r="B46" s="43" t="s">
        <v>56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39</v>
      </c>
      <c r="G46" s="44">
        <f t="shared" si="7"/>
        <v>65</v>
      </c>
      <c r="H46" s="44">
        <f t="shared" si="7"/>
        <v>0</v>
      </c>
      <c r="I46" s="44">
        <f t="shared" si="7"/>
        <v>0</v>
      </c>
      <c r="J46" s="44">
        <f t="shared" si="7"/>
        <v>24</v>
      </c>
      <c r="K46" s="44">
        <f t="shared" si="7"/>
        <v>40</v>
      </c>
      <c r="L46" s="44">
        <f t="shared" si="7"/>
        <v>0</v>
      </c>
      <c r="M46" s="44">
        <f t="shared" si="7"/>
        <v>58</v>
      </c>
      <c r="N46" s="44">
        <f t="shared" si="7"/>
        <v>58</v>
      </c>
      <c r="O46" s="44">
        <f t="shared" si="7"/>
        <v>0</v>
      </c>
      <c r="P46" s="44">
        <f t="shared" si="7"/>
        <v>17</v>
      </c>
      <c r="Q46" s="44">
        <f t="shared" si="7"/>
        <v>0</v>
      </c>
      <c r="R46" s="44">
        <f t="shared" si="7"/>
        <v>22</v>
      </c>
      <c r="S46" s="44">
        <f t="shared" si="7"/>
        <v>0</v>
      </c>
      <c r="T46" s="44">
        <f t="shared" si="7"/>
        <v>102</v>
      </c>
      <c r="U46" s="45">
        <f>((T46+Q46+N46-R46)+(O46*2))/E46</f>
        <v>0.57499999999999996</v>
      </c>
      <c r="V46" s="46">
        <v>322</v>
      </c>
      <c r="W46" s="46" t="s">
        <v>92</v>
      </c>
      <c r="X46" s="46" t="s">
        <v>88</v>
      </c>
      <c r="Y46" s="66">
        <v>3716</v>
      </c>
      <c r="Z46" s="47"/>
      <c r="AA46" s="43" t="s">
        <v>121</v>
      </c>
      <c r="AB46" s="69" t="s">
        <v>262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0.6</v>
      </c>
      <c r="H47" s="27"/>
      <c r="I47" s="1"/>
      <c r="J47" s="48" t="s">
        <v>41</v>
      </c>
      <c r="K47" s="50">
        <f>J46/K46</f>
        <v>0.6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3"/>
      <c r="H49" s="27"/>
      <c r="I49" s="1"/>
      <c r="J49" s="48"/>
      <c r="K49" s="74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A0C1-929D-4E7F-B60C-25C93F40F2D1}">
  <sheetPr>
    <tabColor rgb="FF92D050"/>
    <pageSetUpPr fitToPage="1"/>
  </sheetPr>
  <dimension ref="A1:AB51"/>
  <sheetViews>
    <sheetView topLeftCell="A13" workbookViewId="0">
      <selection activeCell="C32" sqref="C3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419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470</v>
      </c>
    </row>
    <row r="3" spans="1:28" x14ac:dyDescent="0.3">
      <c r="B3" s="1"/>
      <c r="C3" s="6">
        <v>29283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1" t="s">
        <v>477</v>
      </c>
    </row>
    <row r="4" spans="1:28" x14ac:dyDescent="0.3">
      <c r="B4" s="1"/>
      <c r="C4" s="6" t="s">
        <v>123</v>
      </c>
      <c r="D4" s="7" t="s">
        <v>4</v>
      </c>
      <c r="E4" s="8"/>
      <c r="F4" s="5"/>
      <c r="G4" s="1"/>
      <c r="J4" s="15" t="s">
        <v>263</v>
      </c>
      <c r="K4" s="16" t="s">
        <v>44</v>
      </c>
      <c r="L4" s="17"/>
      <c r="M4" s="18"/>
      <c r="N4" s="19">
        <v>30</v>
      </c>
      <c r="O4" s="19">
        <v>26</v>
      </c>
      <c r="P4" s="19">
        <v>29</v>
      </c>
      <c r="Q4" s="19">
        <v>17</v>
      </c>
      <c r="R4" s="20"/>
      <c r="S4" s="21">
        <f>SUM(N4:R4)</f>
        <v>102</v>
      </c>
      <c r="T4" s="22">
        <v>332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264</v>
      </c>
      <c r="K5" s="16" t="s">
        <v>69</v>
      </c>
      <c r="L5" s="17"/>
      <c r="M5" s="18"/>
      <c r="N5" s="19">
        <v>25</v>
      </c>
      <c r="O5" s="19">
        <v>20</v>
      </c>
      <c r="P5" s="19">
        <v>26</v>
      </c>
      <c r="Q5" s="19">
        <v>30</v>
      </c>
      <c r="R5" s="20"/>
      <c r="S5" s="21">
        <f>SUM(N5:R5)</f>
        <v>101</v>
      </c>
      <c r="T5" s="22">
        <v>332</v>
      </c>
      <c r="U5" s="1"/>
      <c r="V5" s="1"/>
      <c r="W5" s="1"/>
    </row>
    <row r="6" spans="1:28" x14ac:dyDescent="0.3">
      <c r="C6" s="23">
        <v>2022</v>
      </c>
      <c r="D6" s="7" t="s">
        <v>6</v>
      </c>
      <c r="F6" s="1" t="s">
        <v>464</v>
      </c>
      <c r="T6" s="1"/>
      <c r="U6" s="1"/>
      <c r="V6" s="1"/>
      <c r="W6" s="1"/>
    </row>
    <row r="7" spans="1:28" x14ac:dyDescent="0.3">
      <c r="B7" s="1"/>
      <c r="C7" s="24" t="s">
        <v>318</v>
      </c>
      <c r="D7" s="7" t="s">
        <v>7</v>
      </c>
      <c r="G7" s="1"/>
      <c r="S7" s="1"/>
      <c r="T7" s="25" t="s">
        <v>8</v>
      </c>
      <c r="U7" s="1"/>
      <c r="V7" s="26">
        <v>332</v>
      </c>
      <c r="W7" s="1"/>
    </row>
    <row r="8" spans="1:28" x14ac:dyDescent="0.3">
      <c r="B8" s="1"/>
      <c r="C8" s="24" t="s">
        <v>482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29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48</v>
      </c>
      <c r="D13" s="38">
        <v>15</v>
      </c>
      <c r="E13" s="27">
        <v>48</v>
      </c>
      <c r="F13" s="27">
        <v>6</v>
      </c>
      <c r="G13" s="27">
        <v>14</v>
      </c>
      <c r="H13" s="27"/>
      <c r="I13" s="27"/>
      <c r="J13" s="27">
        <v>10</v>
      </c>
      <c r="K13" s="27">
        <v>12</v>
      </c>
      <c r="L13" s="81"/>
      <c r="M13" s="27">
        <v>7</v>
      </c>
      <c r="N13" s="27">
        <f>SUM(L13:M13)</f>
        <v>7</v>
      </c>
      <c r="O13" s="27">
        <v>3</v>
      </c>
      <c r="P13" s="39">
        <v>1</v>
      </c>
      <c r="Q13" s="27">
        <v>3</v>
      </c>
      <c r="R13" s="27">
        <v>5</v>
      </c>
      <c r="S13" s="27"/>
      <c r="T13" s="27">
        <f t="shared" ref="T13:T23" si="0">+(F13*2)+J13</f>
        <v>22</v>
      </c>
      <c r="U13" s="40">
        <f>IFERROR(((T13+Q13+N13-R13)+(O13*2))/E13,"")</f>
        <v>0.6875</v>
      </c>
      <c r="V13" s="22">
        <v>332</v>
      </c>
      <c r="W13" s="22" t="s">
        <v>92</v>
      </c>
      <c r="X13" s="22" t="s">
        <v>88</v>
      </c>
      <c r="Y13" s="65">
        <v>2022</v>
      </c>
      <c r="Z13" s="41"/>
      <c r="AA13" s="1" t="s">
        <v>116</v>
      </c>
      <c r="AB13" s="28" t="s">
        <v>265</v>
      </c>
    </row>
    <row r="14" spans="1:28" x14ac:dyDescent="0.3">
      <c r="A14" s="1" t="s">
        <v>68</v>
      </c>
      <c r="B14" s="1" t="s">
        <v>45</v>
      </c>
      <c r="C14" s="27" t="s">
        <v>50</v>
      </c>
      <c r="D14" s="38">
        <v>25</v>
      </c>
      <c r="E14" s="27">
        <v>7</v>
      </c>
      <c r="F14" s="27">
        <v>1</v>
      </c>
      <c r="G14" s="27">
        <v>3</v>
      </c>
      <c r="H14" s="27"/>
      <c r="I14" s="27"/>
      <c r="J14" s="27">
        <v>0</v>
      </c>
      <c r="K14" s="27">
        <v>0</v>
      </c>
      <c r="L14" s="81"/>
      <c r="M14" s="27">
        <v>0</v>
      </c>
      <c r="N14" s="27">
        <f t="shared" ref="N14:N20" si="1">SUM(L14:M14)</f>
        <v>0</v>
      </c>
      <c r="O14" s="39">
        <v>0</v>
      </c>
      <c r="P14" s="39">
        <v>3</v>
      </c>
      <c r="Q14" s="39"/>
      <c r="R14" s="39">
        <v>2</v>
      </c>
      <c r="S14" s="39"/>
      <c r="T14" s="27">
        <f t="shared" si="0"/>
        <v>2</v>
      </c>
      <c r="U14" s="40">
        <f t="shared" ref="U14:U23" si="2">IFERROR(((T14+Q14+N14-R14)+(O14*2))/E14,"")</f>
        <v>0</v>
      </c>
      <c r="V14" s="22">
        <v>332</v>
      </c>
      <c r="W14" s="22" t="s">
        <v>92</v>
      </c>
      <c r="X14" s="22" t="s">
        <v>88</v>
      </c>
      <c r="Y14" s="65">
        <v>2022</v>
      </c>
      <c r="Z14" s="41"/>
      <c r="AA14" s="1" t="s">
        <v>116</v>
      </c>
      <c r="AB14" s="28" t="s">
        <v>265</v>
      </c>
    </row>
    <row r="15" spans="1:28" x14ac:dyDescent="0.3">
      <c r="A15" s="1" t="s">
        <v>68</v>
      </c>
      <c r="B15" s="1" t="s">
        <v>45</v>
      </c>
      <c r="C15" s="27" t="s">
        <v>53</v>
      </c>
      <c r="D15" s="38">
        <v>8</v>
      </c>
      <c r="E15" s="27">
        <v>6</v>
      </c>
      <c r="F15" s="27">
        <v>1</v>
      </c>
      <c r="G15" s="27">
        <v>2</v>
      </c>
      <c r="H15" s="27"/>
      <c r="I15" s="27"/>
      <c r="J15" s="27">
        <v>0</v>
      </c>
      <c r="K15" s="27">
        <v>0</v>
      </c>
      <c r="L15" s="81"/>
      <c r="M15" s="27">
        <v>4</v>
      </c>
      <c r="N15" s="27">
        <f t="shared" si="1"/>
        <v>4</v>
      </c>
      <c r="O15" s="39">
        <v>1</v>
      </c>
      <c r="P15" s="39">
        <v>0</v>
      </c>
      <c r="Q15" s="39"/>
      <c r="R15" s="39">
        <v>0</v>
      </c>
      <c r="S15" s="39"/>
      <c r="T15" s="27">
        <f t="shared" si="0"/>
        <v>2</v>
      </c>
      <c r="U15" s="40">
        <f t="shared" si="2"/>
        <v>1.3333333333333333</v>
      </c>
      <c r="V15" s="22">
        <v>332</v>
      </c>
      <c r="W15" s="22" t="s">
        <v>92</v>
      </c>
      <c r="X15" s="22" t="s">
        <v>88</v>
      </c>
      <c r="Y15" s="65">
        <v>2022</v>
      </c>
      <c r="Z15" s="41"/>
      <c r="AA15" s="1" t="s">
        <v>116</v>
      </c>
      <c r="AB15" s="28" t="s">
        <v>265</v>
      </c>
    </row>
    <row r="16" spans="1:28" x14ac:dyDescent="0.3">
      <c r="A16" s="1" t="s">
        <v>68</v>
      </c>
      <c r="B16" s="1" t="s">
        <v>45</v>
      </c>
      <c r="C16" s="27" t="s">
        <v>55</v>
      </c>
      <c r="D16" s="38">
        <v>6</v>
      </c>
      <c r="E16" s="27">
        <v>22</v>
      </c>
      <c r="F16" s="27">
        <v>1</v>
      </c>
      <c r="G16" s="27">
        <v>5</v>
      </c>
      <c r="H16" s="27"/>
      <c r="I16" s="27"/>
      <c r="J16" s="27">
        <v>5</v>
      </c>
      <c r="K16" s="27">
        <v>8</v>
      </c>
      <c r="L16" s="81"/>
      <c r="M16" s="27">
        <v>4</v>
      </c>
      <c r="N16" s="27">
        <f t="shared" si="1"/>
        <v>4</v>
      </c>
      <c r="O16" s="39">
        <v>1</v>
      </c>
      <c r="P16" s="39">
        <v>4</v>
      </c>
      <c r="Q16" s="39">
        <v>1</v>
      </c>
      <c r="R16" s="39">
        <v>2</v>
      </c>
      <c r="S16" s="39"/>
      <c r="T16" s="27">
        <f t="shared" si="0"/>
        <v>7</v>
      </c>
      <c r="U16" s="40">
        <f t="shared" si="2"/>
        <v>0.54545454545454541</v>
      </c>
      <c r="V16" s="22">
        <v>332</v>
      </c>
      <c r="W16" s="22" t="s">
        <v>92</v>
      </c>
      <c r="X16" s="22" t="s">
        <v>88</v>
      </c>
      <c r="Y16" s="65">
        <v>2022</v>
      </c>
      <c r="Z16" s="41"/>
      <c r="AA16" s="1" t="s">
        <v>116</v>
      </c>
      <c r="AB16" s="28" t="s">
        <v>265</v>
      </c>
    </row>
    <row r="17" spans="1:28" x14ac:dyDescent="0.3">
      <c r="A17" s="1" t="s">
        <v>68</v>
      </c>
      <c r="B17" s="1" t="s">
        <v>45</v>
      </c>
      <c r="C17" s="27" t="s">
        <v>305</v>
      </c>
      <c r="D17" s="38">
        <v>44</v>
      </c>
      <c r="E17" s="27" t="s">
        <v>510</v>
      </c>
      <c r="F17" s="27"/>
      <c r="G17" s="27"/>
      <c r="H17" s="27"/>
      <c r="I17" s="27"/>
      <c r="J17" s="27"/>
      <c r="K17" s="27"/>
      <c r="L17" s="81"/>
      <c r="M17" s="27"/>
      <c r="N17" s="27"/>
      <c r="O17" s="39"/>
      <c r="P17" s="39"/>
      <c r="Q17" s="39"/>
      <c r="R17" s="39"/>
      <c r="S17" s="39"/>
      <c r="T17" s="27"/>
      <c r="U17" s="40"/>
      <c r="V17" s="22">
        <v>332</v>
      </c>
      <c r="W17" s="22" t="s">
        <v>92</v>
      </c>
      <c r="X17" s="22" t="s">
        <v>88</v>
      </c>
      <c r="Y17" s="65">
        <v>2022</v>
      </c>
      <c r="Z17" s="41"/>
      <c r="AA17" s="1" t="s">
        <v>116</v>
      </c>
      <c r="AB17" s="28" t="s">
        <v>265</v>
      </c>
    </row>
    <row r="18" spans="1:28" x14ac:dyDescent="0.3">
      <c r="A18" s="1" t="s">
        <v>68</v>
      </c>
      <c r="B18" s="1" t="s">
        <v>45</v>
      </c>
      <c r="C18" s="27" t="s">
        <v>54</v>
      </c>
      <c r="D18" s="38">
        <v>22</v>
      </c>
      <c r="E18" s="27">
        <v>26</v>
      </c>
      <c r="F18" s="27">
        <v>3</v>
      </c>
      <c r="G18" s="27">
        <v>8</v>
      </c>
      <c r="H18" s="27"/>
      <c r="I18" s="27"/>
      <c r="J18" s="27">
        <v>3</v>
      </c>
      <c r="K18" s="27">
        <v>4</v>
      </c>
      <c r="L18" s="81"/>
      <c r="M18" s="27">
        <v>4</v>
      </c>
      <c r="N18" s="27">
        <f t="shared" si="1"/>
        <v>4</v>
      </c>
      <c r="O18" s="39">
        <v>2</v>
      </c>
      <c r="P18" s="39">
        <v>2</v>
      </c>
      <c r="Q18" s="39">
        <v>2</v>
      </c>
      <c r="R18" s="39">
        <v>0</v>
      </c>
      <c r="S18" s="39"/>
      <c r="T18" s="27">
        <f t="shared" si="0"/>
        <v>9</v>
      </c>
      <c r="U18" s="40">
        <f t="shared" si="2"/>
        <v>0.73076923076923073</v>
      </c>
      <c r="V18" s="22">
        <v>332</v>
      </c>
      <c r="W18" s="22" t="s">
        <v>92</v>
      </c>
      <c r="X18" s="22" t="s">
        <v>88</v>
      </c>
      <c r="Y18" s="65">
        <v>2022</v>
      </c>
      <c r="Z18" s="41"/>
      <c r="AA18" s="1" t="s">
        <v>116</v>
      </c>
      <c r="AB18" s="28" t="s">
        <v>265</v>
      </c>
    </row>
    <row r="19" spans="1:28" x14ac:dyDescent="0.3">
      <c r="A19" s="1" t="s">
        <v>68</v>
      </c>
      <c r="B19" s="1" t="s">
        <v>45</v>
      </c>
      <c r="C19" s="27" t="s">
        <v>47</v>
      </c>
      <c r="D19" s="38">
        <v>28</v>
      </c>
      <c r="E19" s="27">
        <v>38</v>
      </c>
      <c r="F19" s="27">
        <v>11</v>
      </c>
      <c r="G19" s="27">
        <v>14</v>
      </c>
      <c r="H19" s="27"/>
      <c r="I19" s="27"/>
      <c r="J19" s="27">
        <v>13</v>
      </c>
      <c r="K19" s="27">
        <v>17</v>
      </c>
      <c r="L19" s="81"/>
      <c r="M19" s="27">
        <v>16</v>
      </c>
      <c r="N19" s="27">
        <f t="shared" si="1"/>
        <v>16</v>
      </c>
      <c r="O19" s="39">
        <v>1</v>
      </c>
      <c r="P19" s="39">
        <v>4</v>
      </c>
      <c r="Q19" s="39">
        <v>1</v>
      </c>
      <c r="R19" s="39">
        <v>4</v>
      </c>
      <c r="S19" s="39"/>
      <c r="T19" s="27">
        <f t="shared" si="0"/>
        <v>35</v>
      </c>
      <c r="U19" s="40">
        <f t="shared" si="2"/>
        <v>1.3157894736842106</v>
      </c>
      <c r="V19" s="22">
        <v>332</v>
      </c>
      <c r="W19" s="22" t="s">
        <v>92</v>
      </c>
      <c r="X19" s="22" t="s">
        <v>88</v>
      </c>
      <c r="Y19" s="65">
        <v>2022</v>
      </c>
      <c r="Z19" s="41"/>
      <c r="AA19" s="1" t="s">
        <v>116</v>
      </c>
      <c r="AB19" s="28" t="s">
        <v>265</v>
      </c>
    </row>
    <row r="20" spans="1:28" x14ac:dyDescent="0.3">
      <c r="A20" s="1" t="s">
        <v>68</v>
      </c>
      <c r="B20" s="1" t="s">
        <v>45</v>
      </c>
      <c r="C20" s="27" t="s">
        <v>52</v>
      </c>
      <c r="D20" s="38">
        <v>32</v>
      </c>
      <c r="E20" s="27">
        <v>7</v>
      </c>
      <c r="F20" s="27">
        <v>1</v>
      </c>
      <c r="G20" s="27">
        <v>2</v>
      </c>
      <c r="H20" s="27"/>
      <c r="I20" s="27"/>
      <c r="J20" s="27">
        <v>0</v>
      </c>
      <c r="K20" s="27">
        <v>0</v>
      </c>
      <c r="L20" s="81"/>
      <c r="M20" s="27">
        <v>1</v>
      </c>
      <c r="N20" s="27">
        <f t="shared" si="1"/>
        <v>1</v>
      </c>
      <c r="O20" s="39">
        <v>1</v>
      </c>
      <c r="P20" s="39">
        <v>1</v>
      </c>
      <c r="Q20" s="39">
        <v>1</v>
      </c>
      <c r="R20" s="39">
        <v>0</v>
      </c>
      <c r="S20" s="39"/>
      <c r="T20" s="27">
        <f t="shared" si="0"/>
        <v>2</v>
      </c>
      <c r="U20" s="40">
        <f t="shared" si="2"/>
        <v>0.8571428571428571</v>
      </c>
      <c r="V20" s="22">
        <v>332</v>
      </c>
      <c r="W20" s="22" t="s">
        <v>92</v>
      </c>
      <c r="X20" s="22" t="s">
        <v>88</v>
      </c>
      <c r="Y20" s="65">
        <v>2022</v>
      </c>
      <c r="Z20" s="41"/>
      <c r="AA20" s="1" t="s">
        <v>116</v>
      </c>
      <c r="AB20" s="28" t="s">
        <v>265</v>
      </c>
    </row>
    <row r="21" spans="1:28" x14ac:dyDescent="0.3">
      <c r="A21" s="1" t="s">
        <v>68</v>
      </c>
      <c r="B21" s="1" t="s">
        <v>45</v>
      </c>
      <c r="C21" s="27" t="s">
        <v>46</v>
      </c>
      <c r="D21" s="38">
        <v>1</v>
      </c>
      <c r="E21" s="27">
        <v>35</v>
      </c>
      <c r="F21" s="27">
        <v>4</v>
      </c>
      <c r="G21" s="27">
        <v>8</v>
      </c>
      <c r="H21" s="27"/>
      <c r="I21" s="27"/>
      <c r="J21" s="27">
        <v>2</v>
      </c>
      <c r="K21" s="27">
        <v>2</v>
      </c>
      <c r="L21" s="81"/>
      <c r="M21" s="27">
        <v>3</v>
      </c>
      <c r="N21" s="27">
        <f>SUM(L21:M21)</f>
        <v>3</v>
      </c>
      <c r="O21" s="39">
        <v>4</v>
      </c>
      <c r="P21" s="39">
        <v>4</v>
      </c>
      <c r="Q21" s="39">
        <v>1</v>
      </c>
      <c r="R21" s="39">
        <v>4</v>
      </c>
      <c r="S21" s="39"/>
      <c r="T21" s="27">
        <f t="shared" si="0"/>
        <v>10</v>
      </c>
      <c r="U21" s="40">
        <f t="shared" si="2"/>
        <v>0.51428571428571423</v>
      </c>
      <c r="V21" s="22">
        <v>332</v>
      </c>
      <c r="W21" s="22" t="s">
        <v>92</v>
      </c>
      <c r="X21" s="22" t="s">
        <v>88</v>
      </c>
      <c r="Y21" s="65">
        <v>2022</v>
      </c>
      <c r="Z21" s="41"/>
      <c r="AA21" s="1" t="s">
        <v>116</v>
      </c>
      <c r="AB21" s="28" t="s">
        <v>265</v>
      </c>
    </row>
    <row r="22" spans="1:28" x14ac:dyDescent="0.3">
      <c r="A22" s="1" t="s">
        <v>68</v>
      </c>
      <c r="B22" s="1" t="s">
        <v>45</v>
      </c>
      <c r="C22" s="27" t="s">
        <v>307</v>
      </c>
      <c r="D22" s="38">
        <v>24</v>
      </c>
      <c r="E22" s="27">
        <v>10</v>
      </c>
      <c r="F22" s="27">
        <v>0</v>
      </c>
      <c r="G22" s="27">
        <v>3</v>
      </c>
      <c r="H22" s="27"/>
      <c r="I22" s="27"/>
      <c r="J22" s="27">
        <v>2</v>
      </c>
      <c r="K22" s="27">
        <v>2</v>
      </c>
      <c r="L22" s="81"/>
      <c r="M22" s="27">
        <v>2</v>
      </c>
      <c r="N22" s="27">
        <f>SUM(L22:M22)</f>
        <v>2</v>
      </c>
      <c r="O22" s="39">
        <v>1</v>
      </c>
      <c r="P22" s="39">
        <v>4</v>
      </c>
      <c r="Q22" s="39">
        <v>0</v>
      </c>
      <c r="R22" s="39">
        <v>2</v>
      </c>
      <c r="S22" s="39"/>
      <c r="T22" s="27">
        <f t="shared" si="0"/>
        <v>2</v>
      </c>
      <c r="U22" s="40">
        <f t="shared" si="2"/>
        <v>0.4</v>
      </c>
      <c r="V22" s="22">
        <v>332</v>
      </c>
      <c r="W22" s="22" t="s">
        <v>92</v>
      </c>
      <c r="X22" s="22" t="s">
        <v>88</v>
      </c>
      <c r="Y22" s="65">
        <v>2022</v>
      </c>
      <c r="Z22" s="41"/>
      <c r="AA22" s="1" t="s">
        <v>116</v>
      </c>
      <c r="AB22" s="28" t="s">
        <v>265</v>
      </c>
    </row>
    <row r="23" spans="1:28" x14ac:dyDescent="0.3">
      <c r="A23" s="1" t="s">
        <v>68</v>
      </c>
      <c r="B23" s="1" t="s">
        <v>45</v>
      </c>
      <c r="C23" s="27" t="s">
        <v>49</v>
      </c>
      <c r="D23" s="38">
        <v>30</v>
      </c>
      <c r="E23" s="27">
        <v>41</v>
      </c>
      <c r="F23" s="27">
        <v>3</v>
      </c>
      <c r="G23" s="27">
        <v>7</v>
      </c>
      <c r="H23" s="27"/>
      <c r="I23" s="27"/>
      <c r="J23" s="27">
        <v>5</v>
      </c>
      <c r="K23" s="27">
        <v>6</v>
      </c>
      <c r="L23" s="81"/>
      <c r="M23" s="27">
        <v>4</v>
      </c>
      <c r="N23" s="27">
        <f>SUM(L23:M23)</f>
        <v>4</v>
      </c>
      <c r="O23" s="39">
        <v>7</v>
      </c>
      <c r="P23" s="39">
        <v>4</v>
      </c>
      <c r="Q23" s="39">
        <v>6</v>
      </c>
      <c r="R23" s="39">
        <v>6</v>
      </c>
      <c r="S23" s="39">
        <v>1</v>
      </c>
      <c r="T23" s="27">
        <f t="shared" si="0"/>
        <v>11</v>
      </c>
      <c r="U23" s="40">
        <f t="shared" si="2"/>
        <v>0.70731707317073167</v>
      </c>
      <c r="V23" s="22">
        <v>332</v>
      </c>
      <c r="W23" s="22" t="s">
        <v>92</v>
      </c>
      <c r="X23" s="22" t="s">
        <v>88</v>
      </c>
      <c r="Y23" s="65">
        <v>2022</v>
      </c>
      <c r="Z23" s="41"/>
      <c r="AA23" s="1" t="s">
        <v>116</v>
      </c>
      <c r="AB23" s="28" t="s">
        <v>265</v>
      </c>
    </row>
    <row r="24" spans="1:28" x14ac:dyDescent="0.3">
      <c r="A24" s="1" t="s">
        <v>68</v>
      </c>
      <c r="B24" s="1" t="s">
        <v>45</v>
      </c>
      <c r="C24" s="55" t="s">
        <v>38</v>
      </c>
      <c r="D24" s="1"/>
      <c r="E24" s="55"/>
      <c r="F24" s="55"/>
      <c r="G24" s="55"/>
      <c r="H24" s="55"/>
      <c r="I24" s="55"/>
      <c r="J24" s="55"/>
      <c r="K24" s="55"/>
      <c r="L24" s="55">
        <v>8</v>
      </c>
      <c r="M24" s="55">
        <v>-8</v>
      </c>
      <c r="N24" s="5"/>
      <c r="O24" s="55"/>
      <c r="P24" s="55"/>
      <c r="Q24" s="55"/>
      <c r="R24" s="55">
        <v>5</v>
      </c>
      <c r="S24" s="42"/>
      <c r="T24" s="27"/>
      <c r="U24" s="40" t="str">
        <f>_xlfn.IFNA("",((T24+Q24+N24-R24)+(O24*2))/E24)</f>
        <v/>
      </c>
      <c r="V24" s="22">
        <v>332</v>
      </c>
      <c r="W24" s="22" t="s">
        <v>92</v>
      </c>
      <c r="X24" s="22" t="s">
        <v>88</v>
      </c>
      <c r="Y24" s="65">
        <v>2022</v>
      </c>
      <c r="Z24" s="41"/>
      <c r="AA24" s="1" t="s">
        <v>116</v>
      </c>
      <c r="AB24" s="28" t="s">
        <v>265</v>
      </c>
    </row>
    <row r="25" spans="1:28" x14ac:dyDescent="0.3">
      <c r="A25" s="43" t="s">
        <v>68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31</v>
      </c>
      <c r="G25" s="44">
        <f t="shared" si="3"/>
        <v>66</v>
      </c>
      <c r="H25" s="44">
        <f t="shared" si="3"/>
        <v>0</v>
      </c>
      <c r="I25" s="44">
        <f t="shared" si="3"/>
        <v>0</v>
      </c>
      <c r="J25" s="44">
        <f t="shared" si="3"/>
        <v>40</v>
      </c>
      <c r="K25" s="44">
        <f t="shared" si="3"/>
        <v>51</v>
      </c>
      <c r="L25" s="44">
        <f t="shared" si="3"/>
        <v>8</v>
      </c>
      <c r="M25" s="44">
        <f t="shared" si="3"/>
        <v>37</v>
      </c>
      <c r="N25" s="44">
        <f t="shared" si="3"/>
        <v>45</v>
      </c>
      <c r="O25" s="44">
        <f t="shared" si="3"/>
        <v>21</v>
      </c>
      <c r="P25" s="44">
        <f t="shared" si="3"/>
        <v>27</v>
      </c>
      <c r="Q25" s="44">
        <f t="shared" si="3"/>
        <v>15</v>
      </c>
      <c r="R25" s="44">
        <f t="shared" si="3"/>
        <v>30</v>
      </c>
      <c r="S25" s="44">
        <f t="shared" si="3"/>
        <v>1</v>
      </c>
      <c r="T25" s="44">
        <f t="shared" si="3"/>
        <v>102</v>
      </c>
      <c r="U25" s="45">
        <f>((T25+Q25+N25-R25)+(O25*2))/E25</f>
        <v>0.72499999999999998</v>
      </c>
      <c r="V25" s="46">
        <v>332</v>
      </c>
      <c r="W25" s="46" t="s">
        <v>92</v>
      </c>
      <c r="X25" s="46" t="s">
        <v>88</v>
      </c>
      <c r="Y25" s="66">
        <v>2022</v>
      </c>
      <c r="Z25" s="79" t="s">
        <v>421</v>
      </c>
      <c r="AA25" s="43" t="s">
        <v>116</v>
      </c>
      <c r="AB25" s="69" t="s">
        <v>265</v>
      </c>
    </row>
    <row r="26" spans="1:28" x14ac:dyDescent="0.3">
      <c r="A26" s="1"/>
      <c r="B26" s="1"/>
      <c r="C26" s="1"/>
      <c r="D26" s="1"/>
      <c r="F26" s="48" t="s">
        <v>40</v>
      </c>
      <c r="G26" s="50">
        <f>F25/G25</f>
        <v>0.46969696969696972</v>
      </c>
      <c r="H26" s="27"/>
      <c r="I26" s="1"/>
      <c r="J26" s="48" t="s">
        <v>41</v>
      </c>
      <c r="K26" s="50">
        <f>J25/K25</f>
        <v>0.78431372549019607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422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29</v>
      </c>
      <c r="AB33" s="8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163</v>
      </c>
      <c r="D35" s="38">
        <v>21</v>
      </c>
      <c r="E35" s="27">
        <v>11</v>
      </c>
      <c r="F35" s="27">
        <v>1</v>
      </c>
      <c r="G35" s="27">
        <v>3</v>
      </c>
      <c r="H35" s="27"/>
      <c r="I35" s="27"/>
      <c r="J35" s="27">
        <v>0</v>
      </c>
      <c r="K35" s="27">
        <v>0</v>
      </c>
      <c r="L35" s="81"/>
      <c r="M35" s="27">
        <v>2</v>
      </c>
      <c r="N35" s="27">
        <f>SUM(L35:M35)</f>
        <v>2</v>
      </c>
      <c r="O35" s="27">
        <v>1</v>
      </c>
      <c r="P35" s="39">
        <v>2</v>
      </c>
      <c r="Q35" s="27">
        <v>1</v>
      </c>
      <c r="R35" s="27">
        <v>0</v>
      </c>
      <c r="S35" s="27"/>
      <c r="T35" s="27">
        <f t="shared" ref="T35:T44" si="4">+(F35*2)+J35</f>
        <v>2</v>
      </c>
      <c r="U35" s="40">
        <f>IFERROR(((T35+Q35+N35-R35)+(O35*2))/E35,"")</f>
        <v>0.63636363636363635</v>
      </c>
      <c r="V35" s="22">
        <v>332</v>
      </c>
      <c r="W35" s="22" t="s">
        <v>112</v>
      </c>
      <c r="X35" s="22" t="s">
        <v>93</v>
      </c>
      <c r="Y35" s="65">
        <v>2022</v>
      </c>
      <c r="Z35" s="41"/>
      <c r="AA35" s="1" t="s">
        <v>155</v>
      </c>
      <c r="AB35" s="28" t="s">
        <v>266</v>
      </c>
    </row>
    <row r="36" spans="1:28" x14ac:dyDescent="0.3">
      <c r="A36" s="1" t="s">
        <v>45</v>
      </c>
      <c r="B36" s="1" t="s">
        <v>68</v>
      </c>
      <c r="C36" s="27" t="s">
        <v>164</v>
      </c>
      <c r="D36" s="38">
        <v>32</v>
      </c>
      <c r="E36" s="27">
        <v>28</v>
      </c>
      <c r="F36" s="27">
        <v>3</v>
      </c>
      <c r="G36" s="27">
        <v>8</v>
      </c>
      <c r="H36" s="27">
        <v>0</v>
      </c>
      <c r="I36" s="27">
        <v>1</v>
      </c>
      <c r="J36" s="27">
        <v>7</v>
      </c>
      <c r="K36" s="27">
        <v>8</v>
      </c>
      <c r="L36" s="81"/>
      <c r="M36" s="27">
        <v>2</v>
      </c>
      <c r="N36" s="27">
        <f t="shared" ref="N36:N41" si="5">SUM(L36:M36)</f>
        <v>2</v>
      </c>
      <c r="O36" s="39">
        <v>3</v>
      </c>
      <c r="P36" s="39">
        <v>5</v>
      </c>
      <c r="Q36" s="39">
        <v>2</v>
      </c>
      <c r="R36" s="39">
        <v>3</v>
      </c>
      <c r="S36" s="39"/>
      <c r="T36" s="27">
        <f t="shared" si="4"/>
        <v>13</v>
      </c>
      <c r="U36" s="40">
        <f t="shared" ref="U36:U44" si="6">IFERROR(((T36+Q36+N36-R36)+(O36*2))/E36,"")</f>
        <v>0.7142857142857143</v>
      </c>
      <c r="V36" s="22">
        <v>332</v>
      </c>
      <c r="W36" s="22" t="s">
        <v>112</v>
      </c>
      <c r="X36" s="22" t="s">
        <v>93</v>
      </c>
      <c r="Y36" s="65">
        <v>2022</v>
      </c>
      <c r="Z36" s="41"/>
      <c r="AA36" s="1" t="s">
        <v>155</v>
      </c>
      <c r="AB36" s="28" t="s">
        <v>266</v>
      </c>
    </row>
    <row r="37" spans="1:28" x14ac:dyDescent="0.3">
      <c r="A37" s="1" t="s">
        <v>45</v>
      </c>
      <c r="B37" s="1" t="s">
        <v>68</v>
      </c>
      <c r="C37" s="27" t="s">
        <v>166</v>
      </c>
      <c r="D37" s="38">
        <v>42</v>
      </c>
      <c r="E37" s="27">
        <v>46</v>
      </c>
      <c r="F37" s="27">
        <v>15</v>
      </c>
      <c r="G37" s="27">
        <v>22</v>
      </c>
      <c r="H37" s="27"/>
      <c r="I37" s="27"/>
      <c r="J37" s="27">
        <v>7</v>
      </c>
      <c r="K37" s="27">
        <v>17</v>
      </c>
      <c r="L37" s="81"/>
      <c r="M37" s="27">
        <v>7</v>
      </c>
      <c r="N37" s="27">
        <f t="shared" si="5"/>
        <v>7</v>
      </c>
      <c r="O37" s="39">
        <v>1</v>
      </c>
      <c r="P37" s="55">
        <v>6</v>
      </c>
      <c r="Q37" s="39">
        <v>5</v>
      </c>
      <c r="R37" s="39">
        <v>2</v>
      </c>
      <c r="S37" s="39"/>
      <c r="T37" s="27">
        <f t="shared" si="4"/>
        <v>37</v>
      </c>
      <c r="U37" s="40">
        <f t="shared" si="6"/>
        <v>1.0652173913043479</v>
      </c>
      <c r="V37" s="22">
        <v>332</v>
      </c>
      <c r="W37" s="22" t="s">
        <v>112</v>
      </c>
      <c r="X37" s="22" t="s">
        <v>93</v>
      </c>
      <c r="Y37" s="65">
        <v>2022</v>
      </c>
      <c r="Z37" s="41"/>
      <c r="AA37" s="1" t="s">
        <v>155</v>
      </c>
      <c r="AB37" s="28" t="s">
        <v>266</v>
      </c>
    </row>
    <row r="38" spans="1:28" x14ac:dyDescent="0.3">
      <c r="A38" s="1" t="s">
        <v>45</v>
      </c>
      <c r="B38" s="1" t="s">
        <v>68</v>
      </c>
      <c r="C38" s="27" t="s">
        <v>167</v>
      </c>
      <c r="D38" s="38">
        <v>53</v>
      </c>
      <c r="E38" s="27">
        <v>18</v>
      </c>
      <c r="F38" s="27">
        <v>1</v>
      </c>
      <c r="G38" s="27">
        <v>6</v>
      </c>
      <c r="H38" s="27"/>
      <c r="I38" s="27"/>
      <c r="J38" s="27">
        <v>0</v>
      </c>
      <c r="K38" s="27">
        <v>0</v>
      </c>
      <c r="L38" s="81"/>
      <c r="M38" s="27">
        <v>2</v>
      </c>
      <c r="N38" s="27">
        <f t="shared" si="5"/>
        <v>2</v>
      </c>
      <c r="O38" s="39">
        <v>1</v>
      </c>
      <c r="P38" s="39">
        <v>3</v>
      </c>
      <c r="Q38" s="39">
        <v>0</v>
      </c>
      <c r="R38" s="39">
        <v>5</v>
      </c>
      <c r="S38" s="39"/>
      <c r="T38" s="27">
        <f t="shared" si="4"/>
        <v>2</v>
      </c>
      <c r="U38" s="40">
        <f t="shared" si="6"/>
        <v>5.5555555555555552E-2</v>
      </c>
      <c r="V38" s="22">
        <v>332</v>
      </c>
      <c r="W38" s="22" t="s">
        <v>112</v>
      </c>
      <c r="X38" s="22" t="s">
        <v>93</v>
      </c>
      <c r="Y38" s="65">
        <v>2022</v>
      </c>
      <c r="Z38" s="41"/>
      <c r="AA38" s="1" t="s">
        <v>155</v>
      </c>
      <c r="AB38" s="28" t="s">
        <v>266</v>
      </c>
    </row>
    <row r="39" spans="1:28" x14ac:dyDescent="0.3">
      <c r="A39" s="1" t="s">
        <v>45</v>
      </c>
      <c r="B39" s="1" t="s">
        <v>68</v>
      </c>
      <c r="C39" s="27" t="s">
        <v>168</v>
      </c>
      <c r="D39" s="38">
        <v>33</v>
      </c>
      <c r="E39" s="27">
        <v>18</v>
      </c>
      <c r="F39" s="27">
        <v>0</v>
      </c>
      <c r="G39" s="27">
        <v>3</v>
      </c>
      <c r="H39" s="27"/>
      <c r="I39" s="27"/>
      <c r="J39" s="27">
        <v>0</v>
      </c>
      <c r="K39" s="27">
        <v>0</v>
      </c>
      <c r="L39" s="81"/>
      <c r="M39" s="27">
        <v>7</v>
      </c>
      <c r="N39" s="27">
        <f t="shared" si="5"/>
        <v>7</v>
      </c>
      <c r="O39" s="39">
        <v>2</v>
      </c>
      <c r="P39" s="39">
        <v>2</v>
      </c>
      <c r="Q39" s="39">
        <v>1</v>
      </c>
      <c r="R39" s="39">
        <v>0</v>
      </c>
      <c r="S39" s="39">
        <v>1</v>
      </c>
      <c r="T39" s="27">
        <f t="shared" si="4"/>
        <v>0</v>
      </c>
      <c r="U39" s="40">
        <f t="shared" si="6"/>
        <v>0.66666666666666663</v>
      </c>
      <c r="V39" s="22">
        <v>332</v>
      </c>
      <c r="W39" s="22" t="s">
        <v>112</v>
      </c>
      <c r="X39" s="22" t="s">
        <v>93</v>
      </c>
      <c r="Y39" s="65">
        <v>2022</v>
      </c>
      <c r="Z39" s="41"/>
      <c r="AA39" s="1" t="s">
        <v>155</v>
      </c>
      <c r="AB39" s="28" t="s">
        <v>266</v>
      </c>
    </row>
    <row r="40" spans="1:28" x14ac:dyDescent="0.3">
      <c r="A40" s="1" t="s">
        <v>45</v>
      </c>
      <c r="B40" s="1" t="s">
        <v>68</v>
      </c>
      <c r="C40" s="27" t="s">
        <v>423</v>
      </c>
      <c r="D40" s="38">
        <v>44</v>
      </c>
      <c r="E40" s="27">
        <v>25</v>
      </c>
      <c r="F40" s="27">
        <v>5</v>
      </c>
      <c r="G40" s="27">
        <v>10</v>
      </c>
      <c r="H40" s="27"/>
      <c r="I40" s="27"/>
      <c r="J40" s="27">
        <v>1</v>
      </c>
      <c r="K40" s="27">
        <v>1</v>
      </c>
      <c r="L40" s="81"/>
      <c r="M40" s="27">
        <v>4</v>
      </c>
      <c r="N40" s="27">
        <f t="shared" si="5"/>
        <v>4</v>
      </c>
      <c r="O40" s="39">
        <v>4</v>
      </c>
      <c r="P40" s="39">
        <v>3</v>
      </c>
      <c r="Q40" s="39">
        <v>1</v>
      </c>
      <c r="R40" s="39">
        <v>2</v>
      </c>
      <c r="S40" s="39">
        <v>2</v>
      </c>
      <c r="T40" s="27">
        <f t="shared" si="4"/>
        <v>11</v>
      </c>
      <c r="U40" s="40">
        <f t="shared" si="6"/>
        <v>0.88</v>
      </c>
      <c r="V40" s="22">
        <v>332</v>
      </c>
      <c r="W40" s="22" t="s">
        <v>112</v>
      </c>
      <c r="X40" s="22" t="s">
        <v>93</v>
      </c>
      <c r="Y40" s="65">
        <v>2022</v>
      </c>
      <c r="Z40" s="41"/>
      <c r="AA40" s="1" t="s">
        <v>155</v>
      </c>
      <c r="AB40" s="28" t="s">
        <v>266</v>
      </c>
    </row>
    <row r="41" spans="1:28" x14ac:dyDescent="0.3">
      <c r="A41" s="1" t="s">
        <v>45</v>
      </c>
      <c r="B41" s="1" t="s">
        <v>68</v>
      </c>
      <c r="C41" s="27" t="s">
        <v>295</v>
      </c>
      <c r="D41" s="38">
        <v>10</v>
      </c>
      <c r="E41" s="27">
        <v>15</v>
      </c>
      <c r="F41" s="27">
        <v>2</v>
      </c>
      <c r="G41" s="27">
        <v>7</v>
      </c>
      <c r="H41" s="27"/>
      <c r="I41" s="27"/>
      <c r="J41" s="27">
        <v>1</v>
      </c>
      <c r="K41" s="27">
        <v>2</v>
      </c>
      <c r="L41" s="27">
        <v>3</v>
      </c>
      <c r="M41" s="27">
        <v>0</v>
      </c>
      <c r="N41" s="27">
        <f t="shared" si="5"/>
        <v>3</v>
      </c>
      <c r="O41" s="39">
        <v>2</v>
      </c>
      <c r="P41" s="55">
        <v>6</v>
      </c>
      <c r="Q41" s="39">
        <v>3</v>
      </c>
      <c r="R41" s="39">
        <v>2</v>
      </c>
      <c r="S41" s="39">
        <v>0</v>
      </c>
      <c r="T41" s="27">
        <f t="shared" si="4"/>
        <v>5</v>
      </c>
      <c r="U41" s="40">
        <f t="shared" si="6"/>
        <v>0.8666666666666667</v>
      </c>
      <c r="V41" s="22">
        <v>332</v>
      </c>
      <c r="W41" s="22" t="s">
        <v>112</v>
      </c>
      <c r="X41" s="22" t="s">
        <v>93</v>
      </c>
      <c r="Y41" s="65">
        <v>2022</v>
      </c>
      <c r="Z41" s="41"/>
      <c r="AA41" s="1" t="s">
        <v>155</v>
      </c>
      <c r="AB41" s="28" t="s">
        <v>266</v>
      </c>
    </row>
    <row r="42" spans="1:28" x14ac:dyDescent="0.3">
      <c r="A42" s="1" t="s">
        <v>45</v>
      </c>
      <c r="B42" s="1" t="s">
        <v>68</v>
      </c>
      <c r="C42" s="27" t="s">
        <v>169</v>
      </c>
      <c r="D42" s="38">
        <v>12</v>
      </c>
      <c r="E42" s="27">
        <v>29</v>
      </c>
      <c r="F42" s="27">
        <v>5</v>
      </c>
      <c r="G42" s="27">
        <v>11</v>
      </c>
      <c r="H42" s="27">
        <v>0</v>
      </c>
      <c r="I42" s="27">
        <v>1</v>
      </c>
      <c r="J42" s="27">
        <v>0</v>
      </c>
      <c r="K42" s="27">
        <v>0</v>
      </c>
      <c r="L42" s="81"/>
      <c r="M42" s="27">
        <v>4</v>
      </c>
      <c r="N42" s="27">
        <f>SUM(L42:M42)</f>
        <v>4</v>
      </c>
      <c r="O42" s="39">
        <v>3</v>
      </c>
      <c r="P42" s="39">
        <v>5</v>
      </c>
      <c r="Q42" s="39">
        <v>1</v>
      </c>
      <c r="R42" s="39">
        <v>3</v>
      </c>
      <c r="S42" s="39"/>
      <c r="T42" s="27">
        <f t="shared" si="4"/>
        <v>10</v>
      </c>
      <c r="U42" s="40">
        <f t="shared" si="6"/>
        <v>0.62068965517241381</v>
      </c>
      <c r="V42" s="22">
        <v>332</v>
      </c>
      <c r="W42" s="22" t="s">
        <v>112</v>
      </c>
      <c r="X42" s="22" t="s">
        <v>93</v>
      </c>
      <c r="Y42" s="65">
        <v>2022</v>
      </c>
      <c r="Z42" s="41"/>
      <c r="AA42" s="1" t="s">
        <v>155</v>
      </c>
      <c r="AB42" s="28" t="s">
        <v>266</v>
      </c>
    </row>
    <row r="43" spans="1:28" x14ac:dyDescent="0.3">
      <c r="A43" s="1" t="s">
        <v>45</v>
      </c>
      <c r="B43" s="1" t="s">
        <v>68</v>
      </c>
      <c r="C43" s="27" t="s">
        <v>398</v>
      </c>
      <c r="D43" s="38">
        <v>13</v>
      </c>
      <c r="E43" s="27">
        <v>5</v>
      </c>
      <c r="F43" s="27">
        <v>0</v>
      </c>
      <c r="G43" s="27">
        <v>2</v>
      </c>
      <c r="H43" s="27"/>
      <c r="I43" s="27"/>
      <c r="J43" s="27">
        <v>0</v>
      </c>
      <c r="K43" s="27">
        <v>0</v>
      </c>
      <c r="L43" s="81"/>
      <c r="M43" s="27">
        <v>0</v>
      </c>
      <c r="N43" s="27">
        <f>SUM(L43:M43)</f>
        <v>0</v>
      </c>
      <c r="O43" s="39">
        <v>2</v>
      </c>
      <c r="P43" s="39">
        <v>0</v>
      </c>
      <c r="Q43" s="39">
        <v>0</v>
      </c>
      <c r="R43" s="39">
        <v>3</v>
      </c>
      <c r="S43" s="39">
        <v>0</v>
      </c>
      <c r="T43" s="27">
        <f t="shared" si="4"/>
        <v>0</v>
      </c>
      <c r="U43" s="40">
        <f t="shared" si="6"/>
        <v>0.2</v>
      </c>
      <c r="V43" s="22">
        <v>332</v>
      </c>
      <c r="W43" s="22" t="s">
        <v>112</v>
      </c>
      <c r="X43" s="22" t="s">
        <v>93</v>
      </c>
      <c r="Y43" s="65">
        <v>2022</v>
      </c>
      <c r="Z43" s="41"/>
      <c r="AA43" s="1" t="s">
        <v>155</v>
      </c>
      <c r="AB43" s="28" t="s">
        <v>266</v>
      </c>
    </row>
    <row r="44" spans="1:28" x14ac:dyDescent="0.3">
      <c r="A44" s="1" t="s">
        <v>45</v>
      </c>
      <c r="B44" s="1" t="s">
        <v>68</v>
      </c>
      <c r="C44" s="27" t="s">
        <v>171</v>
      </c>
      <c r="D44" s="38">
        <v>11</v>
      </c>
      <c r="E44" s="27">
        <v>45</v>
      </c>
      <c r="F44" s="27">
        <v>10</v>
      </c>
      <c r="G44" s="27">
        <v>22</v>
      </c>
      <c r="H44" s="27"/>
      <c r="I44" s="27"/>
      <c r="J44" s="27">
        <v>1</v>
      </c>
      <c r="K44" s="27">
        <v>1</v>
      </c>
      <c r="L44" s="81"/>
      <c r="M44" s="27">
        <v>7</v>
      </c>
      <c r="N44" s="27">
        <f>SUM(L44:M44)</f>
        <v>7</v>
      </c>
      <c r="O44" s="39">
        <v>6</v>
      </c>
      <c r="P44" s="39">
        <v>1</v>
      </c>
      <c r="Q44" s="39">
        <v>3</v>
      </c>
      <c r="R44" s="39">
        <v>1</v>
      </c>
      <c r="S44" s="39"/>
      <c r="T44" s="27">
        <f t="shared" si="4"/>
        <v>21</v>
      </c>
      <c r="U44" s="40">
        <f t="shared" si="6"/>
        <v>0.93333333333333335</v>
      </c>
      <c r="V44" s="22">
        <v>332</v>
      </c>
      <c r="W44" s="22" t="s">
        <v>112</v>
      </c>
      <c r="X44" s="22" t="s">
        <v>93</v>
      </c>
      <c r="Y44" s="65">
        <v>2022</v>
      </c>
      <c r="Z44" s="41"/>
      <c r="AA44" s="1" t="s">
        <v>155</v>
      </c>
      <c r="AB44" s="28" t="s">
        <v>266</v>
      </c>
    </row>
    <row r="45" spans="1:28" x14ac:dyDescent="0.3">
      <c r="A45" s="1" t="s">
        <v>45</v>
      </c>
      <c r="B45" s="1" t="s">
        <v>68</v>
      </c>
      <c r="C45" s="55" t="s">
        <v>38</v>
      </c>
      <c r="D45" s="1"/>
      <c r="E45" s="55"/>
      <c r="F45" s="55"/>
      <c r="G45" s="55"/>
      <c r="H45" s="55"/>
      <c r="I45" s="55"/>
      <c r="J45" s="55"/>
      <c r="K45" s="55"/>
      <c r="L45" s="55">
        <v>10</v>
      </c>
      <c r="M45" s="55">
        <v>-10</v>
      </c>
      <c r="N45" s="55"/>
      <c r="O45" s="55"/>
      <c r="P45" s="55"/>
      <c r="Q45" s="42"/>
      <c r="R45" s="42"/>
      <c r="S45" s="42"/>
      <c r="T45" s="42"/>
      <c r="U45" s="40" t="str">
        <f>_xlfn.IFNA("",((T45+Q45+N45-R45)+(O45*2))/E45)</f>
        <v/>
      </c>
      <c r="V45" s="22">
        <v>332</v>
      </c>
      <c r="W45" s="22" t="s">
        <v>112</v>
      </c>
      <c r="X45" s="22" t="s">
        <v>93</v>
      </c>
      <c r="Y45" s="65">
        <v>2022</v>
      </c>
      <c r="Z45" s="41"/>
      <c r="AA45" s="1" t="s">
        <v>155</v>
      </c>
      <c r="AB45" s="28" t="s">
        <v>266</v>
      </c>
    </row>
    <row r="46" spans="1:28" x14ac:dyDescent="0.3">
      <c r="A46" s="43" t="s">
        <v>45</v>
      </c>
      <c r="B46" s="43" t="s">
        <v>68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42</v>
      </c>
      <c r="G46" s="44">
        <f t="shared" si="7"/>
        <v>94</v>
      </c>
      <c r="H46" s="44">
        <f t="shared" si="7"/>
        <v>0</v>
      </c>
      <c r="I46" s="44">
        <f t="shared" si="7"/>
        <v>2</v>
      </c>
      <c r="J46" s="44">
        <f t="shared" si="7"/>
        <v>17</v>
      </c>
      <c r="K46" s="44">
        <f t="shared" si="7"/>
        <v>29</v>
      </c>
      <c r="L46" s="44">
        <f t="shared" si="7"/>
        <v>13</v>
      </c>
      <c r="M46" s="44">
        <f t="shared" si="7"/>
        <v>25</v>
      </c>
      <c r="N46" s="44">
        <f t="shared" si="7"/>
        <v>38</v>
      </c>
      <c r="O46" s="44">
        <f t="shared" si="7"/>
        <v>25</v>
      </c>
      <c r="P46" s="44">
        <f t="shared" si="7"/>
        <v>33</v>
      </c>
      <c r="Q46" s="44">
        <f t="shared" si="7"/>
        <v>17</v>
      </c>
      <c r="R46" s="44">
        <f t="shared" si="7"/>
        <v>21</v>
      </c>
      <c r="S46" s="44">
        <f t="shared" si="7"/>
        <v>3</v>
      </c>
      <c r="T46" s="44">
        <f t="shared" si="7"/>
        <v>101</v>
      </c>
      <c r="U46" s="45">
        <f>((T46+Q46+N46-R46)+(O46*2))/E46</f>
        <v>0.77083333333333337</v>
      </c>
      <c r="V46" s="46">
        <v>332</v>
      </c>
      <c r="W46" s="46" t="s">
        <v>112</v>
      </c>
      <c r="X46" s="46" t="s">
        <v>93</v>
      </c>
      <c r="Y46" s="66">
        <v>2022</v>
      </c>
      <c r="Z46" s="47"/>
      <c r="AA46" s="43" t="s">
        <v>155</v>
      </c>
      <c r="AB46" s="69" t="s">
        <v>266</v>
      </c>
    </row>
    <row r="47" spans="1:28" x14ac:dyDescent="0.3">
      <c r="A47" s="1"/>
      <c r="B47" s="1"/>
      <c r="C47" s="1"/>
      <c r="D47" s="1"/>
      <c r="F47" s="48" t="s">
        <v>40</v>
      </c>
      <c r="G47" s="50">
        <f>F46/G46</f>
        <v>0.44680851063829785</v>
      </c>
      <c r="H47" s="27"/>
      <c r="I47" s="1"/>
      <c r="J47" s="48" t="s">
        <v>41</v>
      </c>
      <c r="K47" s="50">
        <f>J46/K46</f>
        <v>0.58620689655172409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500</v>
      </c>
      <c r="D49" s="1"/>
      <c r="F49" s="48"/>
      <c r="G49" s="73"/>
      <c r="H49" s="27"/>
      <c r="I49" s="1"/>
      <c r="J49" s="48"/>
      <c r="K49" s="74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4A4C-2996-4A98-8A4A-26CA7EE70FA7}">
  <sheetPr>
    <tabColor rgb="FFFF0000"/>
  </sheetPr>
  <dimension ref="A1:AB52"/>
  <sheetViews>
    <sheetView workbookViewId="0">
      <selection activeCell="E14" sqref="E1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485</v>
      </c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81</v>
      </c>
      <c r="D4" s="7" t="s">
        <v>4</v>
      </c>
      <c r="E4" s="8"/>
      <c r="F4" s="5"/>
      <c r="G4" s="1"/>
      <c r="J4" s="15" t="s">
        <v>132</v>
      </c>
      <c r="K4" s="16" t="str">
        <f>+C11</f>
        <v>Milwaukee Does</v>
      </c>
      <c r="L4" s="17"/>
      <c r="M4" s="18"/>
      <c r="N4" s="19">
        <v>25</v>
      </c>
      <c r="O4" s="19">
        <v>18</v>
      </c>
      <c r="P4" s="19">
        <v>23</v>
      </c>
      <c r="Q4" s="19">
        <v>25</v>
      </c>
      <c r="R4" s="20"/>
      <c r="S4" s="21">
        <f>SUM(N4:R4)</f>
        <v>91</v>
      </c>
      <c r="T4" s="22">
        <v>163</v>
      </c>
    </row>
    <row r="5" spans="1:28" x14ac:dyDescent="0.3">
      <c r="B5" s="1"/>
      <c r="C5" s="6" t="s">
        <v>131</v>
      </c>
      <c r="D5" s="7" t="s">
        <v>5</v>
      </c>
      <c r="E5" s="1"/>
      <c r="F5" s="1"/>
      <c r="G5" s="1"/>
      <c r="J5" s="15" t="s">
        <v>133</v>
      </c>
      <c r="K5" s="16" t="str">
        <f>+C34</f>
        <v>San Francisco Pioneers</v>
      </c>
      <c r="L5" s="17"/>
      <c r="M5" s="18"/>
      <c r="N5" s="19">
        <v>22</v>
      </c>
      <c r="O5" s="19">
        <v>27</v>
      </c>
      <c r="P5" s="19">
        <v>25</v>
      </c>
      <c r="Q5" s="19">
        <v>23</v>
      </c>
      <c r="R5" s="20"/>
      <c r="S5" s="21">
        <f>SUM(N5:R5)</f>
        <v>97</v>
      </c>
      <c r="T5" s="22">
        <v>163</v>
      </c>
      <c r="U5" s="1"/>
      <c r="V5" s="1"/>
      <c r="W5" s="1"/>
    </row>
    <row r="6" spans="1:28" x14ac:dyDescent="0.3">
      <c r="C6" s="23">
        <v>1874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163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478</v>
      </c>
      <c r="D13" s="38">
        <v>34</v>
      </c>
      <c r="E13" s="81" t="s">
        <v>409</v>
      </c>
      <c r="F13" s="27"/>
      <c r="G13" s="81"/>
      <c r="H13" s="27"/>
      <c r="I13" s="27"/>
      <c r="J13" s="27"/>
      <c r="K13" s="27">
        <v>0</v>
      </c>
      <c r="L13" s="81"/>
      <c r="M13" s="81"/>
      <c r="N13" s="27"/>
      <c r="O13" s="81"/>
      <c r="P13" s="82"/>
      <c r="Q13" s="81"/>
      <c r="R13" s="81"/>
      <c r="S13" s="81"/>
      <c r="T13" s="27"/>
      <c r="U13" s="40" t="str">
        <f>IFERROR(((T13+Q13+N13-R13)+(O13*2))/E13,"")</f>
        <v/>
      </c>
      <c r="V13" s="22">
        <v>163</v>
      </c>
      <c r="W13" s="22" t="s">
        <v>112</v>
      </c>
      <c r="X13" s="22" t="s">
        <v>93</v>
      </c>
      <c r="Y13" s="65">
        <v>1874</v>
      </c>
      <c r="Z13" s="41"/>
      <c r="AA13" s="1" t="s">
        <v>89</v>
      </c>
      <c r="AB13" s="28" t="s">
        <v>134</v>
      </c>
    </row>
    <row r="14" spans="1:28" x14ac:dyDescent="0.3">
      <c r="A14" s="1" t="s">
        <v>60</v>
      </c>
      <c r="B14" s="1" t="s">
        <v>45</v>
      </c>
      <c r="C14" s="27" t="s">
        <v>322</v>
      </c>
      <c r="D14" s="38">
        <v>13</v>
      </c>
      <c r="E14" s="81"/>
      <c r="F14" s="27">
        <v>0</v>
      </c>
      <c r="G14" s="81"/>
      <c r="H14" s="27"/>
      <c r="I14" s="27"/>
      <c r="J14" s="27">
        <v>0</v>
      </c>
      <c r="K14" s="27">
        <v>0</v>
      </c>
      <c r="L14" s="81"/>
      <c r="M14" s="81"/>
      <c r="N14" s="27">
        <f>SUM(L14:M14)</f>
        <v>0</v>
      </c>
      <c r="O14" s="81"/>
      <c r="P14" s="82"/>
      <c r="Q14" s="81"/>
      <c r="R14" s="81"/>
      <c r="S14" s="81"/>
      <c r="T14" s="27">
        <f>+(F14*2)+J14</f>
        <v>0</v>
      </c>
      <c r="U14" s="40" t="str">
        <f>IFERROR(((T14+Q14+N14-R14)+(O14*2))/E14,"")</f>
        <v/>
      </c>
      <c r="V14" s="22">
        <v>163</v>
      </c>
      <c r="W14" s="22" t="s">
        <v>112</v>
      </c>
      <c r="X14" s="22" t="s">
        <v>93</v>
      </c>
      <c r="Y14" s="65">
        <v>1874</v>
      </c>
      <c r="Z14" s="41"/>
      <c r="AA14" s="1" t="s">
        <v>89</v>
      </c>
      <c r="AB14" s="28" t="s">
        <v>134</v>
      </c>
    </row>
    <row r="15" spans="1:28" x14ac:dyDescent="0.3">
      <c r="A15" s="1" t="s">
        <v>60</v>
      </c>
      <c r="B15" s="1" t="s">
        <v>45</v>
      </c>
      <c r="C15" s="27" t="s">
        <v>48</v>
      </c>
      <c r="D15" s="38">
        <v>15</v>
      </c>
      <c r="E15" s="81"/>
      <c r="F15" s="27">
        <v>9</v>
      </c>
      <c r="G15" s="81"/>
      <c r="H15" s="27"/>
      <c r="I15" s="27"/>
      <c r="J15" s="27">
        <v>5</v>
      </c>
      <c r="K15" s="27">
        <v>6</v>
      </c>
      <c r="L15" s="81"/>
      <c r="M15" s="81"/>
      <c r="N15" s="27">
        <f>SUM(L15:M15)</f>
        <v>0</v>
      </c>
      <c r="O15" s="81"/>
      <c r="P15" s="82"/>
      <c r="Q15" s="81"/>
      <c r="R15" s="81"/>
      <c r="S15" s="81"/>
      <c r="T15" s="27">
        <f>+(F15*2)+J15</f>
        <v>23</v>
      </c>
      <c r="U15" s="40" t="str">
        <f>IFERROR(((T15+Q15+N15-R15)+(O15*2))/E15,"")</f>
        <v/>
      </c>
      <c r="V15" s="22">
        <v>163</v>
      </c>
      <c r="W15" s="22" t="s">
        <v>112</v>
      </c>
      <c r="X15" s="22" t="s">
        <v>93</v>
      </c>
      <c r="Y15" s="65">
        <v>1874</v>
      </c>
      <c r="Z15" s="41"/>
      <c r="AA15" s="1" t="s">
        <v>89</v>
      </c>
      <c r="AB15" s="28" t="s">
        <v>134</v>
      </c>
    </row>
    <row r="16" spans="1:28" x14ac:dyDescent="0.3">
      <c r="A16" s="1" t="s">
        <v>60</v>
      </c>
      <c r="B16" s="1" t="s">
        <v>45</v>
      </c>
      <c r="C16" s="27" t="s">
        <v>51</v>
      </c>
      <c r="D16" s="38">
        <v>10</v>
      </c>
      <c r="E16" s="81"/>
      <c r="F16" s="27">
        <v>0</v>
      </c>
      <c r="G16" s="81"/>
      <c r="H16" s="27"/>
      <c r="I16" s="27"/>
      <c r="J16" s="27">
        <v>0</v>
      </c>
      <c r="K16" s="27">
        <v>0</v>
      </c>
      <c r="L16" s="81"/>
      <c r="M16" s="81"/>
      <c r="N16" s="27">
        <f>SUM(L16:M16)</f>
        <v>0</v>
      </c>
      <c r="O16" s="81"/>
      <c r="P16" s="82"/>
      <c r="Q16" s="81"/>
      <c r="R16" s="81"/>
      <c r="S16" s="81"/>
      <c r="T16" s="27">
        <f>+(F16*2)+J16</f>
        <v>0</v>
      </c>
      <c r="U16" s="40" t="str">
        <f>IFERROR(((T16+Q16+N16-R16)+(O16*2))/E16,"")</f>
        <v/>
      </c>
      <c r="V16" s="22">
        <v>163</v>
      </c>
      <c r="W16" s="22" t="s">
        <v>112</v>
      </c>
      <c r="X16" s="22" t="s">
        <v>93</v>
      </c>
      <c r="Y16" s="65">
        <v>1874</v>
      </c>
      <c r="Z16" s="41"/>
      <c r="AA16" s="1" t="s">
        <v>89</v>
      </c>
      <c r="AB16" s="28" t="s">
        <v>134</v>
      </c>
    </row>
    <row r="17" spans="1:28" x14ac:dyDescent="0.3">
      <c r="A17" s="1" t="s">
        <v>60</v>
      </c>
      <c r="B17" s="1" t="s">
        <v>45</v>
      </c>
      <c r="C17" s="27" t="s">
        <v>50</v>
      </c>
      <c r="D17" s="38">
        <v>25</v>
      </c>
      <c r="E17" s="81" t="s">
        <v>409</v>
      </c>
      <c r="F17" s="27"/>
      <c r="G17" s="81"/>
      <c r="H17" s="27"/>
      <c r="I17" s="27"/>
      <c r="J17" s="27"/>
      <c r="K17" s="27"/>
      <c r="L17" s="81"/>
      <c r="M17" s="81"/>
      <c r="N17" s="27"/>
      <c r="O17" s="82"/>
      <c r="P17" s="82"/>
      <c r="Q17" s="82"/>
      <c r="R17" s="82"/>
      <c r="S17" s="82"/>
      <c r="T17" s="27"/>
      <c r="U17" s="40" t="str">
        <f t="shared" ref="U17:U24" si="0">IFERROR(((T17+Q17+N17-R17)+(O17*2))/E17,"")</f>
        <v/>
      </c>
      <c r="V17" s="22">
        <v>163</v>
      </c>
      <c r="W17" s="22" t="s">
        <v>112</v>
      </c>
      <c r="X17" s="22" t="s">
        <v>93</v>
      </c>
      <c r="Y17" s="65">
        <v>1874</v>
      </c>
      <c r="Z17" s="41"/>
      <c r="AA17" s="1" t="s">
        <v>89</v>
      </c>
      <c r="AB17" s="28" t="s">
        <v>134</v>
      </c>
    </row>
    <row r="18" spans="1:28" x14ac:dyDescent="0.3">
      <c r="A18" s="1" t="s">
        <v>60</v>
      </c>
      <c r="B18" s="1" t="s">
        <v>45</v>
      </c>
      <c r="C18" s="27" t="s">
        <v>53</v>
      </c>
      <c r="D18" s="38">
        <v>8</v>
      </c>
      <c r="E18" s="81"/>
      <c r="F18" s="27">
        <v>3</v>
      </c>
      <c r="G18" s="81"/>
      <c r="H18" s="27"/>
      <c r="I18" s="27"/>
      <c r="J18" s="27">
        <v>0</v>
      </c>
      <c r="K18" s="27">
        <v>0</v>
      </c>
      <c r="L18" s="81"/>
      <c r="M18" s="81"/>
      <c r="N18" s="27">
        <f>SUM(L18:M18)</f>
        <v>0</v>
      </c>
      <c r="O18" s="82"/>
      <c r="P18" s="82"/>
      <c r="Q18" s="82"/>
      <c r="R18" s="82"/>
      <c r="S18" s="82"/>
      <c r="T18" s="27">
        <f t="shared" ref="T18:T24" si="1">+(F18*2)+J18</f>
        <v>6</v>
      </c>
      <c r="U18" s="40" t="str">
        <f t="shared" si="0"/>
        <v/>
      </c>
      <c r="V18" s="22">
        <v>163</v>
      </c>
      <c r="W18" s="22" t="s">
        <v>112</v>
      </c>
      <c r="X18" s="22" t="s">
        <v>93</v>
      </c>
      <c r="Y18" s="65">
        <v>1874</v>
      </c>
      <c r="Z18" s="41"/>
      <c r="AA18" s="1" t="s">
        <v>89</v>
      </c>
      <c r="AB18" s="28" t="s">
        <v>134</v>
      </c>
    </row>
    <row r="19" spans="1:28" x14ac:dyDescent="0.3">
      <c r="A19" s="1" t="s">
        <v>60</v>
      </c>
      <c r="B19" s="1" t="s">
        <v>45</v>
      </c>
      <c r="C19" s="27" t="s">
        <v>55</v>
      </c>
      <c r="D19" s="38">
        <v>6</v>
      </c>
      <c r="E19" s="81"/>
      <c r="F19" s="27">
        <v>1</v>
      </c>
      <c r="G19" s="81"/>
      <c r="H19" s="27"/>
      <c r="I19" s="27"/>
      <c r="J19" s="27">
        <v>0</v>
      </c>
      <c r="K19" s="27">
        <v>0</v>
      </c>
      <c r="L19" s="81"/>
      <c r="M19" s="81"/>
      <c r="N19" s="27">
        <f>SUM(L19:M19)</f>
        <v>0</v>
      </c>
      <c r="O19" s="82"/>
      <c r="P19" s="82"/>
      <c r="Q19" s="82"/>
      <c r="R19" s="82"/>
      <c r="S19" s="82"/>
      <c r="T19" s="27">
        <f t="shared" si="1"/>
        <v>2</v>
      </c>
      <c r="U19" s="40" t="str">
        <f t="shared" si="0"/>
        <v/>
      </c>
      <c r="V19" s="22">
        <v>163</v>
      </c>
      <c r="W19" s="22" t="s">
        <v>112</v>
      </c>
      <c r="X19" s="22" t="s">
        <v>93</v>
      </c>
      <c r="Y19" s="65">
        <v>1874</v>
      </c>
      <c r="Z19" s="41"/>
      <c r="AA19" s="1" t="s">
        <v>89</v>
      </c>
      <c r="AB19" s="28" t="s">
        <v>134</v>
      </c>
    </row>
    <row r="20" spans="1:28" x14ac:dyDescent="0.3">
      <c r="A20" s="1" t="s">
        <v>60</v>
      </c>
      <c r="B20" s="1" t="s">
        <v>45</v>
      </c>
      <c r="C20" s="27" t="s">
        <v>54</v>
      </c>
      <c r="D20" s="38">
        <v>22</v>
      </c>
      <c r="E20" s="81"/>
      <c r="F20" s="27">
        <v>4</v>
      </c>
      <c r="G20" s="81"/>
      <c r="H20" s="27"/>
      <c r="I20" s="27"/>
      <c r="J20" s="27">
        <v>0</v>
      </c>
      <c r="K20" s="27">
        <v>0</v>
      </c>
      <c r="L20" s="81"/>
      <c r="M20" s="81"/>
      <c r="N20" s="27">
        <f>SUM(L20:M20)</f>
        <v>0</v>
      </c>
      <c r="O20" s="82"/>
      <c r="P20" s="82"/>
      <c r="Q20" s="82"/>
      <c r="R20" s="82"/>
      <c r="S20" s="82"/>
      <c r="T20" s="27">
        <f t="shared" si="1"/>
        <v>8</v>
      </c>
      <c r="U20" s="40" t="str">
        <f t="shared" si="0"/>
        <v/>
      </c>
      <c r="V20" s="22">
        <v>163</v>
      </c>
      <c r="W20" s="22" t="s">
        <v>112</v>
      </c>
      <c r="X20" s="22" t="s">
        <v>93</v>
      </c>
      <c r="Y20" s="65">
        <v>1874</v>
      </c>
      <c r="Z20" s="41"/>
      <c r="AA20" s="1" t="s">
        <v>89</v>
      </c>
      <c r="AB20" s="28" t="s">
        <v>134</v>
      </c>
    </row>
    <row r="21" spans="1:28" x14ac:dyDescent="0.3">
      <c r="A21" s="1" t="s">
        <v>60</v>
      </c>
      <c r="B21" s="1" t="s">
        <v>45</v>
      </c>
      <c r="C21" s="27" t="s">
        <v>47</v>
      </c>
      <c r="D21" s="38">
        <v>28</v>
      </c>
      <c r="E21" s="81"/>
      <c r="F21" s="27">
        <v>13</v>
      </c>
      <c r="G21" s="81"/>
      <c r="H21" s="27"/>
      <c r="I21" s="27"/>
      <c r="J21" s="27">
        <v>8</v>
      </c>
      <c r="K21" s="27">
        <v>8</v>
      </c>
      <c r="L21" s="81"/>
      <c r="M21" s="27">
        <v>19</v>
      </c>
      <c r="N21" s="27">
        <f>SUM(L21:M21)</f>
        <v>19</v>
      </c>
      <c r="O21" s="82"/>
      <c r="P21" s="82"/>
      <c r="Q21" s="82"/>
      <c r="R21" s="82"/>
      <c r="S21" s="82"/>
      <c r="T21" s="27">
        <f t="shared" si="1"/>
        <v>34</v>
      </c>
      <c r="U21" s="40" t="str">
        <f t="shared" si="0"/>
        <v/>
      </c>
      <c r="V21" s="22">
        <v>163</v>
      </c>
      <c r="W21" s="22" t="s">
        <v>112</v>
      </c>
      <c r="X21" s="22" t="s">
        <v>93</v>
      </c>
      <c r="Y21" s="65">
        <v>1874</v>
      </c>
      <c r="Z21" s="41"/>
      <c r="AA21" s="1" t="s">
        <v>89</v>
      </c>
      <c r="AB21" s="28" t="s">
        <v>134</v>
      </c>
    </row>
    <row r="22" spans="1:28" x14ac:dyDescent="0.3">
      <c r="A22" s="1" t="s">
        <v>60</v>
      </c>
      <c r="B22" s="1" t="s">
        <v>45</v>
      </c>
      <c r="C22" s="27" t="s">
        <v>52</v>
      </c>
      <c r="D22" s="38">
        <v>32</v>
      </c>
      <c r="E22" s="81"/>
      <c r="F22" s="27">
        <v>0</v>
      </c>
      <c r="G22" s="81"/>
      <c r="H22" s="27"/>
      <c r="I22" s="27"/>
      <c r="J22" s="27">
        <v>0</v>
      </c>
      <c r="K22" s="27">
        <v>0</v>
      </c>
      <c r="L22" s="81"/>
      <c r="M22" s="81"/>
      <c r="N22" s="27">
        <v>0</v>
      </c>
      <c r="O22" s="82"/>
      <c r="P22" s="82"/>
      <c r="Q22" s="82"/>
      <c r="R22" s="82"/>
      <c r="S22" s="82"/>
      <c r="T22" s="27">
        <f t="shared" si="1"/>
        <v>0</v>
      </c>
      <c r="U22" s="40" t="str">
        <f t="shared" si="0"/>
        <v/>
      </c>
      <c r="V22" s="22">
        <v>163</v>
      </c>
      <c r="W22" s="22" t="s">
        <v>112</v>
      </c>
      <c r="X22" s="22" t="s">
        <v>93</v>
      </c>
      <c r="Y22" s="65">
        <v>1874</v>
      </c>
      <c r="Z22" s="41"/>
      <c r="AA22" s="1" t="s">
        <v>89</v>
      </c>
      <c r="AB22" s="28" t="s">
        <v>134</v>
      </c>
    </row>
    <row r="23" spans="1:28" x14ac:dyDescent="0.3">
      <c r="A23" s="1" t="s">
        <v>60</v>
      </c>
      <c r="B23" s="1" t="s">
        <v>45</v>
      </c>
      <c r="C23" s="27" t="s">
        <v>46</v>
      </c>
      <c r="D23" s="38">
        <v>1</v>
      </c>
      <c r="E23" s="81"/>
      <c r="F23" s="27">
        <v>4</v>
      </c>
      <c r="G23" s="81"/>
      <c r="H23" s="27"/>
      <c r="I23" s="27"/>
      <c r="J23" s="27">
        <v>2</v>
      </c>
      <c r="K23" s="27">
        <v>2</v>
      </c>
      <c r="L23" s="81"/>
      <c r="M23" s="81"/>
      <c r="N23" s="27">
        <f>SUM(L23:M23)</f>
        <v>0</v>
      </c>
      <c r="O23" s="82"/>
      <c r="P23" s="82"/>
      <c r="Q23" s="82"/>
      <c r="R23" s="82"/>
      <c r="S23" s="82"/>
      <c r="T23" s="27">
        <f t="shared" si="1"/>
        <v>10</v>
      </c>
      <c r="U23" s="40" t="str">
        <f t="shared" si="0"/>
        <v/>
      </c>
      <c r="V23" s="22">
        <v>163</v>
      </c>
      <c r="W23" s="22" t="s">
        <v>112</v>
      </c>
      <c r="X23" s="22" t="s">
        <v>93</v>
      </c>
      <c r="Y23" s="65">
        <v>1874</v>
      </c>
      <c r="Z23" s="41"/>
      <c r="AA23" s="1" t="s">
        <v>89</v>
      </c>
      <c r="AB23" s="28" t="s">
        <v>134</v>
      </c>
    </row>
    <row r="24" spans="1:28" x14ac:dyDescent="0.3">
      <c r="A24" s="1" t="s">
        <v>60</v>
      </c>
      <c r="B24" s="1" t="s">
        <v>45</v>
      </c>
      <c r="C24" s="27" t="s">
        <v>49</v>
      </c>
      <c r="D24" s="38">
        <v>30</v>
      </c>
      <c r="E24" s="81"/>
      <c r="F24" s="27">
        <v>3</v>
      </c>
      <c r="G24" s="81"/>
      <c r="H24" s="27"/>
      <c r="I24" s="27"/>
      <c r="J24" s="27">
        <v>2</v>
      </c>
      <c r="K24" s="27">
        <v>5</v>
      </c>
      <c r="L24" s="81"/>
      <c r="M24" s="81"/>
      <c r="N24" s="27">
        <f>SUM(L24:M24)</f>
        <v>0</v>
      </c>
      <c r="O24" s="82"/>
      <c r="P24" s="82"/>
      <c r="Q24" s="82"/>
      <c r="R24" s="82"/>
      <c r="S24" s="82"/>
      <c r="T24" s="27">
        <f t="shared" si="1"/>
        <v>8</v>
      </c>
      <c r="U24" s="40" t="str">
        <f t="shared" si="0"/>
        <v/>
      </c>
      <c r="V24" s="22">
        <v>163</v>
      </c>
      <c r="W24" s="22" t="s">
        <v>112</v>
      </c>
      <c r="X24" s="22" t="s">
        <v>93</v>
      </c>
      <c r="Y24" s="65">
        <v>1874</v>
      </c>
      <c r="Z24" s="41"/>
      <c r="AA24" s="1" t="s">
        <v>89</v>
      </c>
      <c r="AB24" s="28" t="s">
        <v>134</v>
      </c>
    </row>
    <row r="25" spans="1:28" x14ac:dyDescent="0.3">
      <c r="A25" s="1" t="s">
        <v>60</v>
      </c>
      <c r="B25" s="1" t="s">
        <v>45</v>
      </c>
      <c r="C25" s="55" t="s">
        <v>38</v>
      </c>
      <c r="D25" s="1"/>
      <c r="E25" s="55">
        <v>240</v>
      </c>
      <c r="F25" s="55"/>
      <c r="G25" s="55"/>
      <c r="H25" s="55"/>
      <c r="I25" s="55"/>
      <c r="J25" s="55"/>
      <c r="K25" s="55"/>
      <c r="L25" s="55"/>
      <c r="M25" s="55"/>
      <c r="N25" s="55">
        <v>35</v>
      </c>
      <c r="O25" s="55"/>
      <c r="P25" s="55">
        <v>26</v>
      </c>
      <c r="Q25" s="55"/>
      <c r="R25" s="55">
        <v>35</v>
      </c>
      <c r="S25" s="42"/>
      <c r="T25" s="27"/>
      <c r="U25" s="40" t="str">
        <f>_xlfn.IFNA("",((T25+Q25+N25-R25)+(O25*2))/E25)</f>
        <v/>
      </c>
      <c r="V25" s="22">
        <v>163</v>
      </c>
      <c r="W25" s="22" t="s">
        <v>112</v>
      </c>
      <c r="X25" s="22" t="s">
        <v>93</v>
      </c>
      <c r="Y25" s="65">
        <v>1874</v>
      </c>
      <c r="Z25" s="41"/>
      <c r="AA25" s="1" t="s">
        <v>89</v>
      </c>
      <c r="AB25" s="28" t="s">
        <v>134</v>
      </c>
    </row>
    <row r="26" spans="1:28" x14ac:dyDescent="0.3">
      <c r="A26" s="43" t="s">
        <v>60</v>
      </c>
      <c r="B26" s="43" t="s">
        <v>45</v>
      </c>
      <c r="C26" s="44" t="s">
        <v>39</v>
      </c>
      <c r="D26" s="43"/>
      <c r="E26" s="44">
        <f t="shared" ref="E26:T26" si="2">SUM(E13:E25)</f>
        <v>240</v>
      </c>
      <c r="F26" s="44">
        <f t="shared" si="2"/>
        <v>37</v>
      </c>
      <c r="G26" s="44">
        <f t="shared" si="2"/>
        <v>0</v>
      </c>
      <c r="H26" s="44">
        <f t="shared" si="2"/>
        <v>0</v>
      </c>
      <c r="I26" s="44">
        <f t="shared" si="2"/>
        <v>0</v>
      </c>
      <c r="J26" s="44">
        <f t="shared" si="2"/>
        <v>17</v>
      </c>
      <c r="K26" s="44">
        <f t="shared" si="2"/>
        <v>21</v>
      </c>
      <c r="L26" s="44">
        <f t="shared" si="2"/>
        <v>0</v>
      </c>
      <c r="M26" s="44">
        <f t="shared" si="2"/>
        <v>19</v>
      </c>
      <c r="N26" s="44">
        <f t="shared" si="2"/>
        <v>54</v>
      </c>
      <c r="O26" s="44">
        <f t="shared" si="2"/>
        <v>0</v>
      </c>
      <c r="P26" s="44">
        <f t="shared" si="2"/>
        <v>26</v>
      </c>
      <c r="Q26" s="44">
        <f t="shared" si="2"/>
        <v>0</v>
      </c>
      <c r="R26" s="44">
        <f t="shared" si="2"/>
        <v>35</v>
      </c>
      <c r="S26" s="44">
        <f t="shared" si="2"/>
        <v>0</v>
      </c>
      <c r="T26" s="44">
        <f t="shared" si="2"/>
        <v>91</v>
      </c>
      <c r="U26" s="45">
        <f>((T26+Q26+N26-R26)+(O26*2))/E26</f>
        <v>0.45833333333333331</v>
      </c>
      <c r="V26" s="46">
        <v>163</v>
      </c>
      <c r="W26" s="46" t="s">
        <v>112</v>
      </c>
      <c r="X26" s="46" t="s">
        <v>93</v>
      </c>
      <c r="Y26" s="66">
        <v>1874</v>
      </c>
      <c r="Z26" s="47"/>
      <c r="AA26" s="43" t="s">
        <v>89</v>
      </c>
      <c r="AB26" s="69" t="s">
        <v>134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0.80952380952380953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F29" s="48"/>
      <c r="G29" s="73"/>
      <c r="H29" s="27"/>
      <c r="I29" s="1"/>
      <c r="J29" s="48"/>
      <c r="K29" s="74"/>
      <c r="L29" s="1"/>
      <c r="M29" s="39"/>
      <c r="N29" s="72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61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6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60</v>
      </c>
      <c r="C36" s="27" t="s">
        <v>342</v>
      </c>
      <c r="D36" s="38">
        <v>14</v>
      </c>
      <c r="E36" s="81" t="s">
        <v>409</v>
      </c>
      <c r="F36" s="27"/>
      <c r="G36" s="81"/>
      <c r="H36" s="27"/>
      <c r="I36" s="27"/>
      <c r="J36" s="27"/>
      <c r="K36" s="27"/>
      <c r="L36" s="81"/>
      <c r="M36" s="81"/>
      <c r="N36" s="27"/>
      <c r="O36" s="81"/>
      <c r="P36" s="82"/>
      <c r="Q36" s="81"/>
      <c r="R36" s="81"/>
      <c r="S36" s="81"/>
      <c r="T36" s="27"/>
      <c r="U36" s="40" t="str">
        <f>IFERROR(((T36+Q36+N36-R36)+(O36*2))/E36,"")</f>
        <v/>
      </c>
      <c r="V36" s="22">
        <v>163</v>
      </c>
      <c r="W36" s="22" t="s">
        <v>92</v>
      </c>
      <c r="X36" s="22" t="s">
        <v>88</v>
      </c>
      <c r="Y36" s="65">
        <v>1874</v>
      </c>
      <c r="Z36" s="41"/>
      <c r="AA36" s="1" t="s">
        <v>135</v>
      </c>
      <c r="AB36" s="28" t="s">
        <v>136</v>
      </c>
    </row>
    <row r="37" spans="1:28" x14ac:dyDescent="0.3">
      <c r="A37" s="1" t="s">
        <v>45</v>
      </c>
      <c r="B37" s="1" t="s">
        <v>60</v>
      </c>
      <c r="C37" s="27" t="s">
        <v>343</v>
      </c>
      <c r="D37" s="38">
        <v>42</v>
      </c>
      <c r="E37" s="81" t="s">
        <v>409</v>
      </c>
      <c r="F37" s="27"/>
      <c r="G37" s="81"/>
      <c r="H37" s="27"/>
      <c r="I37" s="27"/>
      <c r="J37" s="27"/>
      <c r="K37" s="27"/>
      <c r="L37" s="81"/>
      <c r="M37" s="81"/>
      <c r="N37" s="27"/>
      <c r="O37" s="82"/>
      <c r="P37" s="82"/>
      <c r="Q37" s="82"/>
      <c r="R37" s="82"/>
      <c r="S37" s="82"/>
      <c r="T37" s="39"/>
      <c r="U37" s="40" t="str">
        <f t="shared" ref="U37:U46" si="3">IFERROR(((T37+Q37+N37-R37)+(O37*2))/E37,"")</f>
        <v/>
      </c>
      <c r="V37" s="22">
        <v>163</v>
      </c>
      <c r="W37" s="22" t="s">
        <v>92</v>
      </c>
      <c r="X37" s="22" t="s">
        <v>88</v>
      </c>
      <c r="Y37" s="65">
        <v>1874</v>
      </c>
      <c r="Z37" s="41"/>
      <c r="AA37" s="1" t="s">
        <v>135</v>
      </c>
      <c r="AB37" s="28" t="s">
        <v>136</v>
      </c>
    </row>
    <row r="38" spans="1:28" x14ac:dyDescent="0.3">
      <c r="A38" s="1" t="s">
        <v>45</v>
      </c>
      <c r="B38" s="1" t="s">
        <v>60</v>
      </c>
      <c r="C38" s="27" t="s">
        <v>344</v>
      </c>
      <c r="D38" s="38">
        <v>32</v>
      </c>
      <c r="E38" s="81"/>
      <c r="F38" s="27">
        <v>7</v>
      </c>
      <c r="G38" s="81"/>
      <c r="H38" s="27"/>
      <c r="I38" s="27"/>
      <c r="J38" s="27">
        <v>5</v>
      </c>
      <c r="K38" s="27">
        <v>6</v>
      </c>
      <c r="L38" s="81"/>
      <c r="M38" s="27">
        <v>14</v>
      </c>
      <c r="N38" s="27">
        <f>SUM(L38:M38)</f>
        <v>14</v>
      </c>
      <c r="O38" s="82"/>
      <c r="P38" s="82"/>
      <c r="Q38" s="82"/>
      <c r="R38" s="82"/>
      <c r="S38" s="82"/>
      <c r="T38" s="39">
        <f>(H38*3)+((F38-H38)*2)+J38</f>
        <v>19</v>
      </c>
      <c r="U38" s="40" t="str">
        <f t="shared" si="3"/>
        <v/>
      </c>
      <c r="V38" s="22">
        <v>163</v>
      </c>
      <c r="W38" s="22" t="s">
        <v>92</v>
      </c>
      <c r="X38" s="22" t="s">
        <v>88</v>
      </c>
      <c r="Y38" s="65">
        <v>1874</v>
      </c>
      <c r="Z38" s="41"/>
      <c r="AA38" s="1" t="s">
        <v>135</v>
      </c>
      <c r="AB38" s="28" t="s">
        <v>136</v>
      </c>
    </row>
    <row r="39" spans="1:28" x14ac:dyDescent="0.3">
      <c r="A39" s="1" t="s">
        <v>45</v>
      </c>
      <c r="B39" s="1" t="s">
        <v>60</v>
      </c>
      <c r="C39" s="27" t="s">
        <v>345</v>
      </c>
      <c r="D39" s="38">
        <v>10</v>
      </c>
      <c r="E39" s="81"/>
      <c r="F39" s="27">
        <v>8</v>
      </c>
      <c r="G39" s="27">
        <v>24</v>
      </c>
      <c r="H39" s="27"/>
      <c r="I39" s="27"/>
      <c r="J39" s="27">
        <v>0</v>
      </c>
      <c r="K39" s="27">
        <v>0</v>
      </c>
      <c r="L39" s="81"/>
      <c r="M39" s="81"/>
      <c r="N39" s="27">
        <f>SUM(L39:M39)</f>
        <v>0</v>
      </c>
      <c r="O39" s="82"/>
      <c r="P39" s="82"/>
      <c r="Q39" s="82"/>
      <c r="R39" s="82"/>
      <c r="S39" s="82"/>
      <c r="T39" s="39">
        <f>(H39*3)+((F39-H39)*2)+J39</f>
        <v>16</v>
      </c>
      <c r="U39" s="40" t="str">
        <f t="shared" si="3"/>
        <v/>
      </c>
      <c r="V39" s="22">
        <v>163</v>
      </c>
      <c r="W39" s="22" t="s">
        <v>92</v>
      </c>
      <c r="X39" s="22" t="s">
        <v>88</v>
      </c>
      <c r="Y39" s="65">
        <v>1874</v>
      </c>
      <c r="Z39" s="41"/>
      <c r="AA39" s="1" t="s">
        <v>135</v>
      </c>
      <c r="AB39" s="28" t="s">
        <v>136</v>
      </c>
    </row>
    <row r="40" spans="1:28" x14ac:dyDescent="0.3">
      <c r="A40" s="1" t="s">
        <v>45</v>
      </c>
      <c r="B40" s="1" t="s">
        <v>60</v>
      </c>
      <c r="C40" s="58" t="s">
        <v>346</v>
      </c>
      <c r="D40" s="59">
        <v>45</v>
      </c>
      <c r="E40" s="81" t="s">
        <v>409</v>
      </c>
      <c r="F40" s="27"/>
      <c r="G40" s="81"/>
      <c r="H40" s="27"/>
      <c r="I40" s="27"/>
      <c r="J40" s="27"/>
      <c r="K40" s="27"/>
      <c r="L40" s="81"/>
      <c r="M40" s="81"/>
      <c r="N40" s="27"/>
      <c r="O40" s="82"/>
      <c r="P40" s="82"/>
      <c r="Q40" s="82"/>
      <c r="R40" s="82"/>
      <c r="S40" s="82"/>
      <c r="T40" s="39"/>
      <c r="U40" s="40" t="str">
        <f t="shared" si="3"/>
        <v/>
      </c>
      <c r="V40" s="22">
        <v>163</v>
      </c>
      <c r="W40" s="22" t="s">
        <v>92</v>
      </c>
      <c r="X40" s="22" t="s">
        <v>88</v>
      </c>
      <c r="Y40" s="65">
        <v>1874</v>
      </c>
      <c r="Z40" s="41"/>
      <c r="AA40" s="1" t="s">
        <v>135</v>
      </c>
      <c r="AB40" s="28" t="s">
        <v>136</v>
      </c>
    </row>
    <row r="41" spans="1:28" x14ac:dyDescent="0.3">
      <c r="A41" s="1" t="s">
        <v>45</v>
      </c>
      <c r="B41" s="1" t="s">
        <v>60</v>
      </c>
      <c r="C41" s="58" t="s">
        <v>347</v>
      </c>
      <c r="D41" s="59">
        <v>12</v>
      </c>
      <c r="E41" s="81"/>
      <c r="F41" s="27">
        <v>2</v>
      </c>
      <c r="G41" s="81"/>
      <c r="H41" s="27"/>
      <c r="I41" s="27"/>
      <c r="J41" s="27">
        <v>2</v>
      </c>
      <c r="K41" s="27">
        <v>3</v>
      </c>
      <c r="L41" s="81"/>
      <c r="M41" s="81"/>
      <c r="N41" s="27">
        <f t="shared" ref="N41:N46" si="4">SUM(L41:M41)</f>
        <v>0</v>
      </c>
      <c r="O41" s="82"/>
      <c r="P41" s="82"/>
      <c r="Q41" s="82"/>
      <c r="R41" s="82"/>
      <c r="S41" s="82"/>
      <c r="T41" s="39">
        <f t="shared" ref="T41:T46" si="5">(H41*3)+((F41-H41)*2)+J41</f>
        <v>6</v>
      </c>
      <c r="U41" s="40" t="str">
        <f t="shared" si="3"/>
        <v/>
      </c>
      <c r="V41" s="22">
        <v>163</v>
      </c>
      <c r="W41" s="22" t="s">
        <v>92</v>
      </c>
      <c r="X41" s="22" t="s">
        <v>88</v>
      </c>
      <c r="Y41" s="65">
        <v>1874</v>
      </c>
      <c r="Z41" s="41"/>
      <c r="AA41" s="1" t="s">
        <v>135</v>
      </c>
      <c r="AB41" s="28" t="s">
        <v>136</v>
      </c>
    </row>
    <row r="42" spans="1:28" x14ac:dyDescent="0.3">
      <c r="A42" s="1" t="s">
        <v>45</v>
      </c>
      <c r="B42" s="1" t="s">
        <v>60</v>
      </c>
      <c r="C42" s="27" t="s">
        <v>348</v>
      </c>
      <c r="D42" s="38">
        <v>13</v>
      </c>
      <c r="E42" s="81"/>
      <c r="F42" s="27">
        <v>6</v>
      </c>
      <c r="G42" s="81"/>
      <c r="H42" s="27"/>
      <c r="I42" s="27"/>
      <c r="J42" s="27">
        <v>0</v>
      </c>
      <c r="K42" s="27">
        <v>0</v>
      </c>
      <c r="L42" s="81"/>
      <c r="M42" s="27">
        <v>14</v>
      </c>
      <c r="N42" s="27">
        <f t="shared" si="4"/>
        <v>14</v>
      </c>
      <c r="O42" s="82"/>
      <c r="P42" s="82"/>
      <c r="Q42" s="39">
        <v>5</v>
      </c>
      <c r="R42" s="82"/>
      <c r="S42" s="82"/>
      <c r="T42" s="39">
        <f t="shared" si="5"/>
        <v>12</v>
      </c>
      <c r="U42" s="40" t="str">
        <f t="shared" si="3"/>
        <v/>
      </c>
      <c r="V42" s="22">
        <v>163</v>
      </c>
      <c r="W42" s="22" t="s">
        <v>92</v>
      </c>
      <c r="X42" s="22" t="s">
        <v>88</v>
      </c>
      <c r="Y42" s="65">
        <v>1874</v>
      </c>
      <c r="Z42" s="41"/>
      <c r="AA42" s="1" t="s">
        <v>135</v>
      </c>
      <c r="AB42" s="28" t="s">
        <v>136</v>
      </c>
    </row>
    <row r="43" spans="1:28" x14ac:dyDescent="0.3">
      <c r="A43" s="1" t="s">
        <v>45</v>
      </c>
      <c r="B43" s="1" t="s">
        <v>60</v>
      </c>
      <c r="C43" s="27" t="s">
        <v>349</v>
      </c>
      <c r="D43" s="38">
        <v>33</v>
      </c>
      <c r="E43" s="81"/>
      <c r="F43" s="27">
        <v>0</v>
      </c>
      <c r="G43" s="81"/>
      <c r="H43" s="27"/>
      <c r="I43" s="27"/>
      <c r="J43" s="27">
        <v>6</v>
      </c>
      <c r="K43" s="27">
        <v>9</v>
      </c>
      <c r="L43" s="81"/>
      <c r="M43" s="81"/>
      <c r="N43" s="27">
        <f t="shared" si="4"/>
        <v>0</v>
      </c>
      <c r="O43" s="82"/>
      <c r="P43" s="82"/>
      <c r="Q43" s="82"/>
      <c r="R43" s="82"/>
      <c r="S43" s="82"/>
      <c r="T43" s="39">
        <f t="shared" si="5"/>
        <v>6</v>
      </c>
      <c r="U43" s="40" t="str">
        <f t="shared" si="3"/>
        <v/>
      </c>
      <c r="V43" s="22">
        <v>163</v>
      </c>
      <c r="W43" s="22" t="s">
        <v>92</v>
      </c>
      <c r="X43" s="22" t="s">
        <v>88</v>
      </c>
      <c r="Y43" s="65">
        <v>1874</v>
      </c>
      <c r="Z43" s="41"/>
      <c r="AA43" s="1" t="s">
        <v>135</v>
      </c>
      <c r="AB43" s="28" t="s">
        <v>136</v>
      </c>
    </row>
    <row r="44" spans="1:28" x14ac:dyDescent="0.3">
      <c r="A44" s="1" t="s">
        <v>45</v>
      </c>
      <c r="B44" s="1" t="s">
        <v>60</v>
      </c>
      <c r="C44" s="27" t="s">
        <v>350</v>
      </c>
      <c r="D44" s="38">
        <v>11</v>
      </c>
      <c r="E44" s="81"/>
      <c r="F44" s="27">
        <v>7</v>
      </c>
      <c r="G44" s="81"/>
      <c r="H44" s="27"/>
      <c r="I44" s="27"/>
      <c r="J44" s="27">
        <v>12</v>
      </c>
      <c r="K44" s="27">
        <v>17</v>
      </c>
      <c r="L44" s="81"/>
      <c r="M44" s="81"/>
      <c r="N44" s="27">
        <f t="shared" si="4"/>
        <v>0</v>
      </c>
      <c r="O44" s="39">
        <v>6</v>
      </c>
      <c r="P44" s="82"/>
      <c r="Q44" s="82"/>
      <c r="R44" s="82"/>
      <c r="S44" s="82"/>
      <c r="T44" s="39">
        <f t="shared" si="5"/>
        <v>26</v>
      </c>
      <c r="U44" s="40" t="str">
        <f t="shared" si="3"/>
        <v/>
      </c>
      <c r="V44" s="22">
        <v>163</v>
      </c>
      <c r="W44" s="22" t="s">
        <v>92</v>
      </c>
      <c r="X44" s="22" t="s">
        <v>88</v>
      </c>
      <c r="Y44" s="65">
        <v>1874</v>
      </c>
      <c r="Z44" s="41"/>
      <c r="AA44" s="1" t="s">
        <v>135</v>
      </c>
      <c r="AB44" s="28" t="s">
        <v>136</v>
      </c>
    </row>
    <row r="45" spans="1:28" x14ac:dyDescent="0.3">
      <c r="A45" s="1" t="s">
        <v>45</v>
      </c>
      <c r="B45" s="1" t="s">
        <v>60</v>
      </c>
      <c r="C45" s="27" t="s">
        <v>351</v>
      </c>
      <c r="D45" s="38">
        <v>8</v>
      </c>
      <c r="E45" s="27">
        <v>46</v>
      </c>
      <c r="F45" s="27">
        <v>3</v>
      </c>
      <c r="G45" s="81"/>
      <c r="H45" s="27"/>
      <c r="I45" s="27"/>
      <c r="J45" s="27">
        <v>1</v>
      </c>
      <c r="K45" s="27">
        <v>2</v>
      </c>
      <c r="L45" s="81"/>
      <c r="M45" s="81"/>
      <c r="N45" s="27">
        <f t="shared" si="4"/>
        <v>0</v>
      </c>
      <c r="O45" s="82"/>
      <c r="P45" s="82"/>
      <c r="Q45" s="82"/>
      <c r="R45" s="82"/>
      <c r="S45" s="82"/>
      <c r="T45" s="39">
        <f t="shared" si="5"/>
        <v>7</v>
      </c>
      <c r="U45" s="40">
        <f t="shared" si="3"/>
        <v>0.15217391304347827</v>
      </c>
      <c r="V45" s="22">
        <v>163</v>
      </c>
      <c r="W45" s="22" t="s">
        <v>92</v>
      </c>
      <c r="X45" s="22" t="s">
        <v>88</v>
      </c>
      <c r="Y45" s="65">
        <v>1874</v>
      </c>
      <c r="Z45" s="41"/>
      <c r="AA45" s="1" t="s">
        <v>135</v>
      </c>
      <c r="AB45" s="28" t="s">
        <v>136</v>
      </c>
    </row>
    <row r="46" spans="1:28" x14ac:dyDescent="0.3">
      <c r="A46" s="1" t="s">
        <v>45</v>
      </c>
      <c r="B46" s="1" t="s">
        <v>60</v>
      </c>
      <c r="C46" s="27" t="s">
        <v>352</v>
      </c>
      <c r="D46" s="38">
        <v>22</v>
      </c>
      <c r="E46" s="81"/>
      <c r="F46" s="27">
        <v>1</v>
      </c>
      <c r="G46" s="81"/>
      <c r="H46" s="27"/>
      <c r="I46" s="27"/>
      <c r="J46" s="27">
        <v>3</v>
      </c>
      <c r="K46" s="27">
        <v>5</v>
      </c>
      <c r="L46" s="81"/>
      <c r="M46" s="81"/>
      <c r="N46" s="27">
        <f t="shared" si="4"/>
        <v>0</v>
      </c>
      <c r="O46" s="82"/>
      <c r="P46" s="82"/>
      <c r="Q46" s="82"/>
      <c r="R46" s="82"/>
      <c r="S46" s="82"/>
      <c r="T46" s="39">
        <f t="shared" si="5"/>
        <v>5</v>
      </c>
      <c r="U46" s="40" t="str">
        <f t="shared" si="3"/>
        <v/>
      </c>
      <c r="V46" s="22">
        <v>163</v>
      </c>
      <c r="W46" s="22" t="s">
        <v>92</v>
      </c>
      <c r="X46" s="22" t="s">
        <v>88</v>
      </c>
      <c r="Y46" s="65">
        <v>1874</v>
      </c>
      <c r="Z46" s="41"/>
      <c r="AA46" s="1" t="s">
        <v>135</v>
      </c>
      <c r="AB46" s="28" t="s">
        <v>136</v>
      </c>
    </row>
    <row r="47" spans="1:28" x14ac:dyDescent="0.3">
      <c r="A47" s="1" t="s">
        <v>45</v>
      </c>
      <c r="B47" s="1" t="s">
        <v>60</v>
      </c>
      <c r="C47" s="55" t="s">
        <v>38</v>
      </c>
      <c r="D47" s="1"/>
      <c r="E47" s="55">
        <v>194</v>
      </c>
      <c r="F47" s="55"/>
      <c r="G47" s="55"/>
      <c r="H47" s="55"/>
      <c r="I47" s="55"/>
      <c r="J47" s="55"/>
      <c r="K47" s="55"/>
      <c r="L47" s="55"/>
      <c r="M47" s="55"/>
      <c r="N47" s="55">
        <v>31</v>
      </c>
      <c r="O47" s="55"/>
      <c r="P47" s="55">
        <v>20</v>
      </c>
      <c r="Q47" s="55"/>
      <c r="R47" s="55">
        <v>26</v>
      </c>
      <c r="S47" s="55"/>
      <c r="T47" s="42"/>
      <c r="U47" s="40" t="str">
        <f>_xlfn.IFNA("",((T47+Q47+N47-R47)+(O47*2))/E47)</f>
        <v/>
      </c>
      <c r="V47" s="22">
        <v>163</v>
      </c>
      <c r="W47" s="22" t="s">
        <v>92</v>
      </c>
      <c r="X47" s="22" t="s">
        <v>88</v>
      </c>
      <c r="Y47" s="65">
        <v>1874</v>
      </c>
      <c r="Z47" s="41"/>
      <c r="AA47" s="1" t="s">
        <v>135</v>
      </c>
      <c r="AB47" s="28" t="s">
        <v>136</v>
      </c>
    </row>
    <row r="48" spans="1:28" x14ac:dyDescent="0.3">
      <c r="A48" s="43" t="s">
        <v>45</v>
      </c>
      <c r="B48" s="43" t="s">
        <v>60</v>
      </c>
      <c r="C48" s="44" t="s">
        <v>39</v>
      </c>
      <c r="D48" s="43"/>
      <c r="E48" s="44">
        <f t="shared" ref="E48:T48" si="6">SUM(E36:E47)</f>
        <v>240</v>
      </c>
      <c r="F48" s="44">
        <f t="shared" si="6"/>
        <v>34</v>
      </c>
      <c r="G48" s="44">
        <f t="shared" si="6"/>
        <v>24</v>
      </c>
      <c r="H48" s="44">
        <f t="shared" si="6"/>
        <v>0</v>
      </c>
      <c r="I48" s="44">
        <f t="shared" si="6"/>
        <v>0</v>
      </c>
      <c r="J48" s="44">
        <f t="shared" si="6"/>
        <v>29</v>
      </c>
      <c r="K48" s="44">
        <f t="shared" si="6"/>
        <v>42</v>
      </c>
      <c r="L48" s="44">
        <f t="shared" si="6"/>
        <v>0</v>
      </c>
      <c r="M48" s="44">
        <f t="shared" si="6"/>
        <v>28</v>
      </c>
      <c r="N48" s="44">
        <f t="shared" si="6"/>
        <v>59</v>
      </c>
      <c r="O48" s="44">
        <f t="shared" si="6"/>
        <v>6</v>
      </c>
      <c r="P48" s="44">
        <f t="shared" si="6"/>
        <v>20</v>
      </c>
      <c r="Q48" s="44">
        <f t="shared" si="6"/>
        <v>5</v>
      </c>
      <c r="R48" s="44">
        <f t="shared" si="6"/>
        <v>26</v>
      </c>
      <c r="S48" s="44">
        <f t="shared" si="6"/>
        <v>0</v>
      </c>
      <c r="T48" s="44">
        <f t="shared" si="6"/>
        <v>97</v>
      </c>
      <c r="U48" s="45">
        <f>((T48+Q48+N48-R48)+(O48*2))/E48</f>
        <v>0.61250000000000004</v>
      </c>
      <c r="V48" s="46">
        <v>163</v>
      </c>
      <c r="W48" s="46" t="s">
        <v>92</v>
      </c>
      <c r="X48" s="46" t="s">
        <v>88</v>
      </c>
      <c r="Y48" s="66">
        <v>1874</v>
      </c>
      <c r="Z48" s="47"/>
      <c r="AA48" s="43" t="s">
        <v>135</v>
      </c>
      <c r="AB48" s="69" t="s">
        <v>136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1.4166666666666667</v>
      </c>
      <c r="H49" s="27"/>
      <c r="I49" s="1"/>
      <c r="J49" s="48" t="s">
        <v>41</v>
      </c>
      <c r="K49" s="50">
        <f>J48/K48</f>
        <v>0.69047619047619047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27" t="s">
        <v>484</v>
      </c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8A9E-C45F-4468-9376-3E6A1D401247}">
  <sheetPr>
    <tabColor rgb="FF92D050"/>
    <pageSetUpPr fitToPage="1"/>
  </sheetPr>
  <dimension ref="A1:AB52"/>
  <sheetViews>
    <sheetView topLeftCell="A10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477</v>
      </c>
    </row>
    <row r="3" spans="1:28" x14ac:dyDescent="0.3">
      <c r="B3" s="1"/>
      <c r="C3" s="6">
        <v>29285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157</v>
      </c>
      <c r="D4" s="7" t="s">
        <v>4</v>
      </c>
      <c r="E4" s="8"/>
      <c r="F4" s="5"/>
      <c r="G4" s="1"/>
      <c r="J4" s="15" t="s">
        <v>268</v>
      </c>
      <c r="K4" s="16" t="s">
        <v>44</v>
      </c>
      <c r="L4" s="17"/>
      <c r="M4" s="18"/>
      <c r="N4" s="19">
        <v>22</v>
      </c>
      <c r="O4" s="19">
        <v>17</v>
      </c>
      <c r="P4" s="19">
        <v>21</v>
      </c>
      <c r="Q4" s="19">
        <v>25</v>
      </c>
      <c r="R4" s="20"/>
      <c r="S4" s="21">
        <f>SUM(N4:R4)</f>
        <v>85</v>
      </c>
      <c r="T4" s="22">
        <v>336</v>
      </c>
    </row>
    <row r="5" spans="1:28" x14ac:dyDescent="0.3">
      <c r="B5" s="1"/>
      <c r="C5" s="6" t="s">
        <v>267</v>
      </c>
      <c r="D5" s="7" t="s">
        <v>5</v>
      </c>
      <c r="E5" s="1"/>
      <c r="F5" s="1"/>
      <c r="G5" s="1"/>
      <c r="J5" s="15" t="s">
        <v>269</v>
      </c>
      <c r="K5" s="16" t="s">
        <v>79</v>
      </c>
      <c r="L5" s="17"/>
      <c r="M5" s="18"/>
      <c r="N5" s="19">
        <v>27</v>
      </c>
      <c r="O5" s="19">
        <v>28</v>
      </c>
      <c r="P5" s="19">
        <v>30</v>
      </c>
      <c r="Q5" s="19">
        <v>32</v>
      </c>
      <c r="R5" s="20"/>
      <c r="S5" s="21">
        <f>SUM(N5:R5)</f>
        <v>117</v>
      </c>
      <c r="T5" s="22">
        <v>336</v>
      </c>
      <c r="U5" s="1"/>
      <c r="V5" s="1"/>
      <c r="W5" s="1"/>
    </row>
    <row r="6" spans="1:28" x14ac:dyDescent="0.3">
      <c r="C6" s="23">
        <v>1027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501</v>
      </c>
      <c r="D7" s="7" t="s">
        <v>7</v>
      </c>
      <c r="G7" s="1"/>
      <c r="S7" s="1"/>
      <c r="T7" s="25" t="s">
        <v>8</v>
      </c>
      <c r="U7" s="1"/>
      <c r="V7" s="26">
        <v>336</v>
      </c>
      <c r="W7" s="1"/>
    </row>
    <row r="8" spans="1:28" x14ac:dyDescent="0.3">
      <c r="B8" s="1"/>
      <c r="C8" s="24" t="s">
        <v>502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6"/>
    </row>
    <row r="11" spans="1:28" x14ac:dyDescent="0.3">
      <c r="B11" s="1"/>
      <c r="C11" s="32" t="str">
        <f>+C2</f>
        <v>Milwaukee Does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30</v>
      </c>
      <c r="AB11" s="8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48</v>
      </c>
      <c r="D13" s="38">
        <v>15</v>
      </c>
      <c r="E13" s="27">
        <v>39</v>
      </c>
      <c r="F13" s="27">
        <v>7</v>
      </c>
      <c r="G13" s="27">
        <v>19</v>
      </c>
      <c r="H13" s="27"/>
      <c r="I13" s="27"/>
      <c r="J13" s="27">
        <v>4</v>
      </c>
      <c r="K13" s="27">
        <v>5</v>
      </c>
      <c r="L13" s="81"/>
      <c r="M13" s="27">
        <v>2</v>
      </c>
      <c r="N13" s="27">
        <f>SUM(L13:M13)</f>
        <v>2</v>
      </c>
      <c r="O13" s="27">
        <v>4</v>
      </c>
      <c r="P13" s="39">
        <v>2</v>
      </c>
      <c r="Q13" s="27">
        <v>0</v>
      </c>
      <c r="R13" s="27">
        <v>0</v>
      </c>
      <c r="S13" s="27"/>
      <c r="T13" s="27">
        <f>(H13*3)+((F13-H13)*2)+J13</f>
        <v>18</v>
      </c>
      <c r="U13" s="40">
        <f>IFERROR(((T13+Q13+N13-R13)+(O13*2))/E13,"")</f>
        <v>0.71794871794871795</v>
      </c>
      <c r="V13" s="22">
        <v>336</v>
      </c>
      <c r="W13" s="22" t="s">
        <v>112</v>
      </c>
      <c r="X13" s="22" t="s">
        <v>93</v>
      </c>
      <c r="Y13" s="65">
        <v>1027</v>
      </c>
      <c r="Z13" s="41"/>
      <c r="AA13" s="1" t="s">
        <v>116</v>
      </c>
      <c r="AB13" s="28" t="s">
        <v>270</v>
      </c>
    </row>
    <row r="14" spans="1:28" x14ac:dyDescent="0.3">
      <c r="A14" s="1" t="s">
        <v>78</v>
      </c>
      <c r="B14" s="1" t="s">
        <v>45</v>
      </c>
      <c r="C14" s="27" t="s">
        <v>50</v>
      </c>
      <c r="D14" s="38">
        <v>25</v>
      </c>
      <c r="E14" s="27">
        <v>19</v>
      </c>
      <c r="F14" s="27">
        <v>3</v>
      </c>
      <c r="G14" s="27">
        <v>9</v>
      </c>
      <c r="H14" s="27"/>
      <c r="I14" s="27"/>
      <c r="J14" s="27">
        <v>0</v>
      </c>
      <c r="K14" s="27">
        <v>0</v>
      </c>
      <c r="L14" s="81"/>
      <c r="M14" s="27">
        <v>2</v>
      </c>
      <c r="N14" s="27">
        <f t="shared" ref="N14:N20" si="0">SUM(L14:M14)</f>
        <v>2</v>
      </c>
      <c r="O14" s="39">
        <v>1</v>
      </c>
      <c r="P14" s="39">
        <v>3</v>
      </c>
      <c r="Q14" s="39">
        <v>2</v>
      </c>
      <c r="R14" s="39">
        <v>2</v>
      </c>
      <c r="S14" s="39"/>
      <c r="T14" s="39">
        <f t="shared" ref="T14:T20" si="1">(H14*3)+((F14-H14)*2)+J14</f>
        <v>6</v>
      </c>
      <c r="U14" s="40">
        <f t="shared" ref="U14:U23" si="2">IFERROR(((T14+Q14+N14-R14)+(O14*2))/E14,"")</f>
        <v>0.52631578947368418</v>
      </c>
      <c r="V14" s="22">
        <v>336</v>
      </c>
      <c r="W14" s="22" t="s">
        <v>112</v>
      </c>
      <c r="X14" s="22" t="s">
        <v>93</v>
      </c>
      <c r="Y14" s="65">
        <v>1027</v>
      </c>
      <c r="Z14" s="41" t="s">
        <v>410</v>
      </c>
      <c r="AA14" s="1" t="s">
        <v>116</v>
      </c>
      <c r="AB14" s="28" t="s">
        <v>270</v>
      </c>
    </row>
    <row r="15" spans="1:28" x14ac:dyDescent="0.3">
      <c r="A15" s="1" t="s">
        <v>78</v>
      </c>
      <c r="B15" s="1" t="s">
        <v>45</v>
      </c>
      <c r="C15" s="27" t="s">
        <v>53</v>
      </c>
      <c r="D15" s="38">
        <v>8</v>
      </c>
      <c r="E15" s="27" t="s">
        <v>497</v>
      </c>
      <c r="F15" s="27"/>
      <c r="G15" s="27"/>
      <c r="H15" s="27"/>
      <c r="I15" s="27"/>
      <c r="J15" s="27"/>
      <c r="K15" s="27"/>
      <c r="L15" s="81"/>
      <c r="M15" s="27"/>
      <c r="N15" s="27">
        <f t="shared" si="0"/>
        <v>0</v>
      </c>
      <c r="O15" s="39"/>
      <c r="P15" s="39"/>
      <c r="Q15" s="39"/>
      <c r="R15" s="39"/>
      <c r="S15" s="39"/>
      <c r="T15" s="39">
        <f t="shared" si="1"/>
        <v>0</v>
      </c>
      <c r="U15" s="40" t="str">
        <f t="shared" si="2"/>
        <v/>
      </c>
      <c r="V15" s="22">
        <v>336</v>
      </c>
      <c r="W15" s="22" t="s">
        <v>112</v>
      </c>
      <c r="X15" s="22" t="s">
        <v>93</v>
      </c>
      <c r="Y15" s="65">
        <v>1027</v>
      </c>
      <c r="Z15" s="41"/>
      <c r="AA15" s="1" t="s">
        <v>116</v>
      </c>
      <c r="AB15" s="28" t="s">
        <v>270</v>
      </c>
    </row>
    <row r="16" spans="1:28" x14ac:dyDescent="0.3">
      <c r="A16" s="1" t="s">
        <v>78</v>
      </c>
      <c r="B16" s="1" t="s">
        <v>45</v>
      </c>
      <c r="C16" s="27" t="s">
        <v>55</v>
      </c>
      <c r="D16" s="38">
        <v>6</v>
      </c>
      <c r="E16" s="27">
        <v>34</v>
      </c>
      <c r="F16" s="27">
        <v>5</v>
      </c>
      <c r="G16" s="27">
        <v>9</v>
      </c>
      <c r="H16" s="27"/>
      <c r="I16" s="27"/>
      <c r="J16" s="27">
        <v>2</v>
      </c>
      <c r="K16" s="27">
        <v>2</v>
      </c>
      <c r="L16" s="81"/>
      <c r="M16" s="27">
        <v>8</v>
      </c>
      <c r="N16" s="27">
        <f t="shared" si="0"/>
        <v>8</v>
      </c>
      <c r="O16" s="39">
        <v>0</v>
      </c>
      <c r="P16" s="39">
        <v>5</v>
      </c>
      <c r="Q16" s="39">
        <v>1</v>
      </c>
      <c r="R16" s="39">
        <v>5</v>
      </c>
      <c r="S16" s="39">
        <v>1</v>
      </c>
      <c r="T16" s="39">
        <f t="shared" si="1"/>
        <v>12</v>
      </c>
      <c r="U16" s="40">
        <f t="shared" si="2"/>
        <v>0.47058823529411764</v>
      </c>
      <c r="V16" s="22">
        <v>336</v>
      </c>
      <c r="W16" s="22" t="s">
        <v>112</v>
      </c>
      <c r="X16" s="22" t="s">
        <v>93</v>
      </c>
      <c r="Y16" s="65">
        <v>1027</v>
      </c>
      <c r="Z16" s="41"/>
      <c r="AA16" s="1" t="s">
        <v>116</v>
      </c>
      <c r="AB16" s="28" t="s">
        <v>270</v>
      </c>
    </row>
    <row r="17" spans="1:28" x14ac:dyDescent="0.3">
      <c r="A17" s="1" t="s">
        <v>78</v>
      </c>
      <c r="B17" s="1" t="s">
        <v>45</v>
      </c>
      <c r="C17" s="27" t="s">
        <v>305</v>
      </c>
      <c r="D17" s="38">
        <v>44</v>
      </c>
      <c r="E17" s="27">
        <v>16</v>
      </c>
      <c r="F17" s="27">
        <v>2</v>
      </c>
      <c r="G17" s="27">
        <v>3</v>
      </c>
      <c r="H17" s="27"/>
      <c r="I17" s="27"/>
      <c r="J17" s="27">
        <v>0</v>
      </c>
      <c r="K17" s="27">
        <v>0</v>
      </c>
      <c r="L17" s="81"/>
      <c r="M17" s="27">
        <v>1</v>
      </c>
      <c r="N17" s="27">
        <f>SUM(L17:M17)</f>
        <v>1</v>
      </c>
      <c r="O17" s="39">
        <v>1</v>
      </c>
      <c r="P17" s="39">
        <v>0</v>
      </c>
      <c r="Q17" s="39">
        <v>1</v>
      </c>
      <c r="R17" s="39">
        <v>1</v>
      </c>
      <c r="S17" s="39"/>
      <c r="T17" s="39">
        <f>(H17*3)+((F17-H17)*2)+J17</f>
        <v>4</v>
      </c>
      <c r="U17" s="40">
        <f>IFERROR(((T17+Q17+N17-R17)+(O17*2))/E17,"")</f>
        <v>0.4375</v>
      </c>
      <c r="V17" s="22">
        <v>336</v>
      </c>
      <c r="W17" s="22" t="s">
        <v>112</v>
      </c>
      <c r="X17" s="22" t="s">
        <v>93</v>
      </c>
      <c r="Y17" s="65">
        <v>1027</v>
      </c>
      <c r="Z17" s="41"/>
      <c r="AA17" s="1" t="s">
        <v>116</v>
      </c>
      <c r="AB17" s="28" t="s">
        <v>270</v>
      </c>
    </row>
    <row r="18" spans="1:28" x14ac:dyDescent="0.3">
      <c r="A18" s="1" t="s">
        <v>78</v>
      </c>
      <c r="B18" s="1" t="s">
        <v>45</v>
      </c>
      <c r="C18" s="27" t="s">
        <v>54</v>
      </c>
      <c r="D18" s="38">
        <v>22</v>
      </c>
      <c r="E18" s="27">
        <v>25</v>
      </c>
      <c r="F18" s="27">
        <v>3</v>
      </c>
      <c r="G18" s="27">
        <v>7</v>
      </c>
      <c r="H18" s="27"/>
      <c r="I18" s="27"/>
      <c r="J18" s="27">
        <v>0</v>
      </c>
      <c r="K18" s="27">
        <v>0</v>
      </c>
      <c r="L18" s="81"/>
      <c r="M18" s="27">
        <v>4</v>
      </c>
      <c r="N18" s="27">
        <f t="shared" si="0"/>
        <v>4</v>
      </c>
      <c r="O18" s="39">
        <v>3</v>
      </c>
      <c r="P18" s="39">
        <v>1</v>
      </c>
      <c r="Q18" s="39">
        <v>0</v>
      </c>
      <c r="R18" s="39">
        <v>4</v>
      </c>
      <c r="S18" s="39"/>
      <c r="T18" s="39">
        <f t="shared" si="1"/>
        <v>6</v>
      </c>
      <c r="U18" s="40">
        <f t="shared" si="2"/>
        <v>0.48</v>
      </c>
      <c r="V18" s="22">
        <v>336</v>
      </c>
      <c r="W18" s="22" t="s">
        <v>112</v>
      </c>
      <c r="X18" s="22" t="s">
        <v>93</v>
      </c>
      <c r="Y18" s="65">
        <v>1027</v>
      </c>
      <c r="Z18" s="41"/>
      <c r="AA18" s="1" t="s">
        <v>116</v>
      </c>
      <c r="AB18" s="28" t="s">
        <v>270</v>
      </c>
    </row>
    <row r="19" spans="1:28" x14ac:dyDescent="0.3">
      <c r="A19" s="1" t="s">
        <v>78</v>
      </c>
      <c r="B19" s="1" t="s">
        <v>45</v>
      </c>
      <c r="C19" s="27" t="s">
        <v>47</v>
      </c>
      <c r="D19" s="38">
        <v>28</v>
      </c>
      <c r="E19" s="27">
        <v>40</v>
      </c>
      <c r="F19" s="27">
        <v>10</v>
      </c>
      <c r="G19" s="27">
        <v>18</v>
      </c>
      <c r="H19" s="27"/>
      <c r="I19" s="27"/>
      <c r="J19" s="27">
        <v>8</v>
      </c>
      <c r="K19" s="27">
        <v>10</v>
      </c>
      <c r="L19" s="81"/>
      <c r="M19" s="27">
        <v>8</v>
      </c>
      <c r="N19" s="27">
        <f t="shared" si="0"/>
        <v>8</v>
      </c>
      <c r="O19" s="39">
        <v>4</v>
      </c>
      <c r="P19" s="39">
        <v>3</v>
      </c>
      <c r="Q19" s="39">
        <v>0</v>
      </c>
      <c r="R19" s="39">
        <v>3</v>
      </c>
      <c r="S19" s="39"/>
      <c r="T19" s="39">
        <f t="shared" si="1"/>
        <v>28</v>
      </c>
      <c r="U19" s="40">
        <f t="shared" si="2"/>
        <v>1.0249999999999999</v>
      </c>
      <c r="V19" s="22">
        <v>336</v>
      </c>
      <c r="W19" s="22" t="s">
        <v>112</v>
      </c>
      <c r="X19" s="22" t="s">
        <v>93</v>
      </c>
      <c r="Y19" s="65">
        <v>1027</v>
      </c>
      <c r="Z19" s="41"/>
      <c r="AA19" s="1" t="s">
        <v>116</v>
      </c>
      <c r="AB19" s="28" t="s">
        <v>270</v>
      </c>
    </row>
    <row r="20" spans="1:28" x14ac:dyDescent="0.3">
      <c r="A20" s="1" t="s">
        <v>78</v>
      </c>
      <c r="B20" s="1" t="s">
        <v>45</v>
      </c>
      <c r="C20" s="27" t="s">
        <v>52</v>
      </c>
      <c r="D20" s="38">
        <v>32</v>
      </c>
      <c r="E20" s="27">
        <v>18</v>
      </c>
      <c r="F20" s="27">
        <v>3</v>
      </c>
      <c r="G20" s="27">
        <v>4</v>
      </c>
      <c r="H20" s="27"/>
      <c r="I20" s="27"/>
      <c r="J20" s="27">
        <v>0</v>
      </c>
      <c r="K20" s="27">
        <v>0</v>
      </c>
      <c r="L20" s="81"/>
      <c r="M20" s="27">
        <v>1</v>
      </c>
      <c r="N20" s="27">
        <f t="shared" si="0"/>
        <v>1</v>
      </c>
      <c r="O20" s="39">
        <v>3</v>
      </c>
      <c r="P20" s="39">
        <v>2</v>
      </c>
      <c r="Q20" s="39">
        <v>1</v>
      </c>
      <c r="R20" s="39">
        <v>1</v>
      </c>
      <c r="S20" s="39"/>
      <c r="T20" s="39">
        <f t="shared" si="1"/>
        <v>6</v>
      </c>
      <c r="U20" s="40">
        <f t="shared" si="2"/>
        <v>0.72222222222222221</v>
      </c>
      <c r="V20" s="22">
        <v>336</v>
      </c>
      <c r="W20" s="22" t="s">
        <v>112</v>
      </c>
      <c r="X20" s="22" t="s">
        <v>93</v>
      </c>
      <c r="Y20" s="65">
        <v>1027</v>
      </c>
      <c r="Z20" s="41"/>
      <c r="AA20" s="1" t="s">
        <v>116</v>
      </c>
      <c r="AB20" s="28" t="s">
        <v>270</v>
      </c>
    </row>
    <row r="21" spans="1:28" x14ac:dyDescent="0.3">
      <c r="A21" s="1" t="s">
        <v>78</v>
      </c>
      <c r="B21" s="1" t="s">
        <v>45</v>
      </c>
      <c r="C21" s="27" t="s">
        <v>46</v>
      </c>
      <c r="D21" s="38">
        <v>1</v>
      </c>
      <c r="E21" s="27">
        <v>18</v>
      </c>
      <c r="F21" s="27">
        <v>1</v>
      </c>
      <c r="G21" s="27">
        <v>6</v>
      </c>
      <c r="H21" s="27"/>
      <c r="I21" s="27"/>
      <c r="J21" s="27">
        <v>0</v>
      </c>
      <c r="K21" s="27">
        <v>0</v>
      </c>
      <c r="L21" s="81"/>
      <c r="M21" s="27">
        <v>1</v>
      </c>
      <c r="N21" s="27">
        <f>SUM(L21:M21)</f>
        <v>1</v>
      </c>
      <c r="O21" s="39">
        <v>5</v>
      </c>
      <c r="P21" s="39">
        <v>3</v>
      </c>
      <c r="Q21" s="39">
        <v>0</v>
      </c>
      <c r="R21" s="39">
        <v>1</v>
      </c>
      <c r="S21" s="39">
        <v>1</v>
      </c>
      <c r="T21" s="39">
        <f>(H21*3)+((F21-H21)*2)+J21</f>
        <v>2</v>
      </c>
      <c r="U21" s="40">
        <f t="shared" si="2"/>
        <v>0.66666666666666663</v>
      </c>
      <c r="V21" s="22">
        <v>336</v>
      </c>
      <c r="W21" s="22" t="s">
        <v>112</v>
      </c>
      <c r="X21" s="22" t="s">
        <v>93</v>
      </c>
      <c r="Y21" s="65">
        <v>1027</v>
      </c>
      <c r="Z21" s="41"/>
      <c r="AA21" s="1" t="s">
        <v>116</v>
      </c>
      <c r="AB21" s="28" t="s">
        <v>270</v>
      </c>
    </row>
    <row r="22" spans="1:28" x14ac:dyDescent="0.3">
      <c r="A22" s="1" t="s">
        <v>78</v>
      </c>
      <c r="B22" s="1" t="s">
        <v>45</v>
      </c>
      <c r="C22" s="27" t="s">
        <v>307</v>
      </c>
      <c r="D22" s="38">
        <v>24</v>
      </c>
      <c r="E22" s="27">
        <v>8</v>
      </c>
      <c r="F22" s="27">
        <v>0</v>
      </c>
      <c r="G22" s="27">
        <v>1</v>
      </c>
      <c r="H22" s="27"/>
      <c r="I22" s="27"/>
      <c r="J22" s="27">
        <v>1</v>
      </c>
      <c r="K22" s="27">
        <v>2</v>
      </c>
      <c r="L22" s="81"/>
      <c r="M22" s="27">
        <v>3</v>
      </c>
      <c r="N22" s="27">
        <f>SUM(L22:M22)</f>
        <v>3</v>
      </c>
      <c r="O22" s="39">
        <v>0</v>
      </c>
      <c r="P22" s="39">
        <v>0</v>
      </c>
      <c r="Q22" s="39">
        <v>0</v>
      </c>
      <c r="R22" s="39">
        <v>0</v>
      </c>
      <c r="S22" s="39"/>
      <c r="T22" s="39">
        <f>(H22*3)+((F22-H22)*2)+J22</f>
        <v>1</v>
      </c>
      <c r="U22" s="40">
        <f t="shared" si="2"/>
        <v>0.5</v>
      </c>
      <c r="V22" s="22">
        <v>336</v>
      </c>
      <c r="W22" s="22" t="s">
        <v>112</v>
      </c>
      <c r="X22" s="22" t="s">
        <v>93</v>
      </c>
      <c r="Y22" s="65">
        <v>1027</v>
      </c>
      <c r="Z22" s="41"/>
      <c r="AA22" s="1" t="s">
        <v>116</v>
      </c>
      <c r="AB22" s="28" t="s">
        <v>270</v>
      </c>
    </row>
    <row r="23" spans="1:28" x14ac:dyDescent="0.3">
      <c r="A23" s="1" t="s">
        <v>78</v>
      </c>
      <c r="B23" s="1" t="s">
        <v>45</v>
      </c>
      <c r="C23" s="27" t="s">
        <v>49</v>
      </c>
      <c r="D23" s="38">
        <v>30</v>
      </c>
      <c r="E23" s="27">
        <v>23</v>
      </c>
      <c r="F23" s="27">
        <v>1</v>
      </c>
      <c r="G23" s="27">
        <v>5</v>
      </c>
      <c r="H23" s="27"/>
      <c r="I23" s="27"/>
      <c r="J23" s="27">
        <v>0</v>
      </c>
      <c r="K23" s="27">
        <v>2</v>
      </c>
      <c r="L23" s="81"/>
      <c r="M23" s="27">
        <v>5</v>
      </c>
      <c r="N23" s="27">
        <f>SUM(L23:M23)</f>
        <v>5</v>
      </c>
      <c r="O23" s="39">
        <v>5</v>
      </c>
      <c r="P23" s="39">
        <v>4</v>
      </c>
      <c r="Q23" s="39">
        <v>4</v>
      </c>
      <c r="R23" s="39">
        <v>1</v>
      </c>
      <c r="S23" s="39"/>
      <c r="T23" s="39">
        <f>(H23*3)+((F23-H23)*2)+J23</f>
        <v>2</v>
      </c>
      <c r="U23" s="40">
        <f t="shared" si="2"/>
        <v>0.86956521739130432</v>
      </c>
      <c r="V23" s="22">
        <v>336</v>
      </c>
      <c r="W23" s="22" t="s">
        <v>112</v>
      </c>
      <c r="X23" s="22" t="s">
        <v>93</v>
      </c>
      <c r="Y23" s="65">
        <v>1027</v>
      </c>
      <c r="Z23" s="41"/>
      <c r="AA23" s="1" t="s">
        <v>116</v>
      </c>
      <c r="AB23" s="28" t="s">
        <v>270</v>
      </c>
    </row>
    <row r="24" spans="1:28" x14ac:dyDescent="0.3">
      <c r="A24" s="1" t="s">
        <v>78</v>
      </c>
      <c r="B24" s="1" t="s">
        <v>45</v>
      </c>
      <c r="C24" s="55" t="s">
        <v>38</v>
      </c>
      <c r="D24" s="1"/>
      <c r="E24" s="55"/>
      <c r="F24" s="27"/>
      <c r="G24" s="27"/>
      <c r="H24" s="27"/>
      <c r="I24" s="27"/>
      <c r="J24" s="27"/>
      <c r="K24" s="27"/>
      <c r="L24" s="55">
        <v>13</v>
      </c>
      <c r="M24" s="55">
        <v>-13</v>
      </c>
      <c r="N24" s="55">
        <v>4</v>
      </c>
      <c r="O24" s="39"/>
      <c r="P24" s="39"/>
      <c r="Q24" s="39"/>
      <c r="R24" s="55">
        <v>4</v>
      </c>
      <c r="S24" s="39"/>
      <c r="T24" s="55"/>
      <c r="U24" s="40"/>
      <c r="V24" s="22">
        <v>336</v>
      </c>
      <c r="W24" s="22" t="s">
        <v>112</v>
      </c>
      <c r="X24" s="22" t="s">
        <v>93</v>
      </c>
      <c r="Y24" s="65">
        <v>1027</v>
      </c>
      <c r="Z24" s="41"/>
      <c r="AA24" s="1" t="s">
        <v>116</v>
      </c>
      <c r="AB24" s="28" t="s">
        <v>270</v>
      </c>
    </row>
    <row r="25" spans="1:28" x14ac:dyDescent="0.3">
      <c r="A25" s="43" t="s">
        <v>78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35</v>
      </c>
      <c r="G25" s="44">
        <f t="shared" si="3"/>
        <v>81</v>
      </c>
      <c r="H25" s="44">
        <f t="shared" si="3"/>
        <v>0</v>
      </c>
      <c r="I25" s="44">
        <f t="shared" si="3"/>
        <v>0</v>
      </c>
      <c r="J25" s="44">
        <f t="shared" si="3"/>
        <v>15</v>
      </c>
      <c r="K25" s="44">
        <f t="shared" si="3"/>
        <v>21</v>
      </c>
      <c r="L25" s="44">
        <f t="shared" si="3"/>
        <v>13</v>
      </c>
      <c r="M25" s="44">
        <f t="shared" si="3"/>
        <v>22</v>
      </c>
      <c r="N25" s="44">
        <f t="shared" si="3"/>
        <v>39</v>
      </c>
      <c r="O25" s="44">
        <f t="shared" si="3"/>
        <v>26</v>
      </c>
      <c r="P25" s="44">
        <f t="shared" si="3"/>
        <v>23</v>
      </c>
      <c r="Q25" s="44">
        <f t="shared" si="3"/>
        <v>9</v>
      </c>
      <c r="R25" s="44">
        <f t="shared" si="3"/>
        <v>22</v>
      </c>
      <c r="S25" s="44">
        <f t="shared" si="3"/>
        <v>2</v>
      </c>
      <c r="T25" s="44">
        <f t="shared" si="3"/>
        <v>85</v>
      </c>
      <c r="U25" s="45">
        <f>((T25+Q25+N25-R25)+(O25*2))/E25</f>
        <v>0.6791666666666667</v>
      </c>
      <c r="V25" s="46">
        <v>336</v>
      </c>
      <c r="W25" s="46" t="s">
        <v>112</v>
      </c>
      <c r="X25" s="46" t="s">
        <v>93</v>
      </c>
      <c r="Y25" s="66">
        <v>1027</v>
      </c>
      <c r="Z25" s="47"/>
      <c r="AA25" s="43" t="s">
        <v>116</v>
      </c>
      <c r="AB25" s="69" t="s">
        <v>270</v>
      </c>
    </row>
    <row r="26" spans="1:28" x14ac:dyDescent="0.3">
      <c r="A26" s="1"/>
      <c r="B26" s="1"/>
      <c r="C26" s="1"/>
      <c r="D26" s="1"/>
      <c r="F26" s="48" t="s">
        <v>40</v>
      </c>
      <c r="G26" s="50">
        <f>F25/G25</f>
        <v>0.43209876543209874</v>
      </c>
      <c r="H26" s="27"/>
      <c r="I26" s="1"/>
      <c r="J26" s="48" t="s">
        <v>41</v>
      </c>
      <c r="K26" s="50">
        <f>J25/K25</f>
        <v>0.7142857142857143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503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504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33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78</v>
      </c>
      <c r="C35" s="27" t="s">
        <v>459</v>
      </c>
      <c r="D35" s="38">
        <v>22</v>
      </c>
      <c r="E35" s="27">
        <v>16</v>
      </c>
      <c r="F35" s="27">
        <v>2</v>
      </c>
      <c r="G35" s="27">
        <v>2</v>
      </c>
      <c r="H35" s="27"/>
      <c r="I35" s="27"/>
      <c r="J35" s="27">
        <v>4</v>
      </c>
      <c r="K35" s="27">
        <v>4</v>
      </c>
      <c r="L35" s="81"/>
      <c r="M35" s="27">
        <v>3</v>
      </c>
      <c r="N35" s="27">
        <f>SUM(L35:M35)</f>
        <v>3</v>
      </c>
      <c r="O35" s="27">
        <v>3</v>
      </c>
      <c r="P35" s="39">
        <v>1</v>
      </c>
      <c r="Q35" s="27">
        <v>0</v>
      </c>
      <c r="R35" s="27">
        <v>0</v>
      </c>
      <c r="S35" s="27">
        <v>2</v>
      </c>
      <c r="T35" s="27">
        <f>+(F35*2)+J35</f>
        <v>8</v>
      </c>
      <c r="U35" s="40">
        <f>IFERROR(((T35+Q35+N35-R35)+(O35*2))/E35,"")</f>
        <v>1.0625</v>
      </c>
      <c r="V35" s="22">
        <v>336</v>
      </c>
      <c r="W35" s="22" t="s">
        <v>92</v>
      </c>
      <c r="X35" s="22" t="s">
        <v>88</v>
      </c>
      <c r="Y35" s="65">
        <v>1027</v>
      </c>
      <c r="Z35" s="41"/>
      <c r="AA35" s="1" t="s">
        <v>235</v>
      </c>
      <c r="AB35" s="28" t="s">
        <v>271</v>
      </c>
    </row>
    <row r="36" spans="1:28" x14ac:dyDescent="0.3">
      <c r="A36" s="1" t="s">
        <v>45</v>
      </c>
      <c r="B36" s="1" t="s">
        <v>78</v>
      </c>
      <c r="C36" s="27" t="s">
        <v>399</v>
      </c>
      <c r="D36" s="38">
        <v>15</v>
      </c>
      <c r="E36" s="27">
        <v>14</v>
      </c>
      <c r="F36" s="27">
        <v>3</v>
      </c>
      <c r="G36" s="27">
        <v>7</v>
      </c>
      <c r="H36" s="27"/>
      <c r="I36" s="27"/>
      <c r="J36" s="27">
        <v>0</v>
      </c>
      <c r="K36" s="27">
        <v>0</v>
      </c>
      <c r="L36" s="81"/>
      <c r="M36" s="27">
        <v>2</v>
      </c>
      <c r="N36" s="27">
        <f t="shared" ref="N36:N41" si="4">SUM(L36:M36)</f>
        <v>2</v>
      </c>
      <c r="O36" s="39">
        <v>3</v>
      </c>
      <c r="P36" s="39">
        <v>3</v>
      </c>
      <c r="Q36" s="39">
        <v>0</v>
      </c>
      <c r="R36" s="39">
        <v>1</v>
      </c>
      <c r="S36" s="39">
        <v>1</v>
      </c>
      <c r="T36" s="27">
        <f t="shared" ref="T36:T45" si="5">+(F36*2)+J36</f>
        <v>6</v>
      </c>
      <c r="U36" s="40">
        <f t="shared" ref="U36:U45" si="6">IFERROR(((T36+Q36+N36-R36)+(O36*2))/E36,"")</f>
        <v>0.9285714285714286</v>
      </c>
      <c r="V36" s="22">
        <v>336</v>
      </c>
      <c r="W36" s="22" t="s">
        <v>92</v>
      </c>
      <c r="X36" s="22" t="s">
        <v>88</v>
      </c>
      <c r="Y36" s="65">
        <v>1027</v>
      </c>
      <c r="Z36" s="41"/>
      <c r="AA36" s="1" t="s">
        <v>235</v>
      </c>
      <c r="AB36" s="28" t="s">
        <v>271</v>
      </c>
    </row>
    <row r="37" spans="1:28" x14ac:dyDescent="0.3">
      <c r="A37" s="1" t="s">
        <v>45</v>
      </c>
      <c r="B37" s="1" t="s">
        <v>78</v>
      </c>
      <c r="C37" s="27" t="s">
        <v>400</v>
      </c>
      <c r="D37" s="38">
        <v>10</v>
      </c>
      <c r="E37" s="27">
        <v>31</v>
      </c>
      <c r="F37" s="27">
        <v>9</v>
      </c>
      <c r="G37" s="27">
        <v>14</v>
      </c>
      <c r="H37" s="27"/>
      <c r="I37" s="27"/>
      <c r="J37" s="27">
        <v>1</v>
      </c>
      <c r="K37" s="27">
        <v>3</v>
      </c>
      <c r="L37" s="81"/>
      <c r="M37" s="27">
        <v>3</v>
      </c>
      <c r="N37" s="27">
        <f t="shared" si="4"/>
        <v>3</v>
      </c>
      <c r="O37" s="39">
        <v>3</v>
      </c>
      <c r="P37" s="39">
        <v>1</v>
      </c>
      <c r="Q37" s="39">
        <v>4</v>
      </c>
      <c r="R37" s="39">
        <v>2</v>
      </c>
      <c r="S37" s="39">
        <v>1</v>
      </c>
      <c r="T37" s="27">
        <f t="shared" si="5"/>
        <v>19</v>
      </c>
      <c r="U37" s="40">
        <f t="shared" si="6"/>
        <v>0.967741935483871</v>
      </c>
      <c r="V37" s="22">
        <v>336</v>
      </c>
      <c r="W37" s="22" t="s">
        <v>92</v>
      </c>
      <c r="X37" s="22" t="s">
        <v>88</v>
      </c>
      <c r="Y37" s="65">
        <v>1027</v>
      </c>
      <c r="Z37" s="41"/>
      <c r="AA37" s="1" t="s">
        <v>235</v>
      </c>
      <c r="AB37" s="28" t="s">
        <v>271</v>
      </c>
    </row>
    <row r="38" spans="1:28" x14ac:dyDescent="0.3">
      <c r="A38" s="1" t="s">
        <v>45</v>
      </c>
      <c r="B38" s="1" t="s">
        <v>78</v>
      </c>
      <c r="C38" s="27" t="s">
        <v>401</v>
      </c>
      <c r="D38" s="38">
        <v>12</v>
      </c>
      <c r="E38" s="27">
        <v>16</v>
      </c>
      <c r="F38" s="27">
        <v>3</v>
      </c>
      <c r="G38" s="27">
        <v>5</v>
      </c>
      <c r="H38" s="27"/>
      <c r="I38" s="27"/>
      <c r="J38" s="27">
        <v>3</v>
      </c>
      <c r="K38" s="27">
        <v>5</v>
      </c>
      <c r="L38" s="81"/>
      <c r="M38" s="27">
        <v>5</v>
      </c>
      <c r="N38" s="27">
        <f t="shared" si="4"/>
        <v>5</v>
      </c>
      <c r="O38" s="39">
        <v>2</v>
      </c>
      <c r="P38" s="39">
        <v>0</v>
      </c>
      <c r="Q38" s="39">
        <v>3</v>
      </c>
      <c r="R38" s="39">
        <v>1</v>
      </c>
      <c r="S38" s="39">
        <v>1</v>
      </c>
      <c r="T38" s="27">
        <f t="shared" si="5"/>
        <v>9</v>
      </c>
      <c r="U38" s="40">
        <f t="shared" si="6"/>
        <v>1.25</v>
      </c>
      <c r="V38" s="22">
        <v>336</v>
      </c>
      <c r="W38" s="22" t="s">
        <v>92</v>
      </c>
      <c r="X38" s="22" t="s">
        <v>88</v>
      </c>
      <c r="Y38" s="65">
        <v>1027</v>
      </c>
      <c r="Z38" s="41"/>
      <c r="AA38" s="1" t="s">
        <v>235</v>
      </c>
      <c r="AB38" s="28" t="s">
        <v>271</v>
      </c>
    </row>
    <row r="39" spans="1:28" x14ac:dyDescent="0.3">
      <c r="A39" s="1" t="s">
        <v>45</v>
      </c>
      <c r="B39" s="1" t="s">
        <v>78</v>
      </c>
      <c r="C39" s="27" t="s">
        <v>403</v>
      </c>
      <c r="D39" s="38">
        <v>30</v>
      </c>
      <c r="E39" s="27">
        <v>40</v>
      </c>
      <c r="F39" s="27">
        <v>12</v>
      </c>
      <c r="G39" s="27">
        <v>21</v>
      </c>
      <c r="H39" s="27"/>
      <c r="I39" s="27"/>
      <c r="J39" s="27">
        <v>2</v>
      </c>
      <c r="K39" s="27">
        <v>3</v>
      </c>
      <c r="L39" s="81"/>
      <c r="M39" s="27">
        <v>4</v>
      </c>
      <c r="N39" s="27">
        <f t="shared" si="4"/>
        <v>4</v>
      </c>
      <c r="O39" s="39">
        <v>3</v>
      </c>
      <c r="P39" s="39">
        <v>1</v>
      </c>
      <c r="Q39" s="39">
        <v>1</v>
      </c>
      <c r="R39" s="39">
        <v>4</v>
      </c>
      <c r="S39" s="39">
        <v>1</v>
      </c>
      <c r="T39" s="27">
        <f t="shared" si="5"/>
        <v>26</v>
      </c>
      <c r="U39" s="40">
        <f t="shared" si="6"/>
        <v>0.82499999999999996</v>
      </c>
      <c r="V39" s="22">
        <v>336</v>
      </c>
      <c r="W39" s="22" t="s">
        <v>92</v>
      </c>
      <c r="X39" s="22" t="s">
        <v>88</v>
      </c>
      <c r="Y39" s="65">
        <v>1027</v>
      </c>
      <c r="Z39" s="41"/>
      <c r="AA39" s="1" t="s">
        <v>235</v>
      </c>
      <c r="AB39" s="28" t="s">
        <v>271</v>
      </c>
    </row>
    <row r="40" spans="1:28" x14ac:dyDescent="0.3">
      <c r="A40" s="1" t="s">
        <v>45</v>
      </c>
      <c r="B40" s="1" t="s">
        <v>78</v>
      </c>
      <c r="C40" s="27" t="s">
        <v>404</v>
      </c>
      <c r="D40" s="38">
        <v>24</v>
      </c>
      <c r="E40" s="27">
        <v>12</v>
      </c>
      <c r="F40" s="27">
        <v>5</v>
      </c>
      <c r="G40" s="27">
        <v>6</v>
      </c>
      <c r="H40" s="27"/>
      <c r="I40" s="27"/>
      <c r="J40" s="27">
        <v>1</v>
      </c>
      <c r="K40" s="27">
        <v>2</v>
      </c>
      <c r="L40" s="81"/>
      <c r="M40" s="27">
        <v>1</v>
      </c>
      <c r="N40" s="27">
        <f t="shared" si="4"/>
        <v>1</v>
      </c>
      <c r="O40" s="39">
        <v>0</v>
      </c>
      <c r="P40" s="39">
        <v>4</v>
      </c>
      <c r="Q40" s="39">
        <v>2</v>
      </c>
      <c r="R40" s="39">
        <v>1</v>
      </c>
      <c r="S40" s="39"/>
      <c r="T40" s="27">
        <f t="shared" si="5"/>
        <v>11</v>
      </c>
      <c r="U40" s="40">
        <f t="shared" si="6"/>
        <v>1.0833333333333333</v>
      </c>
      <c r="V40" s="22">
        <v>336</v>
      </c>
      <c r="W40" s="22" t="s">
        <v>92</v>
      </c>
      <c r="X40" s="22" t="s">
        <v>88</v>
      </c>
      <c r="Y40" s="65">
        <v>1027</v>
      </c>
      <c r="Z40" s="41"/>
      <c r="AA40" s="1" t="s">
        <v>235</v>
      </c>
      <c r="AB40" s="28" t="s">
        <v>271</v>
      </c>
    </row>
    <row r="41" spans="1:28" x14ac:dyDescent="0.3">
      <c r="A41" s="1" t="s">
        <v>45</v>
      </c>
      <c r="B41" s="1" t="s">
        <v>78</v>
      </c>
      <c r="C41" s="27" t="s">
        <v>405</v>
      </c>
      <c r="D41" s="38">
        <v>31</v>
      </c>
      <c r="E41" s="27">
        <v>28</v>
      </c>
      <c r="F41" s="27">
        <v>4</v>
      </c>
      <c r="G41" s="27">
        <v>4</v>
      </c>
      <c r="H41" s="27"/>
      <c r="I41" s="27"/>
      <c r="J41" s="27">
        <v>1</v>
      </c>
      <c r="K41" s="27">
        <v>2</v>
      </c>
      <c r="L41" s="81"/>
      <c r="M41" s="27">
        <v>6</v>
      </c>
      <c r="N41" s="27">
        <f t="shared" si="4"/>
        <v>6</v>
      </c>
      <c r="O41" s="39">
        <v>3</v>
      </c>
      <c r="P41" s="39">
        <v>4</v>
      </c>
      <c r="Q41" s="39">
        <v>1</v>
      </c>
      <c r="R41" s="39">
        <v>0</v>
      </c>
      <c r="S41" s="39"/>
      <c r="T41" s="27">
        <f t="shared" si="5"/>
        <v>9</v>
      </c>
      <c r="U41" s="40">
        <f t="shared" si="6"/>
        <v>0.7857142857142857</v>
      </c>
      <c r="V41" s="22">
        <v>336</v>
      </c>
      <c r="W41" s="22" t="s">
        <v>92</v>
      </c>
      <c r="X41" s="22" t="s">
        <v>88</v>
      </c>
      <c r="Y41" s="65">
        <v>1027</v>
      </c>
      <c r="Z41" s="41"/>
      <c r="AA41" s="1" t="s">
        <v>235</v>
      </c>
      <c r="AB41" s="28" t="s">
        <v>271</v>
      </c>
    </row>
    <row r="42" spans="1:28" x14ac:dyDescent="0.3">
      <c r="A42" s="1" t="s">
        <v>45</v>
      </c>
      <c r="B42" s="1" t="s">
        <v>78</v>
      </c>
      <c r="C42" s="27" t="s">
        <v>316</v>
      </c>
      <c r="D42" s="38">
        <v>33</v>
      </c>
      <c r="E42" s="27">
        <v>32</v>
      </c>
      <c r="F42" s="27">
        <v>4</v>
      </c>
      <c r="G42" s="27">
        <v>6</v>
      </c>
      <c r="H42" s="27"/>
      <c r="I42" s="27"/>
      <c r="J42" s="27">
        <v>2</v>
      </c>
      <c r="K42" s="27">
        <v>2</v>
      </c>
      <c r="L42" s="81"/>
      <c r="M42" s="27">
        <v>13</v>
      </c>
      <c r="N42" s="27">
        <f>SUM(L42:M42)</f>
        <v>13</v>
      </c>
      <c r="O42" s="39">
        <v>5</v>
      </c>
      <c r="P42" s="39">
        <v>2</v>
      </c>
      <c r="Q42" s="39">
        <v>1</v>
      </c>
      <c r="R42" s="39">
        <v>1</v>
      </c>
      <c r="S42" s="39"/>
      <c r="T42" s="27">
        <f t="shared" si="5"/>
        <v>10</v>
      </c>
      <c r="U42" s="40">
        <f t="shared" si="6"/>
        <v>1.03125</v>
      </c>
      <c r="V42" s="22">
        <v>336</v>
      </c>
      <c r="W42" s="22" t="s">
        <v>92</v>
      </c>
      <c r="X42" s="22" t="s">
        <v>88</v>
      </c>
      <c r="Y42" s="65">
        <v>1027</v>
      </c>
      <c r="Z42" s="41"/>
      <c r="AA42" s="1" t="s">
        <v>235</v>
      </c>
      <c r="AB42" s="28" t="s">
        <v>271</v>
      </c>
    </row>
    <row r="43" spans="1:28" x14ac:dyDescent="0.3">
      <c r="A43" s="1" t="s">
        <v>45</v>
      </c>
      <c r="B43" s="1" t="s">
        <v>78</v>
      </c>
      <c r="C43" s="27" t="s">
        <v>406</v>
      </c>
      <c r="D43" s="38">
        <v>34</v>
      </c>
      <c r="E43" s="27">
        <v>32</v>
      </c>
      <c r="F43" s="27">
        <v>5</v>
      </c>
      <c r="G43" s="27">
        <v>15</v>
      </c>
      <c r="H43" s="27"/>
      <c r="I43" s="27"/>
      <c r="J43" s="27">
        <v>5</v>
      </c>
      <c r="K43" s="27">
        <v>6</v>
      </c>
      <c r="L43" s="81"/>
      <c r="M43" s="27">
        <v>3</v>
      </c>
      <c r="N43" s="27">
        <f>SUM(L43:M43)</f>
        <v>3</v>
      </c>
      <c r="O43" s="39">
        <v>7</v>
      </c>
      <c r="P43" s="39">
        <v>2</v>
      </c>
      <c r="Q43" s="39">
        <v>0</v>
      </c>
      <c r="R43" s="39">
        <v>3</v>
      </c>
      <c r="S43" s="39"/>
      <c r="T43" s="27">
        <f t="shared" si="5"/>
        <v>15</v>
      </c>
      <c r="U43" s="40">
        <f t="shared" si="6"/>
        <v>0.90625</v>
      </c>
      <c r="V43" s="22">
        <v>336</v>
      </c>
      <c r="W43" s="22" t="s">
        <v>92</v>
      </c>
      <c r="X43" s="22" t="s">
        <v>88</v>
      </c>
      <c r="Y43" s="65">
        <v>1027</v>
      </c>
      <c r="Z43" s="41"/>
      <c r="AA43" s="1" t="s">
        <v>235</v>
      </c>
      <c r="AB43" s="28" t="s">
        <v>271</v>
      </c>
    </row>
    <row r="44" spans="1:28" x14ac:dyDescent="0.3">
      <c r="A44" s="1" t="s">
        <v>45</v>
      </c>
      <c r="B44" s="1" t="s">
        <v>78</v>
      </c>
      <c r="C44" s="27" t="s">
        <v>407</v>
      </c>
      <c r="D44" s="38">
        <v>5</v>
      </c>
      <c r="E44" s="27">
        <v>4</v>
      </c>
      <c r="F44" s="27">
        <v>0</v>
      </c>
      <c r="G44" s="27">
        <v>3</v>
      </c>
      <c r="H44" s="27"/>
      <c r="I44" s="27"/>
      <c r="J44" s="27">
        <v>0</v>
      </c>
      <c r="K44" s="27">
        <v>0</v>
      </c>
      <c r="L44" s="81"/>
      <c r="M44" s="27">
        <v>1</v>
      </c>
      <c r="N44" s="27">
        <f>SUM(L44:M44)</f>
        <v>1</v>
      </c>
      <c r="O44" s="39">
        <v>3</v>
      </c>
      <c r="P44" s="39">
        <v>0</v>
      </c>
      <c r="Q44" s="39">
        <v>0</v>
      </c>
      <c r="R44" s="39">
        <v>1</v>
      </c>
      <c r="S44" s="39"/>
      <c r="T44" s="27">
        <f t="shared" si="5"/>
        <v>0</v>
      </c>
      <c r="U44" s="40">
        <f t="shared" si="6"/>
        <v>1.5</v>
      </c>
      <c r="V44" s="22">
        <v>336</v>
      </c>
      <c r="W44" s="22" t="s">
        <v>92</v>
      </c>
      <c r="X44" s="22" t="s">
        <v>88</v>
      </c>
      <c r="Y44" s="65">
        <v>1027</v>
      </c>
      <c r="Z44" s="41"/>
      <c r="AA44" s="1" t="s">
        <v>235</v>
      </c>
      <c r="AB44" s="28" t="s">
        <v>271</v>
      </c>
    </row>
    <row r="45" spans="1:28" x14ac:dyDescent="0.3">
      <c r="A45" s="1" t="s">
        <v>45</v>
      </c>
      <c r="B45" s="1" t="s">
        <v>78</v>
      </c>
      <c r="C45" s="27" t="s">
        <v>408</v>
      </c>
      <c r="D45" s="38">
        <v>11</v>
      </c>
      <c r="E45" s="27">
        <v>15</v>
      </c>
      <c r="F45" s="27">
        <v>1</v>
      </c>
      <c r="G45" s="27">
        <v>2</v>
      </c>
      <c r="H45" s="27"/>
      <c r="I45" s="27"/>
      <c r="J45" s="27">
        <v>2</v>
      </c>
      <c r="K45" s="27">
        <v>2</v>
      </c>
      <c r="L45" s="81"/>
      <c r="M45" s="27">
        <v>3</v>
      </c>
      <c r="N45" s="27">
        <f>SUM(L45:M45)</f>
        <v>3</v>
      </c>
      <c r="O45" s="39">
        <v>1</v>
      </c>
      <c r="P45" s="39">
        <v>1</v>
      </c>
      <c r="Q45" s="39">
        <v>0</v>
      </c>
      <c r="R45" s="39">
        <v>0</v>
      </c>
      <c r="S45" s="39"/>
      <c r="T45" s="27">
        <f t="shared" si="5"/>
        <v>4</v>
      </c>
      <c r="U45" s="40">
        <f t="shared" si="6"/>
        <v>0.6</v>
      </c>
      <c r="V45" s="22">
        <v>336</v>
      </c>
      <c r="W45" s="22" t="s">
        <v>92</v>
      </c>
      <c r="X45" s="22" t="s">
        <v>88</v>
      </c>
      <c r="Y45" s="65">
        <v>1027</v>
      </c>
      <c r="Z45" s="41"/>
      <c r="AA45" s="1" t="s">
        <v>235</v>
      </c>
      <c r="AB45" s="28" t="s">
        <v>271</v>
      </c>
    </row>
    <row r="46" spans="1:28" x14ac:dyDescent="0.3">
      <c r="A46" s="1" t="s">
        <v>45</v>
      </c>
      <c r="B46" s="1" t="s">
        <v>78</v>
      </c>
      <c r="C46" s="55" t="s">
        <v>38</v>
      </c>
      <c r="D46" s="1"/>
      <c r="E46" s="55"/>
      <c r="F46" s="42"/>
      <c r="G46" s="42"/>
      <c r="H46" s="42"/>
      <c r="I46" s="42"/>
      <c r="J46" s="42"/>
      <c r="K46" s="42"/>
      <c r="L46" s="55">
        <v>13</v>
      </c>
      <c r="M46" s="55">
        <v>-13</v>
      </c>
      <c r="N46" s="27"/>
      <c r="O46" s="42"/>
      <c r="P46" s="42"/>
      <c r="Q46" s="55">
        <v>1</v>
      </c>
      <c r="R46" s="55">
        <v>3</v>
      </c>
      <c r="S46" s="55">
        <v>1</v>
      </c>
      <c r="T46" s="55"/>
      <c r="U46" s="40" t="str">
        <f>_xlfn.IFNA("",((T46+Q46+N46-R46)+(O46*2))/E46)</f>
        <v/>
      </c>
      <c r="V46" s="22">
        <v>336</v>
      </c>
      <c r="W46" s="22" t="s">
        <v>92</v>
      </c>
      <c r="X46" s="22" t="s">
        <v>88</v>
      </c>
      <c r="Y46" s="65">
        <v>1027</v>
      </c>
      <c r="Z46" s="41"/>
      <c r="AA46" s="1" t="s">
        <v>235</v>
      </c>
      <c r="AB46" s="28" t="s">
        <v>271</v>
      </c>
    </row>
    <row r="47" spans="1:28" x14ac:dyDescent="0.3">
      <c r="A47" s="43" t="s">
        <v>45</v>
      </c>
      <c r="B47" s="43" t="s">
        <v>78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48</v>
      </c>
      <c r="G47" s="44">
        <f t="shared" si="7"/>
        <v>85</v>
      </c>
      <c r="H47" s="44">
        <f t="shared" si="7"/>
        <v>0</v>
      </c>
      <c r="I47" s="44">
        <f t="shared" si="7"/>
        <v>0</v>
      </c>
      <c r="J47" s="44">
        <f t="shared" si="7"/>
        <v>21</v>
      </c>
      <c r="K47" s="44">
        <f t="shared" si="7"/>
        <v>29</v>
      </c>
      <c r="L47" s="44">
        <f t="shared" si="7"/>
        <v>13</v>
      </c>
      <c r="M47" s="44">
        <f t="shared" si="7"/>
        <v>31</v>
      </c>
      <c r="N47" s="44">
        <f t="shared" si="7"/>
        <v>44</v>
      </c>
      <c r="O47" s="44">
        <f t="shared" si="7"/>
        <v>33</v>
      </c>
      <c r="P47" s="44">
        <f t="shared" si="7"/>
        <v>19</v>
      </c>
      <c r="Q47" s="44">
        <f t="shared" si="7"/>
        <v>13</v>
      </c>
      <c r="R47" s="44">
        <f t="shared" si="7"/>
        <v>17</v>
      </c>
      <c r="S47" s="44">
        <f t="shared" si="7"/>
        <v>7</v>
      </c>
      <c r="T47" s="44">
        <f t="shared" si="7"/>
        <v>117</v>
      </c>
      <c r="U47" s="45">
        <f>((T47+Q47+N47-R47)+(O47*2))/E47</f>
        <v>0.9291666666666667</v>
      </c>
      <c r="V47" s="46">
        <v>336</v>
      </c>
      <c r="W47" s="46" t="s">
        <v>92</v>
      </c>
      <c r="X47" s="46" t="s">
        <v>88</v>
      </c>
      <c r="Y47" s="66">
        <v>1027</v>
      </c>
      <c r="Z47" s="47"/>
      <c r="AA47" s="43" t="s">
        <v>235</v>
      </c>
      <c r="AB47" s="76" t="s">
        <v>271</v>
      </c>
    </row>
    <row r="48" spans="1:28" x14ac:dyDescent="0.3">
      <c r="A48" s="1"/>
      <c r="B48" s="1"/>
      <c r="C48" s="1"/>
      <c r="D48" s="1"/>
      <c r="F48" s="48" t="s">
        <v>40</v>
      </c>
      <c r="G48" s="50">
        <f>F47/G47</f>
        <v>0.56470588235294117</v>
      </c>
      <c r="H48" s="27"/>
      <c r="I48" s="1"/>
      <c r="J48" s="48" t="s">
        <v>41</v>
      </c>
      <c r="K48" s="50">
        <f>J47/K47</f>
        <v>0.72413793103448276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 t="s">
        <v>504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86"/>
    </row>
    <row r="52" spans="1:28" x14ac:dyDescent="0.3">
      <c r="AB52" s="86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4D89-DDD4-494A-BF54-9973F38F3F0C}">
  <sheetPr>
    <tabColor rgb="FFFF0000"/>
  </sheetPr>
  <dimension ref="A1:AB51"/>
  <sheetViews>
    <sheetView topLeftCell="A10" workbookViewId="0">
      <selection activeCell="G22" sqref="G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81</v>
      </c>
      <c r="D4" s="7" t="s">
        <v>4</v>
      </c>
      <c r="E4" s="8"/>
      <c r="F4" s="5"/>
      <c r="G4" s="1"/>
      <c r="J4" s="15" t="s">
        <v>272</v>
      </c>
      <c r="K4" s="16" t="s">
        <v>44</v>
      </c>
      <c r="L4" s="17"/>
      <c r="M4" s="18"/>
      <c r="N4" s="19">
        <v>16</v>
      </c>
      <c r="O4" s="19">
        <v>22</v>
      </c>
      <c r="P4" s="19">
        <v>22</v>
      </c>
      <c r="Q4" s="19">
        <v>34</v>
      </c>
      <c r="R4" s="20"/>
      <c r="S4" s="21">
        <f>SUM(N4:R4)</f>
        <v>94</v>
      </c>
      <c r="T4" s="22">
        <v>337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273</v>
      </c>
      <c r="K5" s="16" t="s">
        <v>61</v>
      </c>
      <c r="L5" s="17"/>
      <c r="M5" s="18"/>
      <c r="N5" s="19">
        <v>30</v>
      </c>
      <c r="O5" s="19">
        <v>18</v>
      </c>
      <c r="P5" s="19">
        <v>21</v>
      </c>
      <c r="Q5" s="19">
        <v>17</v>
      </c>
      <c r="R5" s="20"/>
      <c r="S5" s="21">
        <f>SUM(N5:R5)</f>
        <v>86</v>
      </c>
      <c r="T5" s="22">
        <v>337</v>
      </c>
      <c r="U5" s="1"/>
      <c r="V5" s="1"/>
      <c r="W5" s="1"/>
    </row>
    <row r="6" spans="1:28" x14ac:dyDescent="0.3">
      <c r="C6" s="23">
        <v>2022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337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31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48</v>
      </c>
      <c r="D13" s="38">
        <v>15</v>
      </c>
      <c r="E13" s="81" t="s">
        <v>409</v>
      </c>
      <c r="F13" s="27"/>
      <c r="G13" s="81"/>
      <c r="H13" s="81"/>
      <c r="I13" s="81"/>
      <c r="J13" s="27"/>
      <c r="K13" s="27"/>
      <c r="L13" s="81"/>
      <c r="M13" s="27"/>
      <c r="N13" s="27"/>
      <c r="O13" s="81"/>
      <c r="P13" s="82"/>
      <c r="Q13" s="81"/>
      <c r="R13" s="81"/>
      <c r="S13" s="81"/>
      <c r="T13" s="27"/>
      <c r="U13" s="40" t="str">
        <f>IFERROR(((T13+Q13+N13-R13)+(O13*2))/E13,"")</f>
        <v/>
      </c>
      <c r="V13" s="22">
        <v>337</v>
      </c>
      <c r="W13" s="22" t="s">
        <v>92</v>
      </c>
      <c r="X13" s="22" t="s">
        <v>88</v>
      </c>
      <c r="Y13" s="65">
        <v>2022</v>
      </c>
      <c r="Z13" s="41"/>
      <c r="AA13" s="1" t="s">
        <v>116</v>
      </c>
      <c r="AB13" s="28" t="s">
        <v>274</v>
      </c>
    </row>
    <row r="14" spans="1:28" x14ac:dyDescent="0.3">
      <c r="A14" s="1" t="s">
        <v>60</v>
      </c>
      <c r="B14" s="1" t="s">
        <v>45</v>
      </c>
      <c r="C14" s="27" t="s">
        <v>50</v>
      </c>
      <c r="D14" s="38">
        <v>25</v>
      </c>
      <c r="E14" s="81" t="s">
        <v>409</v>
      </c>
      <c r="F14" s="27"/>
      <c r="G14" s="81"/>
      <c r="H14" s="81"/>
      <c r="I14" s="81"/>
      <c r="J14" s="27"/>
      <c r="K14" s="27"/>
      <c r="L14" s="81"/>
      <c r="M14" s="27"/>
      <c r="N14" s="27"/>
      <c r="O14" s="82"/>
      <c r="P14" s="82"/>
      <c r="Q14" s="82"/>
      <c r="R14" s="82"/>
      <c r="S14" s="82"/>
      <c r="T14" s="27"/>
      <c r="U14" s="40" t="str">
        <f t="shared" ref="U14:U23" si="0">IFERROR(((T14+Q14+N14-R14)+(O14*2))/E14,"")</f>
        <v/>
      </c>
      <c r="V14" s="22">
        <v>337</v>
      </c>
      <c r="W14" s="22" t="s">
        <v>92</v>
      </c>
      <c r="X14" s="22" t="s">
        <v>88</v>
      </c>
      <c r="Y14" s="65">
        <v>2022</v>
      </c>
      <c r="Z14" s="41"/>
      <c r="AA14" s="1" t="s">
        <v>116</v>
      </c>
      <c r="AB14" s="28" t="s">
        <v>274</v>
      </c>
    </row>
    <row r="15" spans="1:28" x14ac:dyDescent="0.3">
      <c r="A15" s="1" t="s">
        <v>60</v>
      </c>
      <c r="B15" s="1" t="s">
        <v>45</v>
      </c>
      <c r="C15" s="27" t="s">
        <v>53</v>
      </c>
      <c r="D15" s="38">
        <v>8</v>
      </c>
      <c r="E15" s="81"/>
      <c r="F15" s="27">
        <v>5</v>
      </c>
      <c r="G15" s="81"/>
      <c r="H15" s="81"/>
      <c r="I15" s="81"/>
      <c r="J15" s="27">
        <v>1</v>
      </c>
      <c r="K15" s="27">
        <v>4</v>
      </c>
      <c r="L15" s="81"/>
      <c r="M15" s="27">
        <v>8</v>
      </c>
      <c r="N15" s="27">
        <f t="shared" ref="N15:N24" si="1">SUM(L15:M15)</f>
        <v>8</v>
      </c>
      <c r="O15" s="82"/>
      <c r="P15" s="82"/>
      <c r="Q15" s="82"/>
      <c r="R15" s="82"/>
      <c r="S15" s="82"/>
      <c r="T15" s="27">
        <f t="shared" ref="T15:T23" si="2">+(F15*2)+J15</f>
        <v>11</v>
      </c>
      <c r="U15" s="40" t="str">
        <f t="shared" si="0"/>
        <v/>
      </c>
      <c r="V15" s="22">
        <v>337</v>
      </c>
      <c r="W15" s="22" t="s">
        <v>92</v>
      </c>
      <c r="X15" s="22" t="s">
        <v>88</v>
      </c>
      <c r="Y15" s="65">
        <v>2022</v>
      </c>
      <c r="Z15" s="41"/>
      <c r="AA15" s="1" t="s">
        <v>116</v>
      </c>
      <c r="AB15" s="28" t="s">
        <v>274</v>
      </c>
    </row>
    <row r="16" spans="1:28" x14ac:dyDescent="0.3">
      <c r="A16" s="1" t="s">
        <v>60</v>
      </c>
      <c r="B16" s="1" t="s">
        <v>45</v>
      </c>
      <c r="C16" s="27" t="s">
        <v>55</v>
      </c>
      <c r="D16" s="38">
        <v>6</v>
      </c>
      <c r="E16" s="81"/>
      <c r="F16" s="27">
        <v>4</v>
      </c>
      <c r="G16" s="81"/>
      <c r="H16" s="81"/>
      <c r="I16" s="81"/>
      <c r="J16" s="27">
        <v>3</v>
      </c>
      <c r="K16" s="27">
        <v>4</v>
      </c>
      <c r="L16" s="81"/>
      <c r="M16" s="27">
        <v>9</v>
      </c>
      <c r="N16" s="27">
        <f t="shared" si="1"/>
        <v>9</v>
      </c>
      <c r="O16" s="82"/>
      <c r="P16" s="82"/>
      <c r="Q16" s="82"/>
      <c r="R16" s="82"/>
      <c r="S16" s="82"/>
      <c r="T16" s="27">
        <f t="shared" si="2"/>
        <v>11</v>
      </c>
      <c r="U16" s="40" t="str">
        <f t="shared" si="0"/>
        <v/>
      </c>
      <c r="V16" s="22">
        <v>337</v>
      </c>
      <c r="W16" s="22" t="s">
        <v>92</v>
      </c>
      <c r="X16" s="22" t="s">
        <v>88</v>
      </c>
      <c r="Y16" s="65">
        <v>2022</v>
      </c>
      <c r="Z16" s="41"/>
      <c r="AA16" s="1" t="s">
        <v>116</v>
      </c>
      <c r="AB16" s="28" t="s">
        <v>274</v>
      </c>
    </row>
    <row r="17" spans="1:28" x14ac:dyDescent="0.3">
      <c r="A17" s="1" t="s">
        <v>60</v>
      </c>
      <c r="B17" s="1" t="s">
        <v>45</v>
      </c>
      <c r="C17" s="27" t="s">
        <v>305</v>
      </c>
      <c r="D17" s="38">
        <v>44</v>
      </c>
      <c r="E17" s="81"/>
      <c r="F17" s="27">
        <v>1</v>
      </c>
      <c r="G17" s="81"/>
      <c r="H17" s="81"/>
      <c r="I17" s="81"/>
      <c r="J17" s="27">
        <v>0</v>
      </c>
      <c r="K17" s="27">
        <v>0</v>
      </c>
      <c r="L17" s="81"/>
      <c r="M17" s="27"/>
      <c r="N17" s="27">
        <f t="shared" si="1"/>
        <v>0</v>
      </c>
      <c r="O17" s="82"/>
      <c r="P17" s="82"/>
      <c r="Q17" s="82"/>
      <c r="R17" s="82"/>
      <c r="S17" s="82"/>
      <c r="T17" s="27">
        <f t="shared" si="2"/>
        <v>2</v>
      </c>
      <c r="U17" s="40" t="str">
        <f t="shared" si="0"/>
        <v/>
      </c>
      <c r="V17" s="22">
        <v>337</v>
      </c>
      <c r="W17" s="22" t="s">
        <v>92</v>
      </c>
      <c r="X17" s="22" t="s">
        <v>88</v>
      </c>
      <c r="Y17" s="65">
        <v>2022</v>
      </c>
      <c r="Z17" s="41"/>
      <c r="AA17" s="1" t="s">
        <v>116</v>
      </c>
      <c r="AB17" s="28" t="s">
        <v>274</v>
      </c>
    </row>
    <row r="18" spans="1:28" x14ac:dyDescent="0.3">
      <c r="A18" s="1" t="s">
        <v>60</v>
      </c>
      <c r="B18" s="1" t="s">
        <v>45</v>
      </c>
      <c r="C18" s="27" t="s">
        <v>54</v>
      </c>
      <c r="D18" s="38">
        <v>22</v>
      </c>
      <c r="E18" s="81"/>
      <c r="F18" s="27">
        <v>2</v>
      </c>
      <c r="G18" s="81"/>
      <c r="H18" s="81"/>
      <c r="I18" s="81"/>
      <c r="J18" s="27">
        <v>2</v>
      </c>
      <c r="K18" s="27">
        <v>2</v>
      </c>
      <c r="L18" s="81"/>
      <c r="M18" s="27"/>
      <c r="N18" s="27">
        <f t="shared" si="1"/>
        <v>0</v>
      </c>
      <c r="O18" s="82"/>
      <c r="P18" s="82"/>
      <c r="Q18" s="82"/>
      <c r="R18" s="82"/>
      <c r="S18" s="82"/>
      <c r="T18" s="27">
        <f t="shared" si="2"/>
        <v>6</v>
      </c>
      <c r="U18" s="40" t="str">
        <f t="shared" si="0"/>
        <v/>
      </c>
      <c r="V18" s="22">
        <v>337</v>
      </c>
      <c r="W18" s="22" t="s">
        <v>92</v>
      </c>
      <c r="X18" s="22" t="s">
        <v>88</v>
      </c>
      <c r="Y18" s="65">
        <v>2022</v>
      </c>
      <c r="Z18" s="41"/>
      <c r="AA18" s="1" t="s">
        <v>116</v>
      </c>
      <c r="AB18" s="28" t="s">
        <v>274</v>
      </c>
    </row>
    <row r="19" spans="1:28" x14ac:dyDescent="0.3">
      <c r="A19" s="1" t="s">
        <v>60</v>
      </c>
      <c r="B19" s="1" t="s">
        <v>45</v>
      </c>
      <c r="C19" s="27" t="s">
        <v>47</v>
      </c>
      <c r="D19" s="38">
        <v>28</v>
      </c>
      <c r="E19" s="81"/>
      <c r="F19" s="27">
        <v>8</v>
      </c>
      <c r="G19" s="81"/>
      <c r="H19" s="81"/>
      <c r="I19" s="81"/>
      <c r="J19" s="27">
        <v>6</v>
      </c>
      <c r="K19" s="27">
        <v>7</v>
      </c>
      <c r="L19" s="81"/>
      <c r="M19" s="27"/>
      <c r="N19" s="27">
        <f t="shared" si="1"/>
        <v>0</v>
      </c>
      <c r="O19" s="82"/>
      <c r="P19" s="82"/>
      <c r="Q19" s="82"/>
      <c r="R19" s="82"/>
      <c r="S19" s="82"/>
      <c r="T19" s="27">
        <f t="shared" si="2"/>
        <v>22</v>
      </c>
      <c r="U19" s="40" t="str">
        <f t="shared" si="0"/>
        <v/>
      </c>
      <c r="V19" s="22">
        <v>337</v>
      </c>
      <c r="W19" s="22" t="s">
        <v>92</v>
      </c>
      <c r="X19" s="22" t="s">
        <v>88</v>
      </c>
      <c r="Y19" s="65">
        <v>2022</v>
      </c>
      <c r="Z19" s="41"/>
      <c r="AA19" s="1" t="s">
        <v>116</v>
      </c>
      <c r="AB19" s="28" t="s">
        <v>274</v>
      </c>
    </row>
    <row r="20" spans="1:28" x14ac:dyDescent="0.3">
      <c r="A20" s="1" t="s">
        <v>60</v>
      </c>
      <c r="B20" s="1" t="s">
        <v>45</v>
      </c>
      <c r="C20" s="27" t="s">
        <v>52</v>
      </c>
      <c r="D20" s="38">
        <v>32</v>
      </c>
      <c r="E20" s="81"/>
      <c r="F20" s="27">
        <v>4</v>
      </c>
      <c r="G20" s="81"/>
      <c r="H20" s="81"/>
      <c r="I20" s="81"/>
      <c r="J20" s="27">
        <v>0</v>
      </c>
      <c r="K20" s="27">
        <v>0</v>
      </c>
      <c r="L20" s="81"/>
      <c r="M20" s="27"/>
      <c r="N20" s="27">
        <f t="shared" si="1"/>
        <v>0</v>
      </c>
      <c r="O20" s="82"/>
      <c r="P20" s="82"/>
      <c r="Q20" s="82"/>
      <c r="R20" s="82"/>
      <c r="S20" s="82"/>
      <c r="T20" s="27">
        <f t="shared" si="2"/>
        <v>8</v>
      </c>
      <c r="U20" s="40" t="str">
        <f t="shared" si="0"/>
        <v/>
      </c>
      <c r="V20" s="22">
        <v>337</v>
      </c>
      <c r="W20" s="22" t="s">
        <v>92</v>
      </c>
      <c r="X20" s="22" t="s">
        <v>88</v>
      </c>
      <c r="Y20" s="65">
        <v>2022</v>
      </c>
      <c r="Z20" s="41"/>
      <c r="AA20" s="1" t="s">
        <v>116</v>
      </c>
      <c r="AB20" s="28" t="s">
        <v>274</v>
      </c>
    </row>
    <row r="21" spans="1:28" x14ac:dyDescent="0.3">
      <c r="A21" s="1" t="s">
        <v>60</v>
      </c>
      <c r="B21" s="1" t="s">
        <v>45</v>
      </c>
      <c r="C21" s="27" t="s">
        <v>46</v>
      </c>
      <c r="D21" s="38">
        <v>1</v>
      </c>
      <c r="E21" s="81"/>
      <c r="F21" s="27">
        <v>0</v>
      </c>
      <c r="G21" s="81"/>
      <c r="H21" s="81"/>
      <c r="I21" s="81"/>
      <c r="J21" s="27">
        <v>4</v>
      </c>
      <c r="K21" s="27">
        <v>5</v>
      </c>
      <c r="L21" s="81"/>
      <c r="M21" s="27"/>
      <c r="N21" s="27">
        <f t="shared" si="1"/>
        <v>0</v>
      </c>
      <c r="O21" s="82"/>
      <c r="P21" s="82"/>
      <c r="Q21" s="82"/>
      <c r="R21" s="82"/>
      <c r="S21" s="82"/>
      <c r="T21" s="27">
        <f t="shared" si="2"/>
        <v>4</v>
      </c>
      <c r="U21" s="40" t="str">
        <f t="shared" si="0"/>
        <v/>
      </c>
      <c r="V21" s="22">
        <v>337</v>
      </c>
      <c r="W21" s="22" t="s">
        <v>92</v>
      </c>
      <c r="X21" s="22" t="s">
        <v>88</v>
      </c>
      <c r="Y21" s="65">
        <v>2022</v>
      </c>
      <c r="Z21" s="41"/>
      <c r="AA21" s="1" t="s">
        <v>116</v>
      </c>
      <c r="AB21" s="28" t="s">
        <v>274</v>
      </c>
    </row>
    <row r="22" spans="1:28" x14ac:dyDescent="0.3">
      <c r="A22" s="1" t="s">
        <v>60</v>
      </c>
      <c r="B22" s="1" t="s">
        <v>45</v>
      </c>
      <c r="C22" s="27" t="s">
        <v>307</v>
      </c>
      <c r="D22" s="38">
        <v>24</v>
      </c>
      <c r="E22" s="81"/>
      <c r="F22" s="27">
        <v>3</v>
      </c>
      <c r="G22" s="27">
        <v>3</v>
      </c>
      <c r="H22" s="81"/>
      <c r="I22" s="81"/>
      <c r="J22" s="27">
        <v>2</v>
      </c>
      <c r="K22" s="27">
        <v>2</v>
      </c>
      <c r="L22" s="81"/>
      <c r="M22" s="27"/>
      <c r="N22" s="27">
        <f t="shared" si="1"/>
        <v>0</v>
      </c>
      <c r="O22" s="82"/>
      <c r="P22" s="82"/>
      <c r="Q22" s="82"/>
      <c r="R22" s="82"/>
      <c r="S22" s="82"/>
      <c r="T22" s="27">
        <f t="shared" si="2"/>
        <v>8</v>
      </c>
      <c r="U22" s="40" t="str">
        <f t="shared" si="0"/>
        <v/>
      </c>
      <c r="V22" s="22">
        <v>337</v>
      </c>
      <c r="W22" s="22" t="s">
        <v>92</v>
      </c>
      <c r="X22" s="22" t="s">
        <v>88</v>
      </c>
      <c r="Y22" s="65">
        <v>2022</v>
      </c>
      <c r="Z22" s="41"/>
      <c r="AA22" s="1" t="s">
        <v>116</v>
      </c>
      <c r="AB22" s="28" t="s">
        <v>274</v>
      </c>
    </row>
    <row r="23" spans="1:28" x14ac:dyDescent="0.3">
      <c r="A23" s="1" t="s">
        <v>60</v>
      </c>
      <c r="B23" s="1" t="s">
        <v>45</v>
      </c>
      <c r="C23" s="27" t="s">
        <v>49</v>
      </c>
      <c r="D23" s="38">
        <v>30</v>
      </c>
      <c r="E23" s="81"/>
      <c r="F23" s="27">
        <v>7</v>
      </c>
      <c r="G23" s="81"/>
      <c r="H23" s="81"/>
      <c r="I23" s="81"/>
      <c r="J23" s="27">
        <v>8</v>
      </c>
      <c r="K23" s="27">
        <v>13</v>
      </c>
      <c r="L23" s="81"/>
      <c r="M23" s="27"/>
      <c r="N23" s="27">
        <f t="shared" si="1"/>
        <v>0</v>
      </c>
      <c r="O23" s="82"/>
      <c r="P23" s="82"/>
      <c r="Q23" s="82"/>
      <c r="R23" s="82"/>
      <c r="S23" s="82"/>
      <c r="T23" s="27">
        <f t="shared" si="2"/>
        <v>22</v>
      </c>
      <c r="U23" s="40" t="str">
        <f t="shared" si="0"/>
        <v/>
      </c>
      <c r="V23" s="22">
        <v>337</v>
      </c>
      <c r="W23" s="22" t="s">
        <v>92</v>
      </c>
      <c r="X23" s="22" t="s">
        <v>88</v>
      </c>
      <c r="Y23" s="65">
        <v>2022</v>
      </c>
      <c r="Z23" s="41"/>
      <c r="AA23" s="1" t="s">
        <v>116</v>
      </c>
      <c r="AB23" s="28" t="s">
        <v>274</v>
      </c>
    </row>
    <row r="24" spans="1:28" x14ac:dyDescent="0.3">
      <c r="A24" s="1" t="s">
        <v>60</v>
      </c>
      <c r="B24" s="1" t="s">
        <v>45</v>
      </c>
      <c r="C24" s="55" t="s">
        <v>38</v>
      </c>
      <c r="D24" s="1"/>
      <c r="E24" s="55">
        <v>240</v>
      </c>
      <c r="F24" s="55"/>
      <c r="G24" s="55">
        <v>69</v>
      </c>
      <c r="H24" s="55"/>
      <c r="I24" s="55"/>
      <c r="J24" s="55"/>
      <c r="K24" s="55"/>
      <c r="L24" s="55"/>
      <c r="M24" s="55">
        <v>22</v>
      </c>
      <c r="N24" s="55">
        <f t="shared" si="1"/>
        <v>22</v>
      </c>
      <c r="O24" s="55"/>
      <c r="P24" s="55">
        <v>18</v>
      </c>
      <c r="Q24" s="55">
        <v>15</v>
      </c>
      <c r="R24" s="55">
        <v>25</v>
      </c>
      <c r="S24" s="42"/>
      <c r="T24" s="27"/>
      <c r="U24" s="40" t="str">
        <f>_xlfn.IFNA("",((T24+Q24+N24-R24)+(O24*2))/E24)</f>
        <v/>
      </c>
      <c r="V24" s="22">
        <v>337</v>
      </c>
      <c r="W24" s="22" t="s">
        <v>92</v>
      </c>
      <c r="X24" s="22" t="s">
        <v>88</v>
      </c>
      <c r="Y24" s="65">
        <v>2022</v>
      </c>
      <c r="Z24" s="41"/>
      <c r="AA24" s="1" t="s">
        <v>116</v>
      </c>
      <c r="AB24" s="28" t="s">
        <v>274</v>
      </c>
    </row>
    <row r="25" spans="1:28" x14ac:dyDescent="0.3">
      <c r="A25" s="43" t="s">
        <v>60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34</v>
      </c>
      <c r="G25" s="44">
        <f t="shared" si="3"/>
        <v>72</v>
      </c>
      <c r="H25" s="44">
        <f t="shared" si="3"/>
        <v>0</v>
      </c>
      <c r="I25" s="44">
        <f t="shared" si="3"/>
        <v>0</v>
      </c>
      <c r="J25" s="44">
        <f t="shared" si="3"/>
        <v>26</v>
      </c>
      <c r="K25" s="44">
        <f t="shared" si="3"/>
        <v>37</v>
      </c>
      <c r="L25" s="44">
        <f t="shared" si="3"/>
        <v>0</v>
      </c>
      <c r="M25" s="44">
        <f t="shared" si="3"/>
        <v>39</v>
      </c>
      <c r="N25" s="44">
        <f t="shared" si="3"/>
        <v>39</v>
      </c>
      <c r="O25" s="44">
        <f t="shared" si="3"/>
        <v>0</v>
      </c>
      <c r="P25" s="44">
        <f t="shared" si="3"/>
        <v>18</v>
      </c>
      <c r="Q25" s="44">
        <f t="shared" si="3"/>
        <v>15</v>
      </c>
      <c r="R25" s="44">
        <f t="shared" si="3"/>
        <v>25</v>
      </c>
      <c r="S25" s="44">
        <f t="shared" si="3"/>
        <v>0</v>
      </c>
      <c r="T25" s="44">
        <f t="shared" si="3"/>
        <v>94</v>
      </c>
      <c r="U25" s="45">
        <f>((T25+Q25+N25-R25)+(O25*2))/E25</f>
        <v>0.51249999999999996</v>
      </c>
      <c r="V25" s="46">
        <v>337</v>
      </c>
      <c r="W25" s="46" t="s">
        <v>92</v>
      </c>
      <c r="X25" s="46" t="s">
        <v>88</v>
      </c>
      <c r="Y25" s="68">
        <v>2022</v>
      </c>
      <c r="Z25" s="47"/>
      <c r="AA25" s="43" t="s">
        <v>116</v>
      </c>
      <c r="AB25" s="69" t="s">
        <v>274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0.47222222222222221</v>
      </c>
      <c r="H26" s="27"/>
      <c r="I26" s="1"/>
      <c r="J26" s="48" t="s">
        <v>41</v>
      </c>
      <c r="K26" s="50">
        <f>J25/K25</f>
        <v>0.70270270270270274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33</v>
      </c>
      <c r="AB33" s="8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365</v>
      </c>
      <c r="D35" s="38">
        <v>35</v>
      </c>
      <c r="E35" s="81"/>
      <c r="F35" s="27">
        <v>7</v>
      </c>
      <c r="G35" s="81"/>
      <c r="H35" s="81"/>
      <c r="I35" s="81"/>
      <c r="J35" s="27">
        <v>0</v>
      </c>
      <c r="K35" s="27">
        <v>0</v>
      </c>
      <c r="L35" s="81"/>
      <c r="M35" s="27">
        <v>6</v>
      </c>
      <c r="N35" s="27">
        <f t="shared" ref="N35:N44" si="4">SUM(L35:M35)</f>
        <v>6</v>
      </c>
      <c r="O35" s="82"/>
      <c r="P35" s="82"/>
      <c r="Q35" s="82"/>
      <c r="R35" s="82"/>
      <c r="S35" s="82"/>
      <c r="T35" s="39">
        <f>(H35*3)+((F35-H35)*2)+J35</f>
        <v>14</v>
      </c>
      <c r="U35" s="40" t="str">
        <f t="shared" ref="U35:U43" si="5">IFERROR(((T35+Q35+N35-R35)+(O35*2))/E35,"")</f>
        <v/>
      </c>
      <c r="V35" s="22">
        <v>337</v>
      </c>
      <c r="W35" s="22" t="s">
        <v>112</v>
      </c>
      <c r="X35" s="22" t="s">
        <v>93</v>
      </c>
      <c r="Y35" s="65">
        <v>2022</v>
      </c>
      <c r="Z35" s="41"/>
      <c r="AA35" s="1" t="s">
        <v>135</v>
      </c>
      <c r="AB35" s="28" t="s">
        <v>275</v>
      </c>
    </row>
    <row r="36" spans="1:28" x14ac:dyDescent="0.3">
      <c r="A36" s="1" t="s">
        <v>45</v>
      </c>
      <c r="B36" s="1" t="s">
        <v>60</v>
      </c>
      <c r="C36" s="27" t="s">
        <v>344</v>
      </c>
      <c r="D36" s="38">
        <v>32</v>
      </c>
      <c r="E36" s="81"/>
      <c r="F36" s="27">
        <v>1</v>
      </c>
      <c r="G36" s="81"/>
      <c r="H36" s="81"/>
      <c r="I36" s="81"/>
      <c r="J36" s="27">
        <v>1</v>
      </c>
      <c r="K36" s="27">
        <v>2</v>
      </c>
      <c r="L36" s="81"/>
      <c r="M36" s="27">
        <v>7</v>
      </c>
      <c r="N36" s="27">
        <f t="shared" si="4"/>
        <v>7</v>
      </c>
      <c r="O36" s="82"/>
      <c r="P36" s="82"/>
      <c r="Q36" s="82"/>
      <c r="R36" s="82"/>
      <c r="S36" s="82"/>
      <c r="T36" s="39">
        <f>(H36*3)+((F36-H36)*2)+J36</f>
        <v>3</v>
      </c>
      <c r="U36" s="40" t="str">
        <f t="shared" si="5"/>
        <v/>
      </c>
      <c r="V36" s="22">
        <v>337</v>
      </c>
      <c r="W36" s="22" t="s">
        <v>112</v>
      </c>
      <c r="X36" s="22" t="s">
        <v>93</v>
      </c>
      <c r="Y36" s="65">
        <v>2022</v>
      </c>
      <c r="Z36" s="41"/>
      <c r="AA36" s="1" t="s">
        <v>135</v>
      </c>
      <c r="AB36" s="28" t="s">
        <v>275</v>
      </c>
    </row>
    <row r="37" spans="1:28" x14ac:dyDescent="0.3">
      <c r="A37" s="1" t="s">
        <v>45</v>
      </c>
      <c r="B37" s="1" t="s">
        <v>60</v>
      </c>
      <c r="C37" s="27" t="s">
        <v>346</v>
      </c>
      <c r="D37" s="38">
        <v>45</v>
      </c>
      <c r="E37" s="81" t="s">
        <v>409</v>
      </c>
      <c r="F37" s="27"/>
      <c r="G37" s="81"/>
      <c r="H37" s="81"/>
      <c r="I37" s="81"/>
      <c r="J37" s="27"/>
      <c r="K37" s="27"/>
      <c r="L37" s="81"/>
      <c r="M37" s="81"/>
      <c r="N37" s="27"/>
      <c r="O37" s="82"/>
      <c r="P37" s="82"/>
      <c r="Q37" s="82"/>
      <c r="R37" s="82"/>
      <c r="S37" s="82"/>
      <c r="T37" s="39"/>
      <c r="U37" s="40" t="str">
        <f t="shared" si="5"/>
        <v/>
      </c>
      <c r="V37" s="22">
        <v>337</v>
      </c>
      <c r="W37" s="22" t="s">
        <v>112</v>
      </c>
      <c r="X37" s="22" t="s">
        <v>93</v>
      </c>
      <c r="Y37" s="65">
        <v>2022</v>
      </c>
      <c r="Z37" s="41"/>
      <c r="AA37" s="1" t="s">
        <v>135</v>
      </c>
      <c r="AB37" s="28" t="s">
        <v>275</v>
      </c>
    </row>
    <row r="38" spans="1:28" x14ac:dyDescent="0.3">
      <c r="A38" s="1" t="s">
        <v>45</v>
      </c>
      <c r="B38" s="1" t="s">
        <v>60</v>
      </c>
      <c r="C38" s="27" t="s">
        <v>348</v>
      </c>
      <c r="D38" s="38">
        <v>13</v>
      </c>
      <c r="E38" s="81"/>
      <c r="F38" s="27">
        <v>12</v>
      </c>
      <c r="G38" s="81"/>
      <c r="H38" s="81"/>
      <c r="I38" s="81"/>
      <c r="J38" s="27">
        <v>3</v>
      </c>
      <c r="K38" s="27">
        <v>4</v>
      </c>
      <c r="L38" s="81"/>
      <c r="M38" s="81"/>
      <c r="N38" s="27">
        <f t="shared" si="4"/>
        <v>0</v>
      </c>
      <c r="O38" s="82"/>
      <c r="P38" s="82"/>
      <c r="Q38" s="82"/>
      <c r="R38" s="82"/>
      <c r="S38" s="82"/>
      <c r="T38" s="39">
        <f t="shared" ref="T38:T43" si="6">(H38*3)+((F38-H38)*2)+J38</f>
        <v>27</v>
      </c>
      <c r="U38" s="40" t="str">
        <f t="shared" si="5"/>
        <v/>
      </c>
      <c r="V38" s="22">
        <v>337</v>
      </c>
      <c r="W38" s="22" t="s">
        <v>112</v>
      </c>
      <c r="X38" s="22" t="s">
        <v>93</v>
      </c>
      <c r="Y38" s="65">
        <v>2022</v>
      </c>
      <c r="Z38" s="41"/>
      <c r="AA38" s="1" t="s">
        <v>135</v>
      </c>
      <c r="AB38" s="28" t="s">
        <v>275</v>
      </c>
    </row>
    <row r="39" spans="1:28" x14ac:dyDescent="0.3">
      <c r="A39" s="1" t="s">
        <v>45</v>
      </c>
      <c r="B39" s="1" t="s">
        <v>60</v>
      </c>
      <c r="C39" s="27" t="s">
        <v>349</v>
      </c>
      <c r="D39" s="38">
        <v>33</v>
      </c>
      <c r="E39" s="81"/>
      <c r="F39" s="27">
        <v>0</v>
      </c>
      <c r="G39" s="81"/>
      <c r="H39" s="81"/>
      <c r="I39" s="81"/>
      <c r="J39" s="27">
        <v>3</v>
      </c>
      <c r="K39" s="27">
        <v>4</v>
      </c>
      <c r="L39" s="81"/>
      <c r="M39" s="81"/>
      <c r="N39" s="27">
        <f t="shared" si="4"/>
        <v>0</v>
      </c>
      <c r="O39" s="82"/>
      <c r="P39" s="82"/>
      <c r="Q39" s="82"/>
      <c r="R39" s="82"/>
      <c r="S39" s="82"/>
      <c r="T39" s="39">
        <f t="shared" si="6"/>
        <v>3</v>
      </c>
      <c r="U39" s="40" t="str">
        <f t="shared" si="5"/>
        <v/>
      </c>
      <c r="V39" s="22">
        <v>337</v>
      </c>
      <c r="W39" s="22" t="s">
        <v>112</v>
      </c>
      <c r="X39" s="22" t="s">
        <v>93</v>
      </c>
      <c r="Y39" s="65">
        <v>2022</v>
      </c>
      <c r="Z39" s="41" t="s">
        <v>410</v>
      </c>
      <c r="AA39" s="1" t="s">
        <v>135</v>
      </c>
      <c r="AB39" s="28" t="s">
        <v>275</v>
      </c>
    </row>
    <row r="40" spans="1:28" x14ac:dyDescent="0.3">
      <c r="A40" s="1" t="s">
        <v>45</v>
      </c>
      <c r="B40" s="1" t="s">
        <v>60</v>
      </c>
      <c r="C40" s="27" t="s">
        <v>350</v>
      </c>
      <c r="D40" s="38">
        <v>11</v>
      </c>
      <c r="E40" s="81"/>
      <c r="F40" s="27">
        <v>5</v>
      </c>
      <c r="G40" s="81"/>
      <c r="H40" s="81"/>
      <c r="I40" s="81"/>
      <c r="J40" s="27">
        <v>6</v>
      </c>
      <c r="K40" s="27">
        <v>11</v>
      </c>
      <c r="L40" s="81"/>
      <c r="M40" s="81"/>
      <c r="N40" s="27">
        <f t="shared" si="4"/>
        <v>0</v>
      </c>
      <c r="O40" s="82"/>
      <c r="P40" s="82"/>
      <c r="Q40" s="82"/>
      <c r="R40" s="82"/>
      <c r="S40" s="82"/>
      <c r="T40" s="39">
        <f t="shared" si="6"/>
        <v>16</v>
      </c>
      <c r="U40" s="40" t="str">
        <f t="shared" si="5"/>
        <v/>
      </c>
      <c r="V40" s="22">
        <v>337</v>
      </c>
      <c r="W40" s="22" t="s">
        <v>112</v>
      </c>
      <c r="X40" s="22" t="s">
        <v>93</v>
      </c>
      <c r="Y40" s="65">
        <v>2022</v>
      </c>
      <c r="Z40" s="41"/>
      <c r="AA40" s="1" t="s">
        <v>135</v>
      </c>
      <c r="AB40" s="28" t="s">
        <v>275</v>
      </c>
    </row>
    <row r="41" spans="1:28" x14ac:dyDescent="0.3">
      <c r="A41" s="1" t="s">
        <v>45</v>
      </c>
      <c r="B41" s="1" t="s">
        <v>60</v>
      </c>
      <c r="C41" s="27" t="s">
        <v>351</v>
      </c>
      <c r="D41" s="38">
        <v>8</v>
      </c>
      <c r="E41" s="81"/>
      <c r="F41" s="27">
        <v>4</v>
      </c>
      <c r="G41" s="81"/>
      <c r="H41" s="81"/>
      <c r="I41" s="81"/>
      <c r="J41" s="27">
        <v>0</v>
      </c>
      <c r="K41" s="27">
        <v>1</v>
      </c>
      <c r="L41" s="81"/>
      <c r="M41" s="81"/>
      <c r="N41" s="27">
        <f t="shared" si="4"/>
        <v>0</v>
      </c>
      <c r="O41" s="82"/>
      <c r="P41" s="82"/>
      <c r="Q41" s="82"/>
      <c r="R41" s="82"/>
      <c r="S41" s="82"/>
      <c r="T41" s="39">
        <f t="shared" si="6"/>
        <v>8</v>
      </c>
      <c r="U41" s="40" t="str">
        <f t="shared" si="5"/>
        <v/>
      </c>
      <c r="V41" s="22">
        <v>337</v>
      </c>
      <c r="W41" s="22" t="s">
        <v>112</v>
      </c>
      <c r="X41" s="22" t="s">
        <v>93</v>
      </c>
      <c r="Y41" s="65">
        <v>2022</v>
      </c>
      <c r="Z41" s="41"/>
      <c r="AA41" s="1" t="s">
        <v>135</v>
      </c>
      <c r="AB41" s="28" t="s">
        <v>275</v>
      </c>
    </row>
    <row r="42" spans="1:28" x14ac:dyDescent="0.3">
      <c r="A42" s="1" t="s">
        <v>45</v>
      </c>
      <c r="B42" s="1" t="s">
        <v>60</v>
      </c>
      <c r="C42" s="27" t="s">
        <v>392</v>
      </c>
      <c r="D42" s="38">
        <v>21</v>
      </c>
      <c r="E42" s="81"/>
      <c r="F42" s="27">
        <v>4</v>
      </c>
      <c r="G42" s="81"/>
      <c r="H42" s="81"/>
      <c r="I42" s="81"/>
      <c r="J42" s="27">
        <v>3</v>
      </c>
      <c r="K42" s="27">
        <v>5</v>
      </c>
      <c r="L42" s="81"/>
      <c r="M42" s="81"/>
      <c r="N42" s="27">
        <f t="shared" si="4"/>
        <v>0</v>
      </c>
      <c r="O42" s="82"/>
      <c r="P42" s="82"/>
      <c r="Q42" s="82"/>
      <c r="R42" s="82"/>
      <c r="S42" s="82"/>
      <c r="T42" s="39">
        <f t="shared" si="6"/>
        <v>11</v>
      </c>
      <c r="U42" s="40" t="str">
        <f t="shared" si="5"/>
        <v/>
      </c>
      <c r="V42" s="22">
        <v>337</v>
      </c>
      <c r="W42" s="22" t="s">
        <v>112</v>
      </c>
      <c r="X42" s="22" t="s">
        <v>93</v>
      </c>
      <c r="Y42" s="65">
        <v>2022</v>
      </c>
      <c r="Z42" s="41"/>
      <c r="AA42" s="1" t="s">
        <v>135</v>
      </c>
      <c r="AB42" s="28" t="s">
        <v>275</v>
      </c>
    </row>
    <row r="43" spans="1:28" x14ac:dyDescent="0.3">
      <c r="A43" s="1" t="s">
        <v>45</v>
      </c>
      <c r="B43" s="1" t="s">
        <v>60</v>
      </c>
      <c r="C43" s="27" t="s">
        <v>352</v>
      </c>
      <c r="D43" s="38">
        <v>22</v>
      </c>
      <c r="E43" s="81"/>
      <c r="F43" s="27">
        <v>1</v>
      </c>
      <c r="G43" s="81"/>
      <c r="H43" s="81"/>
      <c r="I43" s="81"/>
      <c r="J43" s="27">
        <v>2</v>
      </c>
      <c r="K43" s="27">
        <v>2</v>
      </c>
      <c r="L43" s="81"/>
      <c r="M43" s="27">
        <v>9</v>
      </c>
      <c r="N43" s="27">
        <f t="shared" si="4"/>
        <v>9</v>
      </c>
      <c r="O43" s="82"/>
      <c r="P43" s="82"/>
      <c r="Q43" s="82"/>
      <c r="R43" s="82"/>
      <c r="S43" s="82"/>
      <c r="T43" s="39">
        <f t="shared" si="6"/>
        <v>4</v>
      </c>
      <c r="U43" s="40" t="str">
        <f t="shared" si="5"/>
        <v/>
      </c>
      <c r="V43" s="22">
        <v>337</v>
      </c>
      <c r="W43" s="22" t="s">
        <v>112</v>
      </c>
      <c r="X43" s="22" t="s">
        <v>93</v>
      </c>
      <c r="Y43" s="65">
        <v>2022</v>
      </c>
      <c r="Z43" s="41"/>
      <c r="AA43" s="1" t="s">
        <v>135</v>
      </c>
      <c r="AB43" s="28" t="s">
        <v>275</v>
      </c>
    </row>
    <row r="44" spans="1:28" x14ac:dyDescent="0.3">
      <c r="A44" s="1" t="s">
        <v>45</v>
      </c>
      <c r="B44" s="1" t="s">
        <v>60</v>
      </c>
      <c r="C44" s="55" t="s">
        <v>38</v>
      </c>
      <c r="D44" s="1"/>
      <c r="E44" s="55">
        <v>240</v>
      </c>
      <c r="F44" s="55"/>
      <c r="G44" s="55">
        <v>77</v>
      </c>
      <c r="H44" s="55"/>
      <c r="I44" s="55"/>
      <c r="J44" s="55"/>
      <c r="K44" s="55"/>
      <c r="L44" s="55"/>
      <c r="M44" s="55">
        <v>17</v>
      </c>
      <c r="N44" s="55">
        <f t="shared" si="4"/>
        <v>17</v>
      </c>
      <c r="O44" s="55"/>
      <c r="P44" s="55">
        <v>24</v>
      </c>
      <c r="Q44" s="55">
        <v>14</v>
      </c>
      <c r="R44" s="55">
        <v>29</v>
      </c>
      <c r="S44" s="42"/>
      <c r="T44" s="42"/>
      <c r="U44" s="40" t="str">
        <f>_xlfn.IFNA("",((T44+Q44+N44-R44)+(O44*2))/E44)</f>
        <v/>
      </c>
      <c r="V44" s="22">
        <v>337</v>
      </c>
      <c r="W44" s="22" t="s">
        <v>112</v>
      </c>
      <c r="X44" s="22" t="s">
        <v>93</v>
      </c>
      <c r="Y44" s="65">
        <v>2022</v>
      </c>
      <c r="Z44" s="41"/>
      <c r="AA44" s="1" t="s">
        <v>135</v>
      </c>
      <c r="AB44" s="28" t="s">
        <v>275</v>
      </c>
    </row>
    <row r="45" spans="1:28" x14ac:dyDescent="0.3">
      <c r="A45" s="43" t="s">
        <v>45</v>
      </c>
      <c r="B45" s="43" t="s">
        <v>60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34</v>
      </c>
      <c r="G45" s="44">
        <f t="shared" si="7"/>
        <v>77</v>
      </c>
      <c r="H45" s="44">
        <f t="shared" si="7"/>
        <v>0</v>
      </c>
      <c r="I45" s="44">
        <f t="shared" si="7"/>
        <v>0</v>
      </c>
      <c r="J45" s="44">
        <f t="shared" si="7"/>
        <v>18</v>
      </c>
      <c r="K45" s="44">
        <f t="shared" si="7"/>
        <v>29</v>
      </c>
      <c r="L45" s="44">
        <f t="shared" si="7"/>
        <v>0</v>
      </c>
      <c r="M45" s="44">
        <f t="shared" si="7"/>
        <v>39</v>
      </c>
      <c r="N45" s="44">
        <f t="shared" si="7"/>
        <v>39</v>
      </c>
      <c r="O45" s="44">
        <f t="shared" si="7"/>
        <v>0</v>
      </c>
      <c r="P45" s="44">
        <f t="shared" si="7"/>
        <v>24</v>
      </c>
      <c r="Q45" s="44">
        <f t="shared" si="7"/>
        <v>14</v>
      </c>
      <c r="R45" s="44">
        <f t="shared" si="7"/>
        <v>29</v>
      </c>
      <c r="S45" s="44">
        <f t="shared" si="7"/>
        <v>0</v>
      </c>
      <c r="T45" s="44">
        <f t="shared" si="7"/>
        <v>86</v>
      </c>
      <c r="U45" s="45">
        <f>((T45+Q45+N45-R45)+(O45*2))/E45</f>
        <v>0.45833333333333331</v>
      </c>
      <c r="V45" s="46">
        <v>337</v>
      </c>
      <c r="W45" s="46" t="s">
        <v>112</v>
      </c>
      <c r="X45" s="46" t="s">
        <v>93</v>
      </c>
      <c r="Y45" s="68">
        <v>2022</v>
      </c>
      <c r="Z45" s="47"/>
      <c r="AA45" s="43" t="s">
        <v>135</v>
      </c>
      <c r="AB45" s="69" t="s">
        <v>275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0.44155844155844154</v>
      </c>
      <c r="H46" s="27"/>
      <c r="I46" s="1"/>
      <c r="J46" s="48" t="s">
        <v>41</v>
      </c>
      <c r="K46" s="50">
        <f>J45/K45</f>
        <v>0.62068965517241381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 t="s">
        <v>411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3"/>
      <c r="H49" s="27"/>
      <c r="I49" s="1"/>
      <c r="J49" s="48"/>
      <c r="K49" s="74"/>
      <c r="L49" s="1"/>
      <c r="M49" s="39"/>
      <c r="N49" s="72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0502-237A-4F22-98F8-B20569963536}">
  <sheetPr>
    <tabColor rgb="FF92D050"/>
  </sheetPr>
  <dimension ref="A1:AB49"/>
  <sheetViews>
    <sheetView topLeftCell="A11" workbookViewId="0">
      <selection activeCell="C27" sqref="C27:C2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276</v>
      </c>
      <c r="K4" s="16" t="str">
        <f>+C11</f>
        <v>Milwaukee Does</v>
      </c>
      <c r="L4" s="17"/>
      <c r="M4" s="18"/>
      <c r="N4" s="19">
        <v>34</v>
      </c>
      <c r="O4" s="19">
        <v>27</v>
      </c>
      <c r="P4" s="19">
        <v>32</v>
      </c>
      <c r="Q4" s="19">
        <v>21</v>
      </c>
      <c r="R4" s="20"/>
      <c r="S4" s="21">
        <f>SUM(N4:R4)</f>
        <v>114</v>
      </c>
      <c r="T4" s="22">
        <v>340</v>
      </c>
    </row>
    <row r="5" spans="1:28" x14ac:dyDescent="0.3">
      <c r="B5" s="1"/>
      <c r="C5" s="6" t="s">
        <v>224</v>
      </c>
      <c r="D5" s="7" t="s">
        <v>5</v>
      </c>
      <c r="E5" s="1"/>
      <c r="F5" s="1"/>
      <c r="G5" s="1"/>
      <c r="J5" s="15" t="s">
        <v>277</v>
      </c>
      <c r="K5" s="16" t="str">
        <f>+C33</f>
        <v>Chicago Hustle</v>
      </c>
      <c r="L5" s="17"/>
      <c r="M5" s="18"/>
      <c r="N5" s="19">
        <v>29</v>
      </c>
      <c r="O5" s="19">
        <v>29</v>
      </c>
      <c r="P5" s="19">
        <v>35</v>
      </c>
      <c r="Q5" s="19">
        <v>42</v>
      </c>
      <c r="R5" s="20"/>
      <c r="S5" s="21">
        <f>SUM(N5:R5)</f>
        <v>135</v>
      </c>
      <c r="T5" s="22">
        <v>340</v>
      </c>
      <c r="U5" s="1"/>
      <c r="V5" s="1"/>
      <c r="W5" s="1"/>
    </row>
    <row r="6" spans="1:28" x14ac:dyDescent="0.3">
      <c r="C6" s="23">
        <v>1429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438</v>
      </c>
      <c r="D7" s="7" t="s">
        <v>7</v>
      </c>
      <c r="G7" s="1"/>
      <c r="S7" s="1"/>
      <c r="T7" s="25" t="s">
        <v>8</v>
      </c>
      <c r="U7" s="1"/>
      <c r="V7" s="26">
        <v>340</v>
      </c>
      <c r="W7" s="1"/>
    </row>
    <row r="8" spans="1:28" x14ac:dyDescent="0.3">
      <c r="B8" s="1"/>
      <c r="C8" s="24" t="s">
        <v>306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32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48</v>
      </c>
      <c r="D13" s="38">
        <v>15</v>
      </c>
      <c r="E13" s="27" t="s">
        <v>466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27"/>
      <c r="U13" s="40" t="str">
        <f t="shared" ref="U13:U23" si="0">IFERROR(((T13+Q13+N13-R13)+(O13*2))/E13,"")</f>
        <v/>
      </c>
      <c r="V13" s="22">
        <v>340</v>
      </c>
      <c r="W13" s="22" t="s">
        <v>112</v>
      </c>
      <c r="X13" s="22" t="s">
        <v>93</v>
      </c>
      <c r="Y13" s="65">
        <v>1429</v>
      </c>
      <c r="Z13" s="41"/>
      <c r="AA13" s="1" t="s">
        <v>116</v>
      </c>
      <c r="AB13" s="28" t="s">
        <v>194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25</v>
      </c>
      <c r="E14" s="27">
        <v>5</v>
      </c>
      <c r="F14" s="27">
        <v>2</v>
      </c>
      <c r="G14" s="27">
        <v>3</v>
      </c>
      <c r="H14" s="27"/>
      <c r="I14" s="27"/>
      <c r="J14" s="27">
        <v>0</v>
      </c>
      <c r="K14" s="27">
        <v>0</v>
      </c>
      <c r="L14" s="27">
        <v>1</v>
      </c>
      <c r="M14" s="27">
        <v>1</v>
      </c>
      <c r="N14" s="27">
        <f t="shared" ref="N14:N23" si="1">SUM(L14:M14)</f>
        <v>2</v>
      </c>
      <c r="O14" s="27">
        <v>0</v>
      </c>
      <c r="P14" s="39">
        <v>4</v>
      </c>
      <c r="Q14" s="27">
        <v>1</v>
      </c>
      <c r="R14" s="27">
        <v>0</v>
      </c>
      <c r="S14" s="27">
        <v>0</v>
      </c>
      <c r="T14" s="27">
        <f t="shared" ref="T14:T23" si="2">+(F14*2)+J14</f>
        <v>4</v>
      </c>
      <c r="U14" s="40">
        <f t="shared" si="0"/>
        <v>1.4</v>
      </c>
      <c r="V14" s="22">
        <v>340</v>
      </c>
      <c r="W14" s="22" t="s">
        <v>112</v>
      </c>
      <c r="X14" s="22" t="s">
        <v>93</v>
      </c>
      <c r="Y14" s="65">
        <v>1429</v>
      </c>
      <c r="Z14" s="41"/>
      <c r="AA14" s="1" t="s">
        <v>116</v>
      </c>
      <c r="AB14" s="28" t="s">
        <v>194</v>
      </c>
    </row>
    <row r="15" spans="1:28" x14ac:dyDescent="0.3">
      <c r="A15" s="1" t="s">
        <v>76</v>
      </c>
      <c r="B15" s="1" t="s">
        <v>45</v>
      </c>
      <c r="C15" s="27" t="s">
        <v>53</v>
      </c>
      <c r="D15" s="38">
        <v>8</v>
      </c>
      <c r="E15" s="27">
        <v>28</v>
      </c>
      <c r="F15" s="27">
        <v>3</v>
      </c>
      <c r="G15" s="27">
        <v>9</v>
      </c>
      <c r="H15" s="27"/>
      <c r="I15" s="27"/>
      <c r="J15" s="27">
        <v>0</v>
      </c>
      <c r="K15" s="27">
        <v>1</v>
      </c>
      <c r="L15" s="27">
        <v>1</v>
      </c>
      <c r="M15" s="27">
        <v>2</v>
      </c>
      <c r="N15" s="27">
        <f t="shared" si="1"/>
        <v>3</v>
      </c>
      <c r="O15" s="39">
        <v>2</v>
      </c>
      <c r="P15" s="39">
        <v>5</v>
      </c>
      <c r="Q15" s="39">
        <v>2</v>
      </c>
      <c r="R15" s="39">
        <v>2</v>
      </c>
      <c r="S15" s="39">
        <v>0</v>
      </c>
      <c r="T15" s="27">
        <f t="shared" si="2"/>
        <v>6</v>
      </c>
      <c r="U15" s="40">
        <f t="shared" si="0"/>
        <v>0.4642857142857143</v>
      </c>
      <c r="V15" s="22">
        <v>340</v>
      </c>
      <c r="W15" s="22" t="s">
        <v>112</v>
      </c>
      <c r="X15" s="22" t="s">
        <v>93</v>
      </c>
      <c r="Y15" s="65">
        <v>1429</v>
      </c>
      <c r="Z15" s="41"/>
      <c r="AA15" s="1" t="s">
        <v>116</v>
      </c>
      <c r="AB15" s="28" t="s">
        <v>194</v>
      </c>
    </row>
    <row r="16" spans="1:28" x14ac:dyDescent="0.3">
      <c r="A16" s="1" t="s">
        <v>76</v>
      </c>
      <c r="B16" s="1" t="s">
        <v>45</v>
      </c>
      <c r="C16" s="27" t="s">
        <v>55</v>
      </c>
      <c r="D16" s="38">
        <v>6</v>
      </c>
      <c r="E16" s="27">
        <v>35</v>
      </c>
      <c r="F16" s="27">
        <v>7</v>
      </c>
      <c r="G16" s="27">
        <v>19</v>
      </c>
      <c r="H16" s="27"/>
      <c r="I16" s="27"/>
      <c r="J16" s="27">
        <v>3</v>
      </c>
      <c r="K16" s="27">
        <v>6</v>
      </c>
      <c r="L16" s="27">
        <v>5</v>
      </c>
      <c r="M16" s="27">
        <v>3</v>
      </c>
      <c r="N16" s="27">
        <f t="shared" si="1"/>
        <v>8</v>
      </c>
      <c r="O16" s="39">
        <v>5</v>
      </c>
      <c r="P16" s="55">
        <v>6</v>
      </c>
      <c r="Q16" s="39">
        <v>0</v>
      </c>
      <c r="R16" s="39">
        <v>5</v>
      </c>
      <c r="S16" s="39">
        <v>0</v>
      </c>
      <c r="T16" s="27">
        <f t="shared" si="2"/>
        <v>17</v>
      </c>
      <c r="U16" s="40">
        <f t="shared" si="0"/>
        <v>0.8571428571428571</v>
      </c>
      <c r="V16" s="22">
        <v>340</v>
      </c>
      <c r="W16" s="22" t="s">
        <v>112</v>
      </c>
      <c r="X16" s="22" t="s">
        <v>93</v>
      </c>
      <c r="Y16" s="65">
        <v>1429</v>
      </c>
      <c r="Z16" s="41"/>
      <c r="AA16" s="1" t="s">
        <v>116</v>
      </c>
      <c r="AB16" s="28" t="s">
        <v>194</v>
      </c>
    </row>
    <row r="17" spans="1:28" x14ac:dyDescent="0.3">
      <c r="A17" s="1" t="s">
        <v>76</v>
      </c>
      <c r="B17" s="1" t="s">
        <v>45</v>
      </c>
      <c r="C17" s="27" t="s">
        <v>305</v>
      </c>
      <c r="D17" s="38">
        <v>44</v>
      </c>
      <c r="E17" s="27">
        <v>38</v>
      </c>
      <c r="F17" s="27">
        <v>11</v>
      </c>
      <c r="G17" s="27">
        <v>17</v>
      </c>
      <c r="H17" s="27"/>
      <c r="I17" s="27"/>
      <c r="J17" s="27">
        <v>0</v>
      </c>
      <c r="K17" s="27">
        <v>0</v>
      </c>
      <c r="L17" s="27">
        <v>1</v>
      </c>
      <c r="M17" s="27">
        <v>3</v>
      </c>
      <c r="N17" s="27">
        <f t="shared" si="1"/>
        <v>4</v>
      </c>
      <c r="O17" s="39">
        <v>4</v>
      </c>
      <c r="P17" s="55">
        <v>6</v>
      </c>
      <c r="Q17" s="39">
        <v>4</v>
      </c>
      <c r="R17" s="39">
        <v>3</v>
      </c>
      <c r="S17" s="39">
        <v>0</v>
      </c>
      <c r="T17" s="27">
        <f t="shared" si="2"/>
        <v>22</v>
      </c>
      <c r="U17" s="40">
        <f t="shared" si="0"/>
        <v>0.92105263157894735</v>
      </c>
      <c r="V17" s="22">
        <v>340</v>
      </c>
      <c r="W17" s="22" t="s">
        <v>112</v>
      </c>
      <c r="X17" s="22" t="s">
        <v>93</v>
      </c>
      <c r="Y17" s="65">
        <v>1429</v>
      </c>
      <c r="Z17" s="41"/>
      <c r="AA17" s="1" t="s">
        <v>116</v>
      </c>
      <c r="AB17" s="28" t="s">
        <v>194</v>
      </c>
    </row>
    <row r="18" spans="1:28" x14ac:dyDescent="0.3">
      <c r="A18" s="1" t="s">
        <v>76</v>
      </c>
      <c r="B18" s="1" t="s">
        <v>45</v>
      </c>
      <c r="C18" s="27" t="s">
        <v>54</v>
      </c>
      <c r="D18" s="38">
        <v>22</v>
      </c>
      <c r="E18" s="27">
        <v>6</v>
      </c>
      <c r="F18" s="27">
        <v>0</v>
      </c>
      <c r="G18" s="27">
        <v>2</v>
      </c>
      <c r="H18" s="27"/>
      <c r="I18" s="27"/>
      <c r="J18" s="27">
        <v>2</v>
      </c>
      <c r="K18" s="27">
        <v>2</v>
      </c>
      <c r="L18" s="27">
        <v>1</v>
      </c>
      <c r="M18" s="27">
        <v>0</v>
      </c>
      <c r="N18" s="27">
        <f t="shared" si="1"/>
        <v>1</v>
      </c>
      <c r="O18" s="39">
        <v>1</v>
      </c>
      <c r="P18" s="39">
        <v>1</v>
      </c>
      <c r="Q18" s="39">
        <v>0</v>
      </c>
      <c r="R18" s="39">
        <v>0</v>
      </c>
      <c r="S18" s="39">
        <v>0</v>
      </c>
      <c r="T18" s="27">
        <f t="shared" si="2"/>
        <v>2</v>
      </c>
      <c r="U18" s="40">
        <f t="shared" si="0"/>
        <v>0.83333333333333337</v>
      </c>
      <c r="V18" s="22">
        <v>340</v>
      </c>
      <c r="W18" s="22" t="s">
        <v>112</v>
      </c>
      <c r="X18" s="22" t="s">
        <v>93</v>
      </c>
      <c r="Y18" s="65">
        <v>1429</v>
      </c>
      <c r="Z18" s="41"/>
      <c r="AA18" s="1" t="s">
        <v>116</v>
      </c>
      <c r="AB18" s="28" t="s">
        <v>194</v>
      </c>
    </row>
    <row r="19" spans="1:28" x14ac:dyDescent="0.3">
      <c r="A19" s="1" t="s">
        <v>76</v>
      </c>
      <c r="B19" s="1" t="s">
        <v>45</v>
      </c>
      <c r="C19" s="27" t="s">
        <v>47</v>
      </c>
      <c r="D19" s="38">
        <v>28</v>
      </c>
      <c r="E19" s="27">
        <v>43</v>
      </c>
      <c r="F19" s="27">
        <v>11</v>
      </c>
      <c r="G19" s="27">
        <v>22</v>
      </c>
      <c r="H19" s="27"/>
      <c r="I19" s="27"/>
      <c r="J19" s="27">
        <v>16</v>
      </c>
      <c r="K19" s="27">
        <v>17</v>
      </c>
      <c r="L19" s="27">
        <v>6</v>
      </c>
      <c r="M19" s="27">
        <v>11</v>
      </c>
      <c r="N19" s="27">
        <f t="shared" si="1"/>
        <v>17</v>
      </c>
      <c r="O19" s="39">
        <v>1</v>
      </c>
      <c r="P19" s="39">
        <v>4</v>
      </c>
      <c r="Q19" s="39">
        <v>0</v>
      </c>
      <c r="R19" s="39">
        <v>3</v>
      </c>
      <c r="S19" s="39">
        <v>0</v>
      </c>
      <c r="T19" s="27">
        <f t="shared" si="2"/>
        <v>38</v>
      </c>
      <c r="U19" s="40">
        <f t="shared" si="0"/>
        <v>1.2558139534883721</v>
      </c>
      <c r="V19" s="22">
        <v>340</v>
      </c>
      <c r="W19" s="22" t="s">
        <v>112</v>
      </c>
      <c r="X19" s="22" t="s">
        <v>93</v>
      </c>
      <c r="Y19" s="65">
        <v>1429</v>
      </c>
      <c r="Z19" s="41"/>
      <c r="AA19" s="1" t="s">
        <v>116</v>
      </c>
      <c r="AB19" s="28" t="s">
        <v>194</v>
      </c>
    </row>
    <row r="20" spans="1:28" x14ac:dyDescent="0.3">
      <c r="A20" s="1" t="s">
        <v>76</v>
      </c>
      <c r="B20" s="1" t="s">
        <v>45</v>
      </c>
      <c r="C20" s="27" t="s">
        <v>52</v>
      </c>
      <c r="D20" s="38">
        <v>32</v>
      </c>
      <c r="E20" s="27">
        <v>10</v>
      </c>
      <c r="F20" s="27">
        <v>0</v>
      </c>
      <c r="G20" s="27">
        <v>5</v>
      </c>
      <c r="H20" s="27"/>
      <c r="I20" s="27"/>
      <c r="J20" s="27">
        <v>0</v>
      </c>
      <c r="K20" s="27">
        <v>0</v>
      </c>
      <c r="L20" s="27">
        <v>1</v>
      </c>
      <c r="M20" s="27">
        <v>0</v>
      </c>
      <c r="N20" s="27">
        <f t="shared" si="1"/>
        <v>1</v>
      </c>
      <c r="O20" s="39">
        <v>0</v>
      </c>
      <c r="P20" s="39">
        <v>1</v>
      </c>
      <c r="Q20" s="39">
        <v>0</v>
      </c>
      <c r="R20" s="39">
        <v>1</v>
      </c>
      <c r="S20" s="39">
        <v>0</v>
      </c>
      <c r="T20" s="27">
        <f t="shared" si="2"/>
        <v>0</v>
      </c>
      <c r="U20" s="40">
        <f t="shared" si="0"/>
        <v>0</v>
      </c>
      <c r="V20" s="22">
        <v>340</v>
      </c>
      <c r="W20" s="22" t="s">
        <v>112</v>
      </c>
      <c r="X20" s="22" t="s">
        <v>93</v>
      </c>
      <c r="Y20" s="65">
        <v>1429</v>
      </c>
      <c r="Z20" s="41"/>
      <c r="AA20" s="1" t="s">
        <v>116</v>
      </c>
      <c r="AB20" s="28" t="s">
        <v>194</v>
      </c>
    </row>
    <row r="21" spans="1:28" x14ac:dyDescent="0.3">
      <c r="A21" s="1" t="s">
        <v>76</v>
      </c>
      <c r="B21" s="1" t="s">
        <v>45</v>
      </c>
      <c r="C21" s="27" t="s">
        <v>46</v>
      </c>
      <c r="D21" s="38">
        <v>1</v>
      </c>
      <c r="E21" s="27">
        <v>22</v>
      </c>
      <c r="F21" s="27">
        <v>1</v>
      </c>
      <c r="G21" s="27">
        <v>7</v>
      </c>
      <c r="H21" s="27"/>
      <c r="I21" s="27"/>
      <c r="J21" s="27">
        <v>1</v>
      </c>
      <c r="K21" s="27">
        <v>2</v>
      </c>
      <c r="L21" s="27">
        <v>2</v>
      </c>
      <c r="M21" s="27">
        <v>3</v>
      </c>
      <c r="N21" s="27">
        <f t="shared" si="1"/>
        <v>5</v>
      </c>
      <c r="O21" s="39">
        <v>0</v>
      </c>
      <c r="P21" s="39">
        <v>4</v>
      </c>
      <c r="Q21" s="39">
        <v>0</v>
      </c>
      <c r="R21" s="39">
        <v>1</v>
      </c>
      <c r="S21" s="39">
        <v>0</v>
      </c>
      <c r="T21" s="27">
        <f t="shared" si="2"/>
        <v>3</v>
      </c>
      <c r="U21" s="40">
        <f t="shared" si="0"/>
        <v>0.31818181818181818</v>
      </c>
      <c r="V21" s="22">
        <v>340</v>
      </c>
      <c r="W21" s="22" t="s">
        <v>112</v>
      </c>
      <c r="X21" s="22" t="s">
        <v>93</v>
      </c>
      <c r="Y21" s="65">
        <v>1429</v>
      </c>
      <c r="Z21" s="41"/>
      <c r="AA21" s="1" t="s">
        <v>116</v>
      </c>
      <c r="AB21" s="28" t="s">
        <v>194</v>
      </c>
    </row>
    <row r="22" spans="1:28" x14ac:dyDescent="0.3">
      <c r="A22" s="1" t="s">
        <v>76</v>
      </c>
      <c r="B22" s="1" t="s">
        <v>45</v>
      </c>
      <c r="C22" s="27" t="s">
        <v>307</v>
      </c>
      <c r="D22" s="38">
        <v>24</v>
      </c>
      <c r="E22" s="27">
        <v>5</v>
      </c>
      <c r="F22" s="27">
        <v>0</v>
      </c>
      <c r="G22" s="27">
        <v>1</v>
      </c>
      <c r="H22" s="27"/>
      <c r="I22" s="27"/>
      <c r="J22" s="27">
        <v>2</v>
      </c>
      <c r="K22" s="27">
        <v>2</v>
      </c>
      <c r="L22" s="27">
        <v>1</v>
      </c>
      <c r="M22" s="27">
        <v>0</v>
      </c>
      <c r="N22" s="27">
        <f t="shared" si="1"/>
        <v>1</v>
      </c>
      <c r="O22" s="39">
        <v>0</v>
      </c>
      <c r="P22" s="39">
        <v>1</v>
      </c>
      <c r="Q22" s="39">
        <v>0</v>
      </c>
      <c r="R22" s="39">
        <v>2</v>
      </c>
      <c r="S22" s="39">
        <v>0</v>
      </c>
      <c r="T22" s="27">
        <f t="shared" si="2"/>
        <v>2</v>
      </c>
      <c r="U22" s="40">
        <f t="shared" si="0"/>
        <v>0.2</v>
      </c>
      <c r="V22" s="22">
        <v>340</v>
      </c>
      <c r="W22" s="22" t="s">
        <v>112</v>
      </c>
      <c r="X22" s="22" t="s">
        <v>93</v>
      </c>
      <c r="Y22" s="65">
        <v>1429</v>
      </c>
      <c r="Z22" s="41"/>
      <c r="AA22" s="1" t="s">
        <v>116</v>
      </c>
      <c r="AB22" s="28" t="s">
        <v>194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30</v>
      </c>
      <c r="E23" s="27">
        <v>48</v>
      </c>
      <c r="F23" s="27">
        <v>7</v>
      </c>
      <c r="G23" s="27">
        <v>19</v>
      </c>
      <c r="H23" s="27"/>
      <c r="I23" s="27"/>
      <c r="J23" s="27">
        <v>6</v>
      </c>
      <c r="K23" s="27">
        <v>7</v>
      </c>
      <c r="L23" s="27">
        <v>4</v>
      </c>
      <c r="M23" s="27">
        <v>2</v>
      </c>
      <c r="N23" s="27">
        <f t="shared" si="1"/>
        <v>6</v>
      </c>
      <c r="O23" s="39">
        <v>8</v>
      </c>
      <c r="P23" s="39">
        <v>4</v>
      </c>
      <c r="Q23" s="39">
        <v>8</v>
      </c>
      <c r="R23" s="39">
        <v>9</v>
      </c>
      <c r="S23" s="39">
        <v>0</v>
      </c>
      <c r="T23" s="27">
        <f t="shared" si="2"/>
        <v>20</v>
      </c>
      <c r="U23" s="40">
        <f t="shared" si="0"/>
        <v>0.85416666666666663</v>
      </c>
      <c r="V23" s="22">
        <v>340</v>
      </c>
      <c r="W23" s="22" t="s">
        <v>112</v>
      </c>
      <c r="X23" s="22" t="s">
        <v>93</v>
      </c>
      <c r="Y23" s="65">
        <v>1429</v>
      </c>
      <c r="Z23" s="41"/>
      <c r="AA23" s="1" t="s">
        <v>116</v>
      </c>
      <c r="AB23" s="28" t="s">
        <v>194</v>
      </c>
    </row>
    <row r="24" spans="1:28" x14ac:dyDescent="0.3">
      <c r="A24" s="43" t="s">
        <v>76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42</v>
      </c>
      <c r="G24" s="44">
        <f t="shared" si="3"/>
        <v>104</v>
      </c>
      <c r="H24" s="44">
        <f t="shared" si="3"/>
        <v>0</v>
      </c>
      <c r="I24" s="44">
        <f t="shared" si="3"/>
        <v>0</v>
      </c>
      <c r="J24" s="44">
        <f t="shared" si="3"/>
        <v>30</v>
      </c>
      <c r="K24" s="44">
        <f t="shared" si="3"/>
        <v>37</v>
      </c>
      <c r="L24" s="44">
        <f t="shared" si="3"/>
        <v>23</v>
      </c>
      <c r="M24" s="44">
        <f t="shared" si="3"/>
        <v>25</v>
      </c>
      <c r="N24" s="44">
        <f t="shared" si="3"/>
        <v>48</v>
      </c>
      <c r="O24" s="44">
        <f t="shared" si="3"/>
        <v>21</v>
      </c>
      <c r="P24" s="44">
        <f t="shared" si="3"/>
        <v>36</v>
      </c>
      <c r="Q24" s="44">
        <f t="shared" si="3"/>
        <v>15</v>
      </c>
      <c r="R24" s="44">
        <f t="shared" si="3"/>
        <v>26</v>
      </c>
      <c r="S24" s="44">
        <f t="shared" si="3"/>
        <v>0</v>
      </c>
      <c r="T24" s="44">
        <f t="shared" si="3"/>
        <v>114</v>
      </c>
      <c r="U24" s="45">
        <f>((T24+Q24+N24-R24)+(O24*2))/E24</f>
        <v>0.8041666666666667</v>
      </c>
      <c r="V24" s="46">
        <v>340</v>
      </c>
      <c r="W24" s="46" t="s">
        <v>112</v>
      </c>
      <c r="X24" s="46" t="s">
        <v>93</v>
      </c>
      <c r="Y24" s="66">
        <v>1429</v>
      </c>
      <c r="Z24" s="47"/>
      <c r="AA24" s="43" t="s">
        <v>116</v>
      </c>
      <c r="AB24" s="69" t="s">
        <v>194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0.40384615384615385</v>
      </c>
      <c r="H25" s="27"/>
      <c r="I25" s="1"/>
      <c r="J25" s="48" t="s">
        <v>41</v>
      </c>
      <c r="K25" s="50">
        <f>J24/K24</f>
        <v>0.81081081081081086</v>
      </c>
      <c r="L25" s="1"/>
      <c r="M25" s="39" t="s">
        <v>42</v>
      </c>
      <c r="N25" s="51">
        <v>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35</v>
      </c>
      <c r="AB33" s="8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289</v>
      </c>
      <c r="D35" s="38">
        <v>30</v>
      </c>
      <c r="E35" s="27">
        <v>11</v>
      </c>
      <c r="F35" s="27">
        <v>3</v>
      </c>
      <c r="G35" s="27">
        <v>4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ref="N35:N44" si="4">SUM(L35:M35)</f>
        <v>0</v>
      </c>
      <c r="O35" s="27">
        <v>3</v>
      </c>
      <c r="P35" s="39">
        <v>0</v>
      </c>
      <c r="Q35" s="27">
        <v>0</v>
      </c>
      <c r="R35" s="27">
        <v>0</v>
      </c>
      <c r="S35" s="27">
        <v>0</v>
      </c>
      <c r="T35" s="27">
        <f t="shared" ref="T35:T44" si="5">(H35*3)+((F35-H35)*2)+J35</f>
        <v>6</v>
      </c>
      <c r="U35" s="40">
        <f t="shared" ref="U35:U44" si="6">IFERROR(((T35+Q35+N35-R35)+(O35*2))/E35,"")</f>
        <v>1.0909090909090908</v>
      </c>
      <c r="V35" s="22">
        <v>340</v>
      </c>
      <c r="W35" s="22" t="s">
        <v>92</v>
      </c>
      <c r="X35" s="22" t="s">
        <v>88</v>
      </c>
      <c r="Y35" s="65">
        <v>1429</v>
      </c>
      <c r="Z35" s="41" t="s">
        <v>308</v>
      </c>
      <c r="AA35" s="1" t="s">
        <v>278</v>
      </c>
      <c r="AB35" s="28" t="s">
        <v>117</v>
      </c>
    </row>
    <row r="36" spans="1:28" x14ac:dyDescent="0.3">
      <c r="A36" s="1" t="s">
        <v>45</v>
      </c>
      <c r="B36" s="1" t="s">
        <v>76</v>
      </c>
      <c r="C36" s="27" t="s">
        <v>290</v>
      </c>
      <c r="D36" s="38">
        <v>21</v>
      </c>
      <c r="E36" s="27">
        <v>38</v>
      </c>
      <c r="F36" s="27">
        <v>8</v>
      </c>
      <c r="G36" s="27">
        <v>13</v>
      </c>
      <c r="H36" s="27"/>
      <c r="I36" s="27"/>
      <c r="J36" s="27">
        <v>10</v>
      </c>
      <c r="K36" s="27">
        <v>14</v>
      </c>
      <c r="L36" s="27">
        <v>5</v>
      </c>
      <c r="M36" s="27">
        <v>5</v>
      </c>
      <c r="N36" s="27">
        <f t="shared" si="4"/>
        <v>10</v>
      </c>
      <c r="O36" s="39">
        <v>2</v>
      </c>
      <c r="P36" s="39">
        <v>2</v>
      </c>
      <c r="Q36" s="39">
        <v>0</v>
      </c>
      <c r="R36" s="39">
        <v>2</v>
      </c>
      <c r="S36" s="39">
        <v>0</v>
      </c>
      <c r="T36" s="39">
        <f t="shared" si="5"/>
        <v>26</v>
      </c>
      <c r="U36" s="40">
        <f t="shared" si="6"/>
        <v>1</v>
      </c>
      <c r="V36" s="22">
        <v>340</v>
      </c>
      <c r="W36" s="22" t="s">
        <v>92</v>
      </c>
      <c r="X36" s="22" t="s">
        <v>88</v>
      </c>
      <c r="Y36" s="65">
        <v>1429</v>
      </c>
      <c r="Z36" s="41" t="s">
        <v>308</v>
      </c>
      <c r="AA36" s="1" t="s">
        <v>278</v>
      </c>
      <c r="AB36" s="28" t="s">
        <v>117</v>
      </c>
    </row>
    <row r="37" spans="1:28" x14ac:dyDescent="0.3">
      <c r="A37" s="1" t="s">
        <v>45</v>
      </c>
      <c r="B37" s="1" t="s">
        <v>76</v>
      </c>
      <c r="C37" s="27" t="s">
        <v>291</v>
      </c>
      <c r="D37" s="38">
        <v>15</v>
      </c>
      <c r="E37" s="27">
        <v>39</v>
      </c>
      <c r="F37" s="27">
        <v>6</v>
      </c>
      <c r="G37" s="27">
        <v>12</v>
      </c>
      <c r="H37" s="27"/>
      <c r="I37" s="27"/>
      <c r="J37" s="27">
        <v>8</v>
      </c>
      <c r="K37" s="27">
        <v>11</v>
      </c>
      <c r="L37" s="27">
        <v>0</v>
      </c>
      <c r="M37" s="27">
        <v>2</v>
      </c>
      <c r="N37" s="27">
        <f t="shared" si="4"/>
        <v>2</v>
      </c>
      <c r="O37" s="39">
        <v>12</v>
      </c>
      <c r="P37" s="39">
        <v>3</v>
      </c>
      <c r="Q37" s="39">
        <v>2</v>
      </c>
      <c r="R37" s="39">
        <v>9</v>
      </c>
      <c r="S37" s="39">
        <v>0</v>
      </c>
      <c r="T37" s="39">
        <f t="shared" si="5"/>
        <v>20</v>
      </c>
      <c r="U37" s="40">
        <f t="shared" si="6"/>
        <v>1</v>
      </c>
      <c r="V37" s="22">
        <v>340</v>
      </c>
      <c r="W37" s="22" t="s">
        <v>92</v>
      </c>
      <c r="X37" s="22" t="s">
        <v>88</v>
      </c>
      <c r="Y37" s="65">
        <v>1429</v>
      </c>
      <c r="Z37" s="41" t="s">
        <v>308</v>
      </c>
      <c r="AA37" s="1" t="s">
        <v>278</v>
      </c>
      <c r="AB37" s="28" t="s">
        <v>117</v>
      </c>
    </row>
    <row r="38" spans="1:28" x14ac:dyDescent="0.3">
      <c r="A38" s="1" t="s">
        <v>45</v>
      </c>
      <c r="B38" s="1" t="s">
        <v>76</v>
      </c>
      <c r="C38" s="27" t="s">
        <v>292</v>
      </c>
      <c r="D38" s="38">
        <v>10</v>
      </c>
      <c r="E38" s="27">
        <v>37</v>
      </c>
      <c r="F38" s="27">
        <v>9</v>
      </c>
      <c r="G38" s="27">
        <v>18</v>
      </c>
      <c r="H38" s="27">
        <v>0</v>
      </c>
      <c r="I38" s="27">
        <v>1</v>
      </c>
      <c r="J38" s="27">
        <v>6</v>
      </c>
      <c r="K38" s="27">
        <v>10</v>
      </c>
      <c r="L38" s="27">
        <v>4</v>
      </c>
      <c r="M38" s="27">
        <v>6</v>
      </c>
      <c r="N38" s="27">
        <f t="shared" si="4"/>
        <v>10</v>
      </c>
      <c r="O38" s="39">
        <v>8</v>
      </c>
      <c r="P38" s="39">
        <v>2</v>
      </c>
      <c r="Q38" s="39">
        <v>1</v>
      </c>
      <c r="R38" s="39">
        <v>4</v>
      </c>
      <c r="S38" s="39">
        <v>1</v>
      </c>
      <c r="T38" s="39">
        <f t="shared" si="5"/>
        <v>24</v>
      </c>
      <c r="U38" s="40">
        <f t="shared" si="6"/>
        <v>1.2702702702702702</v>
      </c>
      <c r="V38" s="22">
        <v>340</v>
      </c>
      <c r="W38" s="22" t="s">
        <v>92</v>
      </c>
      <c r="X38" s="22" t="s">
        <v>88</v>
      </c>
      <c r="Y38" s="65">
        <v>1429</v>
      </c>
      <c r="Z38" s="41" t="s">
        <v>308</v>
      </c>
      <c r="AA38" s="1" t="s">
        <v>278</v>
      </c>
      <c r="AB38" s="28" t="s">
        <v>117</v>
      </c>
    </row>
    <row r="39" spans="1:28" x14ac:dyDescent="0.3">
      <c r="A39" s="1" t="s">
        <v>45</v>
      </c>
      <c r="B39" s="1" t="s">
        <v>76</v>
      </c>
      <c r="C39" s="27" t="s">
        <v>293</v>
      </c>
      <c r="D39" s="38">
        <v>31</v>
      </c>
      <c r="E39" s="27">
        <v>22</v>
      </c>
      <c r="F39" s="27">
        <v>3</v>
      </c>
      <c r="G39" s="27">
        <v>9</v>
      </c>
      <c r="H39" s="27"/>
      <c r="I39" s="27"/>
      <c r="J39" s="27">
        <v>6</v>
      </c>
      <c r="K39" s="27">
        <v>6</v>
      </c>
      <c r="L39" s="27">
        <v>1</v>
      </c>
      <c r="M39" s="27">
        <v>3</v>
      </c>
      <c r="N39" s="27">
        <f t="shared" si="4"/>
        <v>4</v>
      </c>
      <c r="O39" s="39">
        <v>4</v>
      </c>
      <c r="P39" s="39">
        <v>5</v>
      </c>
      <c r="Q39" s="39">
        <v>0</v>
      </c>
      <c r="R39" s="39">
        <v>0</v>
      </c>
      <c r="S39" s="39">
        <v>0</v>
      </c>
      <c r="T39" s="39">
        <f t="shared" si="5"/>
        <v>12</v>
      </c>
      <c r="U39" s="40">
        <f t="shared" si="6"/>
        <v>1.0909090909090908</v>
      </c>
      <c r="V39" s="22">
        <v>340</v>
      </c>
      <c r="W39" s="22" t="s">
        <v>92</v>
      </c>
      <c r="X39" s="22" t="s">
        <v>88</v>
      </c>
      <c r="Y39" s="65">
        <v>1429</v>
      </c>
      <c r="Z39" s="41" t="s">
        <v>308</v>
      </c>
      <c r="AA39" s="1" t="s">
        <v>278</v>
      </c>
      <c r="AB39" s="28" t="s">
        <v>117</v>
      </c>
    </row>
    <row r="40" spans="1:28" x14ac:dyDescent="0.3">
      <c r="A40" s="1" t="s">
        <v>45</v>
      </c>
      <c r="B40" s="1" t="s">
        <v>76</v>
      </c>
      <c r="C40" s="27" t="s">
        <v>119</v>
      </c>
      <c r="D40" s="38">
        <v>41</v>
      </c>
      <c r="E40" s="27">
        <v>25</v>
      </c>
      <c r="F40" s="27">
        <v>12</v>
      </c>
      <c r="G40" s="27">
        <v>17</v>
      </c>
      <c r="H40" s="27"/>
      <c r="I40" s="27"/>
      <c r="J40" s="27">
        <v>0</v>
      </c>
      <c r="K40" s="27">
        <v>0</v>
      </c>
      <c r="L40" s="27">
        <v>1</v>
      </c>
      <c r="M40" s="27">
        <v>5</v>
      </c>
      <c r="N40" s="27">
        <f t="shared" si="4"/>
        <v>6</v>
      </c>
      <c r="O40" s="39">
        <v>1</v>
      </c>
      <c r="P40" s="39">
        <v>4</v>
      </c>
      <c r="Q40" s="39">
        <v>1</v>
      </c>
      <c r="R40" s="39">
        <v>0</v>
      </c>
      <c r="S40" s="39">
        <v>0</v>
      </c>
      <c r="T40" s="39">
        <f t="shared" si="5"/>
        <v>24</v>
      </c>
      <c r="U40" s="40">
        <f t="shared" si="6"/>
        <v>1.32</v>
      </c>
      <c r="V40" s="22">
        <v>340</v>
      </c>
      <c r="W40" s="22" t="s">
        <v>92</v>
      </c>
      <c r="X40" s="22" t="s">
        <v>88</v>
      </c>
      <c r="Y40" s="65">
        <v>1429</v>
      </c>
      <c r="Z40" s="41" t="s">
        <v>308</v>
      </c>
      <c r="AA40" s="1" t="s">
        <v>278</v>
      </c>
      <c r="AB40" s="28" t="s">
        <v>117</v>
      </c>
    </row>
    <row r="41" spans="1:28" x14ac:dyDescent="0.3">
      <c r="A41" s="1" t="s">
        <v>45</v>
      </c>
      <c r="B41" s="1" t="s">
        <v>76</v>
      </c>
      <c r="C41" s="27" t="s">
        <v>299</v>
      </c>
      <c r="D41" s="38">
        <v>24</v>
      </c>
      <c r="E41" s="27">
        <v>11</v>
      </c>
      <c r="F41" s="27">
        <v>1</v>
      </c>
      <c r="G41" s="27">
        <v>1</v>
      </c>
      <c r="H41" s="27"/>
      <c r="I41" s="27"/>
      <c r="J41" s="27">
        <v>2</v>
      </c>
      <c r="K41" s="27">
        <v>2</v>
      </c>
      <c r="L41" s="27">
        <v>1</v>
      </c>
      <c r="M41" s="27">
        <v>2</v>
      </c>
      <c r="N41" s="27">
        <f t="shared" si="4"/>
        <v>3</v>
      </c>
      <c r="O41" s="39">
        <v>0</v>
      </c>
      <c r="P41" s="39">
        <v>3</v>
      </c>
      <c r="Q41" s="39">
        <v>1</v>
      </c>
      <c r="R41" s="39">
        <v>1</v>
      </c>
      <c r="S41" s="39">
        <v>0</v>
      </c>
      <c r="T41" s="39">
        <f t="shared" si="5"/>
        <v>4</v>
      </c>
      <c r="U41" s="40">
        <f t="shared" si="6"/>
        <v>0.63636363636363635</v>
      </c>
      <c r="V41" s="22">
        <v>340</v>
      </c>
      <c r="W41" s="22" t="s">
        <v>92</v>
      </c>
      <c r="X41" s="22" t="s">
        <v>88</v>
      </c>
      <c r="Y41" s="65">
        <v>1429</v>
      </c>
      <c r="Z41" s="41" t="s">
        <v>308</v>
      </c>
      <c r="AA41" s="1" t="s">
        <v>278</v>
      </c>
      <c r="AB41" s="28" t="s">
        <v>117</v>
      </c>
    </row>
    <row r="42" spans="1:28" x14ac:dyDescent="0.3">
      <c r="A42" s="1" t="s">
        <v>45</v>
      </c>
      <c r="B42" s="1" t="s">
        <v>76</v>
      </c>
      <c r="C42" s="27" t="s">
        <v>297</v>
      </c>
      <c r="D42" s="38">
        <v>44</v>
      </c>
      <c r="E42" s="27">
        <v>42</v>
      </c>
      <c r="F42" s="27">
        <v>4</v>
      </c>
      <c r="G42" s="27">
        <v>9</v>
      </c>
      <c r="H42" s="27"/>
      <c r="I42" s="27"/>
      <c r="J42" s="27">
        <v>2</v>
      </c>
      <c r="K42" s="27">
        <v>4</v>
      </c>
      <c r="L42" s="27">
        <v>2</v>
      </c>
      <c r="M42" s="27">
        <v>9</v>
      </c>
      <c r="N42" s="27">
        <f t="shared" si="4"/>
        <v>11</v>
      </c>
      <c r="O42" s="39">
        <v>3</v>
      </c>
      <c r="P42" s="39">
        <v>4</v>
      </c>
      <c r="Q42" s="39">
        <v>6</v>
      </c>
      <c r="R42" s="39">
        <v>5</v>
      </c>
      <c r="S42" s="39">
        <v>4</v>
      </c>
      <c r="T42" s="39">
        <f t="shared" si="5"/>
        <v>10</v>
      </c>
      <c r="U42" s="40">
        <f t="shared" si="6"/>
        <v>0.66666666666666663</v>
      </c>
      <c r="V42" s="22">
        <v>340</v>
      </c>
      <c r="W42" s="22" t="s">
        <v>92</v>
      </c>
      <c r="X42" s="22" t="s">
        <v>88</v>
      </c>
      <c r="Y42" s="65">
        <v>1429</v>
      </c>
      <c r="Z42" s="41" t="s">
        <v>308</v>
      </c>
      <c r="AA42" s="1" t="s">
        <v>278</v>
      </c>
      <c r="AB42" s="28" t="s">
        <v>117</v>
      </c>
    </row>
    <row r="43" spans="1:28" x14ac:dyDescent="0.3">
      <c r="A43" s="1" t="s">
        <v>45</v>
      </c>
      <c r="B43" s="1" t="s">
        <v>76</v>
      </c>
      <c r="C43" s="27" t="s">
        <v>309</v>
      </c>
      <c r="D43" s="38">
        <v>12</v>
      </c>
      <c r="E43" s="27">
        <v>1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2</v>
      </c>
      <c r="N43" s="27">
        <f t="shared" si="4"/>
        <v>2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f t="shared" si="5"/>
        <v>0</v>
      </c>
      <c r="U43" s="40">
        <f t="shared" si="6"/>
        <v>2</v>
      </c>
      <c r="V43" s="22">
        <v>340</v>
      </c>
      <c r="W43" s="22" t="s">
        <v>92</v>
      </c>
      <c r="X43" s="22" t="s">
        <v>88</v>
      </c>
      <c r="Y43" s="65">
        <v>1429</v>
      </c>
      <c r="Z43" s="41" t="s">
        <v>308</v>
      </c>
      <c r="AA43" s="1" t="s">
        <v>278</v>
      </c>
      <c r="AB43" s="28" t="s">
        <v>117</v>
      </c>
    </row>
    <row r="44" spans="1:28" x14ac:dyDescent="0.3">
      <c r="A44" s="1" t="s">
        <v>45</v>
      </c>
      <c r="B44" s="1" t="s">
        <v>76</v>
      </c>
      <c r="C44" s="27" t="s">
        <v>298</v>
      </c>
      <c r="D44" s="38">
        <v>25</v>
      </c>
      <c r="E44" s="27">
        <v>14</v>
      </c>
      <c r="F44" s="27">
        <v>4</v>
      </c>
      <c r="G44" s="27">
        <v>10</v>
      </c>
      <c r="H44" s="27"/>
      <c r="I44" s="27"/>
      <c r="J44" s="27">
        <v>1</v>
      </c>
      <c r="K44" s="27">
        <v>1</v>
      </c>
      <c r="L44" s="27">
        <v>1</v>
      </c>
      <c r="M44" s="27">
        <v>2</v>
      </c>
      <c r="N44" s="27">
        <f t="shared" si="4"/>
        <v>3</v>
      </c>
      <c r="O44" s="39">
        <v>1</v>
      </c>
      <c r="P44" s="39">
        <v>4</v>
      </c>
      <c r="Q44" s="39">
        <v>0</v>
      </c>
      <c r="R44" s="39">
        <v>1</v>
      </c>
      <c r="S44" s="39">
        <v>0</v>
      </c>
      <c r="T44" s="39">
        <f t="shared" si="5"/>
        <v>9</v>
      </c>
      <c r="U44" s="40">
        <f t="shared" si="6"/>
        <v>0.9285714285714286</v>
      </c>
      <c r="V44" s="22">
        <v>340</v>
      </c>
      <c r="W44" s="22" t="s">
        <v>92</v>
      </c>
      <c r="X44" s="22" t="s">
        <v>88</v>
      </c>
      <c r="Y44" s="65">
        <v>1429</v>
      </c>
      <c r="Z44" s="41" t="s">
        <v>308</v>
      </c>
      <c r="AA44" s="1" t="s">
        <v>278</v>
      </c>
      <c r="AB44" s="28" t="s">
        <v>117</v>
      </c>
    </row>
    <row r="45" spans="1:28" x14ac:dyDescent="0.3">
      <c r="A45" s="1" t="s">
        <v>45</v>
      </c>
      <c r="B45" s="1" t="s">
        <v>76</v>
      </c>
      <c r="C45" s="55" t="s">
        <v>38</v>
      </c>
      <c r="D45" s="38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340</v>
      </c>
      <c r="W45" s="22" t="s">
        <v>92</v>
      </c>
      <c r="X45" s="22" t="s">
        <v>88</v>
      </c>
      <c r="Y45" s="65">
        <v>1429</v>
      </c>
      <c r="Z45" s="41" t="s">
        <v>308</v>
      </c>
      <c r="AA45" s="1" t="s">
        <v>278</v>
      </c>
      <c r="AB45" s="28" t="s">
        <v>117</v>
      </c>
    </row>
    <row r="46" spans="1:28" x14ac:dyDescent="0.3">
      <c r="A46" s="43" t="s">
        <v>45</v>
      </c>
      <c r="B46" s="43" t="s">
        <v>76</v>
      </c>
      <c r="C46" s="44" t="s">
        <v>39</v>
      </c>
      <c r="D46" s="43"/>
      <c r="E46" s="44">
        <f t="shared" ref="E46:T46" si="7">SUM(E35:E44)</f>
        <v>240</v>
      </c>
      <c r="F46" s="44">
        <f t="shared" si="7"/>
        <v>50</v>
      </c>
      <c r="G46" s="44">
        <f t="shared" si="7"/>
        <v>93</v>
      </c>
      <c r="H46" s="44">
        <f t="shared" si="7"/>
        <v>0</v>
      </c>
      <c r="I46" s="44">
        <f t="shared" si="7"/>
        <v>1</v>
      </c>
      <c r="J46" s="44">
        <f t="shared" si="7"/>
        <v>35</v>
      </c>
      <c r="K46" s="44">
        <f t="shared" si="7"/>
        <v>48</v>
      </c>
      <c r="L46" s="44">
        <f t="shared" si="7"/>
        <v>15</v>
      </c>
      <c r="M46" s="44">
        <f t="shared" si="7"/>
        <v>36</v>
      </c>
      <c r="N46" s="44">
        <f t="shared" si="7"/>
        <v>51</v>
      </c>
      <c r="O46" s="44">
        <f t="shared" si="7"/>
        <v>34</v>
      </c>
      <c r="P46" s="44">
        <f t="shared" si="7"/>
        <v>27</v>
      </c>
      <c r="Q46" s="44">
        <f t="shared" si="7"/>
        <v>11</v>
      </c>
      <c r="R46" s="44">
        <f t="shared" si="7"/>
        <v>22</v>
      </c>
      <c r="S46" s="44">
        <f t="shared" si="7"/>
        <v>5</v>
      </c>
      <c r="T46" s="44">
        <f t="shared" si="7"/>
        <v>135</v>
      </c>
      <c r="U46" s="45">
        <f>((T46+Q46+N46-R46)+(O46*2))/E46</f>
        <v>1.0125</v>
      </c>
      <c r="V46" s="46">
        <v>340</v>
      </c>
      <c r="W46" s="46" t="s">
        <v>92</v>
      </c>
      <c r="X46" s="46" t="s">
        <v>88</v>
      </c>
      <c r="Y46" s="66">
        <v>1429</v>
      </c>
      <c r="Z46" s="47" t="s">
        <v>308</v>
      </c>
      <c r="AA46" s="43" t="s">
        <v>278</v>
      </c>
      <c r="AB46" s="69" t="s">
        <v>117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0.5376344086021505</v>
      </c>
      <c r="H47" s="27"/>
      <c r="I47" s="1"/>
      <c r="J47" s="48" t="s">
        <v>41</v>
      </c>
      <c r="K47" s="50">
        <f>J46/K46</f>
        <v>0.72916666666666663</v>
      </c>
      <c r="L47" s="1"/>
      <c r="M47" s="39" t="s">
        <v>42</v>
      </c>
      <c r="N47" s="51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465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99F9-3157-43C7-9ED5-D7CE889DD688}">
  <sheetPr>
    <tabColor rgb="FFFF0000"/>
    <pageSetUpPr fitToPage="1"/>
  </sheetPr>
  <dimension ref="A1:AB50"/>
  <sheetViews>
    <sheetView workbookViewId="0">
      <selection activeCell="F8" sqref="F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467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468</v>
      </c>
    </row>
    <row r="3" spans="1:28" x14ac:dyDescent="0.3">
      <c r="B3" s="1"/>
      <c r="C3" s="6">
        <v>29291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1" t="s">
        <v>477</v>
      </c>
    </row>
    <row r="4" spans="1:28" x14ac:dyDescent="0.3">
      <c r="B4" s="1"/>
      <c r="C4" s="6" t="s">
        <v>199</v>
      </c>
      <c r="D4" s="7" t="s">
        <v>4</v>
      </c>
      <c r="E4" s="8"/>
      <c r="F4" s="5"/>
      <c r="G4" s="1"/>
      <c r="J4" s="15" t="s">
        <v>280</v>
      </c>
      <c r="K4" s="16" t="s">
        <v>44</v>
      </c>
      <c r="L4" s="17"/>
      <c r="M4" s="18"/>
      <c r="N4" s="19">
        <v>25</v>
      </c>
      <c r="O4" s="19">
        <v>29</v>
      </c>
      <c r="P4" s="19">
        <v>23</v>
      </c>
      <c r="Q4" s="19">
        <v>25</v>
      </c>
      <c r="R4" s="20"/>
      <c r="S4" s="21">
        <f>SUM(N4:R4)</f>
        <v>102</v>
      </c>
      <c r="T4" s="22">
        <v>344</v>
      </c>
    </row>
    <row r="5" spans="1:28" x14ac:dyDescent="0.3">
      <c r="B5" s="1"/>
      <c r="C5" s="6" t="s">
        <v>279</v>
      </c>
      <c r="D5" s="7" t="s">
        <v>5</v>
      </c>
      <c r="E5" s="1"/>
      <c r="F5" s="1"/>
      <c r="G5" s="1"/>
      <c r="J5" s="15" t="s">
        <v>281</v>
      </c>
      <c r="K5" s="16" t="s">
        <v>71</v>
      </c>
      <c r="L5" s="17"/>
      <c r="M5" s="18"/>
      <c r="N5" s="19">
        <v>37</v>
      </c>
      <c r="O5" s="19">
        <v>25</v>
      </c>
      <c r="P5" s="19">
        <v>48</v>
      </c>
      <c r="Q5" s="19">
        <v>36</v>
      </c>
      <c r="R5" s="20"/>
      <c r="S5" s="21">
        <f>SUM(N5:R5)</f>
        <v>146</v>
      </c>
      <c r="T5" s="22">
        <v>344</v>
      </c>
      <c r="U5" s="1"/>
      <c r="V5" s="1"/>
      <c r="W5" s="1"/>
    </row>
    <row r="6" spans="1:28" x14ac:dyDescent="0.3">
      <c r="C6" s="23">
        <v>2322</v>
      </c>
      <c r="D6" s="7" t="s">
        <v>6</v>
      </c>
      <c r="F6" s="1" t="s">
        <v>505</v>
      </c>
      <c r="T6" s="1"/>
      <c r="U6" s="1"/>
      <c r="V6" s="1"/>
      <c r="W6" s="1"/>
    </row>
    <row r="7" spans="1:28" x14ac:dyDescent="0.3">
      <c r="B7" s="1"/>
      <c r="C7" s="63"/>
      <c r="D7" s="7" t="s">
        <v>7</v>
      </c>
      <c r="F7" s="1" t="s">
        <v>511</v>
      </c>
      <c r="G7" s="1"/>
      <c r="S7" s="1"/>
      <c r="T7" s="25" t="s">
        <v>8</v>
      </c>
      <c r="U7" s="1"/>
      <c r="V7" s="26">
        <v>344</v>
      </c>
      <c r="W7" s="1"/>
    </row>
    <row r="8" spans="1:28" x14ac:dyDescent="0.3">
      <c r="B8" s="1"/>
      <c r="C8" s="63"/>
      <c r="D8" s="7" t="s">
        <v>7</v>
      </c>
      <c r="F8" s="27" t="s">
        <v>506</v>
      </c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33</v>
      </c>
      <c r="AB11" s="8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48</v>
      </c>
      <c r="D13" s="38">
        <v>15</v>
      </c>
      <c r="E13" s="27">
        <v>47</v>
      </c>
      <c r="F13" s="27">
        <v>3</v>
      </c>
      <c r="G13" s="27">
        <v>15</v>
      </c>
      <c r="H13" s="27"/>
      <c r="I13" s="27"/>
      <c r="J13" s="27">
        <v>9</v>
      </c>
      <c r="K13" s="27">
        <v>13</v>
      </c>
      <c r="L13" s="27"/>
      <c r="M13" s="27">
        <v>8</v>
      </c>
      <c r="N13" s="27">
        <f>SUM(L13:M13)</f>
        <v>8</v>
      </c>
      <c r="O13" s="27">
        <v>4</v>
      </c>
      <c r="P13" s="39">
        <v>5</v>
      </c>
      <c r="Q13" s="27">
        <v>2</v>
      </c>
      <c r="R13" s="81"/>
      <c r="S13" s="27"/>
      <c r="T13" s="27">
        <f>(H13*3)+((F13-H13)*2)+J13</f>
        <v>15</v>
      </c>
      <c r="U13" s="40">
        <f>IFERROR(((T13+Q13+N13-R13)+(O13*2))/E13,"")</f>
        <v>0.7021276595744681</v>
      </c>
      <c r="V13" s="22">
        <v>344</v>
      </c>
      <c r="W13" s="22" t="s">
        <v>112</v>
      </c>
      <c r="X13" s="22" t="s">
        <v>93</v>
      </c>
      <c r="Y13" s="65">
        <v>2322</v>
      </c>
      <c r="Z13" s="41"/>
      <c r="AA13" s="1" t="s">
        <v>116</v>
      </c>
      <c r="AB13" s="28" t="s">
        <v>282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25</v>
      </c>
      <c r="E14" s="27" t="s">
        <v>497</v>
      </c>
      <c r="F14" s="27"/>
      <c r="G14" s="27"/>
      <c r="H14" s="27"/>
      <c r="I14" s="27"/>
      <c r="J14" s="27"/>
      <c r="K14" s="27"/>
      <c r="L14" s="27"/>
      <c r="M14" s="27"/>
      <c r="N14" s="27">
        <f t="shared" ref="N14:N19" si="0">SUM(L14:M14)</f>
        <v>0</v>
      </c>
      <c r="O14" s="39"/>
      <c r="P14" s="39"/>
      <c r="Q14" s="39"/>
      <c r="R14" s="82"/>
      <c r="S14" s="39"/>
      <c r="T14" s="39">
        <f t="shared" ref="T14:T19" si="1">(H14*3)+((F14-H14)*2)+J14</f>
        <v>0</v>
      </c>
      <c r="U14" s="40" t="str">
        <f t="shared" ref="U14:U23" si="2">IFERROR(((T14+Q14+N14-R14)+(O14*2))/E14,"")</f>
        <v/>
      </c>
      <c r="V14" s="22">
        <v>344</v>
      </c>
      <c r="W14" s="22" t="s">
        <v>112</v>
      </c>
      <c r="X14" s="22" t="s">
        <v>93</v>
      </c>
      <c r="Y14" s="65">
        <v>2322</v>
      </c>
      <c r="Z14" s="41"/>
      <c r="AA14" s="1" t="s">
        <v>116</v>
      </c>
      <c r="AB14" s="28" t="s">
        <v>282</v>
      </c>
    </row>
    <row r="15" spans="1:28" x14ac:dyDescent="0.3">
      <c r="A15" s="1" t="s">
        <v>70</v>
      </c>
      <c r="B15" s="1" t="s">
        <v>45</v>
      </c>
      <c r="C15" s="27" t="s">
        <v>53</v>
      </c>
      <c r="D15" s="38">
        <v>8</v>
      </c>
      <c r="E15" s="27">
        <v>38</v>
      </c>
      <c r="F15" s="27">
        <v>6</v>
      </c>
      <c r="G15" s="27">
        <v>14</v>
      </c>
      <c r="H15" s="27"/>
      <c r="I15" s="27"/>
      <c r="J15" s="27">
        <v>2</v>
      </c>
      <c r="K15" s="27">
        <v>2</v>
      </c>
      <c r="L15" s="27"/>
      <c r="M15" s="27">
        <v>13</v>
      </c>
      <c r="N15" s="27">
        <f t="shared" si="0"/>
        <v>13</v>
      </c>
      <c r="O15" s="39">
        <v>3</v>
      </c>
      <c r="P15" s="39">
        <v>5</v>
      </c>
      <c r="Q15" s="39">
        <v>3</v>
      </c>
      <c r="R15" s="82"/>
      <c r="S15" s="39">
        <v>4</v>
      </c>
      <c r="T15" s="39">
        <f t="shared" si="1"/>
        <v>14</v>
      </c>
      <c r="U15" s="40">
        <f t="shared" si="2"/>
        <v>0.94736842105263153</v>
      </c>
      <c r="V15" s="22">
        <v>344</v>
      </c>
      <c r="W15" s="22" t="s">
        <v>112</v>
      </c>
      <c r="X15" s="22" t="s">
        <v>93</v>
      </c>
      <c r="Y15" s="65">
        <v>2322</v>
      </c>
      <c r="Z15" s="41"/>
      <c r="AA15" s="1" t="s">
        <v>116</v>
      </c>
      <c r="AB15" s="28" t="s">
        <v>282</v>
      </c>
    </row>
    <row r="16" spans="1:28" x14ac:dyDescent="0.3">
      <c r="A16" s="1" t="s">
        <v>70</v>
      </c>
      <c r="B16" s="1" t="s">
        <v>45</v>
      </c>
      <c r="C16" s="27" t="s">
        <v>55</v>
      </c>
      <c r="D16" s="38">
        <v>6</v>
      </c>
      <c r="E16" s="27">
        <v>31</v>
      </c>
      <c r="F16" s="27">
        <v>7</v>
      </c>
      <c r="G16" s="27">
        <v>10</v>
      </c>
      <c r="H16" s="27"/>
      <c r="I16" s="27"/>
      <c r="J16" s="27">
        <v>2</v>
      </c>
      <c r="K16" s="27">
        <v>2</v>
      </c>
      <c r="L16" s="27"/>
      <c r="M16" s="27">
        <v>4</v>
      </c>
      <c r="N16" s="27">
        <f t="shared" si="0"/>
        <v>4</v>
      </c>
      <c r="O16" s="39">
        <v>3</v>
      </c>
      <c r="P16" s="39">
        <v>3</v>
      </c>
      <c r="Q16" s="39">
        <v>0</v>
      </c>
      <c r="R16" s="82"/>
      <c r="S16" s="39">
        <v>1</v>
      </c>
      <c r="T16" s="39">
        <f t="shared" si="1"/>
        <v>16</v>
      </c>
      <c r="U16" s="40">
        <f t="shared" si="2"/>
        <v>0.83870967741935487</v>
      </c>
      <c r="V16" s="22">
        <v>344</v>
      </c>
      <c r="W16" s="22" t="s">
        <v>112</v>
      </c>
      <c r="X16" s="22" t="s">
        <v>93</v>
      </c>
      <c r="Y16" s="65">
        <v>2322</v>
      </c>
      <c r="Z16" s="41"/>
      <c r="AA16" s="1" t="s">
        <v>116</v>
      </c>
      <c r="AB16" s="28" t="s">
        <v>282</v>
      </c>
    </row>
    <row r="17" spans="1:28" x14ac:dyDescent="0.3">
      <c r="A17" s="1" t="s">
        <v>70</v>
      </c>
      <c r="B17" s="1" t="s">
        <v>45</v>
      </c>
      <c r="C17" s="27" t="s">
        <v>305</v>
      </c>
      <c r="D17" s="38">
        <v>44</v>
      </c>
      <c r="E17" s="27">
        <v>9</v>
      </c>
      <c r="F17" s="27">
        <v>1</v>
      </c>
      <c r="G17" s="27">
        <v>3</v>
      </c>
      <c r="H17" s="27"/>
      <c r="I17" s="27"/>
      <c r="J17" s="27">
        <v>0</v>
      </c>
      <c r="K17" s="27">
        <v>0</v>
      </c>
      <c r="L17" s="27"/>
      <c r="M17" s="27">
        <v>2</v>
      </c>
      <c r="N17" s="27">
        <f t="shared" si="0"/>
        <v>2</v>
      </c>
      <c r="O17" s="39">
        <v>0</v>
      </c>
      <c r="P17" s="39">
        <v>5</v>
      </c>
      <c r="Q17" s="39">
        <v>1</v>
      </c>
      <c r="R17" s="82"/>
      <c r="S17" s="39"/>
      <c r="T17" s="39">
        <f t="shared" si="1"/>
        <v>2</v>
      </c>
      <c r="U17" s="40">
        <f t="shared" si="2"/>
        <v>0.55555555555555558</v>
      </c>
      <c r="V17" s="22">
        <v>344</v>
      </c>
      <c r="W17" s="22" t="s">
        <v>112</v>
      </c>
      <c r="X17" s="22" t="s">
        <v>93</v>
      </c>
      <c r="Y17" s="65">
        <v>2322</v>
      </c>
      <c r="Z17" s="41"/>
      <c r="AA17" s="1" t="s">
        <v>116</v>
      </c>
      <c r="AB17" s="28" t="s">
        <v>282</v>
      </c>
    </row>
    <row r="18" spans="1:28" x14ac:dyDescent="0.3">
      <c r="A18" s="1" t="s">
        <v>70</v>
      </c>
      <c r="B18" s="1" t="s">
        <v>45</v>
      </c>
      <c r="C18" s="27" t="s">
        <v>54</v>
      </c>
      <c r="D18" s="38">
        <v>22</v>
      </c>
      <c r="E18" s="27">
        <v>14</v>
      </c>
      <c r="F18" s="27">
        <v>4</v>
      </c>
      <c r="G18" s="27">
        <v>8</v>
      </c>
      <c r="H18" s="27"/>
      <c r="I18" s="27"/>
      <c r="J18" s="27">
        <v>3</v>
      </c>
      <c r="K18" s="27">
        <v>6</v>
      </c>
      <c r="L18" s="27"/>
      <c r="M18" s="27">
        <v>3</v>
      </c>
      <c r="N18" s="27">
        <f t="shared" si="0"/>
        <v>3</v>
      </c>
      <c r="O18" s="39">
        <v>0</v>
      </c>
      <c r="P18" s="39">
        <v>2</v>
      </c>
      <c r="Q18" s="39">
        <v>2</v>
      </c>
      <c r="R18" s="82"/>
      <c r="S18" s="39">
        <v>1</v>
      </c>
      <c r="T18" s="39">
        <f t="shared" si="1"/>
        <v>11</v>
      </c>
      <c r="U18" s="40">
        <f t="shared" si="2"/>
        <v>1.1428571428571428</v>
      </c>
      <c r="V18" s="22">
        <v>344</v>
      </c>
      <c r="W18" s="22" t="s">
        <v>112</v>
      </c>
      <c r="X18" s="22" t="s">
        <v>93</v>
      </c>
      <c r="Y18" s="65">
        <v>2322</v>
      </c>
      <c r="Z18" s="41"/>
      <c r="AA18" s="1" t="s">
        <v>116</v>
      </c>
      <c r="AB18" s="28" t="s">
        <v>282</v>
      </c>
    </row>
    <row r="19" spans="1:28" x14ac:dyDescent="0.3">
      <c r="A19" s="1" t="s">
        <v>70</v>
      </c>
      <c r="B19" s="1" t="s">
        <v>45</v>
      </c>
      <c r="C19" s="27" t="s">
        <v>47</v>
      </c>
      <c r="D19" s="38">
        <v>28</v>
      </c>
      <c r="E19" s="27">
        <v>39</v>
      </c>
      <c r="F19" s="27">
        <v>8</v>
      </c>
      <c r="G19" s="27">
        <v>13</v>
      </c>
      <c r="H19" s="27"/>
      <c r="I19" s="27"/>
      <c r="J19" s="27">
        <v>10</v>
      </c>
      <c r="K19" s="27">
        <v>11</v>
      </c>
      <c r="L19" s="27"/>
      <c r="M19" s="27">
        <v>8</v>
      </c>
      <c r="N19" s="27">
        <f t="shared" si="0"/>
        <v>8</v>
      </c>
      <c r="O19" s="39">
        <v>0</v>
      </c>
      <c r="P19" s="39">
        <v>5</v>
      </c>
      <c r="Q19" s="39">
        <v>1</v>
      </c>
      <c r="R19" s="82"/>
      <c r="S19" s="39">
        <v>1</v>
      </c>
      <c r="T19" s="39">
        <f t="shared" si="1"/>
        <v>26</v>
      </c>
      <c r="U19" s="40">
        <f t="shared" si="2"/>
        <v>0.89743589743589747</v>
      </c>
      <c r="V19" s="22">
        <v>344</v>
      </c>
      <c r="W19" s="22" t="s">
        <v>112</v>
      </c>
      <c r="X19" s="22" t="s">
        <v>93</v>
      </c>
      <c r="Y19" s="65">
        <v>2322</v>
      </c>
      <c r="Z19" s="41"/>
      <c r="AA19" s="1" t="s">
        <v>116</v>
      </c>
      <c r="AB19" s="28" t="s">
        <v>282</v>
      </c>
    </row>
    <row r="20" spans="1:28" x14ac:dyDescent="0.3">
      <c r="A20" s="1" t="s">
        <v>70</v>
      </c>
      <c r="B20" s="1" t="s">
        <v>45</v>
      </c>
      <c r="C20" s="27" t="s">
        <v>52</v>
      </c>
      <c r="D20" s="38">
        <v>32</v>
      </c>
      <c r="E20" s="27">
        <v>10</v>
      </c>
      <c r="F20" s="27">
        <v>1</v>
      </c>
      <c r="G20" s="27">
        <v>3</v>
      </c>
      <c r="H20" s="27"/>
      <c r="I20" s="27"/>
      <c r="J20" s="27">
        <v>0</v>
      </c>
      <c r="K20" s="27">
        <v>0</v>
      </c>
      <c r="L20" s="27"/>
      <c r="M20" s="27">
        <v>0</v>
      </c>
      <c r="N20" s="27">
        <f>SUM(L20:M20)</f>
        <v>0</v>
      </c>
      <c r="O20" s="39">
        <v>1</v>
      </c>
      <c r="P20" s="39">
        <v>3</v>
      </c>
      <c r="Q20" s="39">
        <v>1</v>
      </c>
      <c r="R20" s="82"/>
      <c r="S20" s="39"/>
      <c r="T20" s="39">
        <f>(H20*3)+((F20-H20)*2)+J20</f>
        <v>2</v>
      </c>
      <c r="U20" s="40">
        <f t="shared" si="2"/>
        <v>0.5</v>
      </c>
      <c r="V20" s="22">
        <v>344</v>
      </c>
      <c r="W20" s="22" t="s">
        <v>112</v>
      </c>
      <c r="X20" s="22" t="s">
        <v>93</v>
      </c>
      <c r="Y20" s="65">
        <v>2322</v>
      </c>
      <c r="Z20" s="41"/>
      <c r="AA20" s="1" t="s">
        <v>116</v>
      </c>
      <c r="AB20" s="28" t="s">
        <v>282</v>
      </c>
    </row>
    <row r="21" spans="1:28" x14ac:dyDescent="0.3">
      <c r="A21" s="1" t="s">
        <v>70</v>
      </c>
      <c r="B21" s="1" t="s">
        <v>45</v>
      </c>
      <c r="C21" s="27" t="s">
        <v>46</v>
      </c>
      <c r="D21" s="38">
        <v>1</v>
      </c>
      <c r="E21" s="27">
        <v>17</v>
      </c>
      <c r="F21" s="27">
        <v>1</v>
      </c>
      <c r="G21" s="27">
        <v>5</v>
      </c>
      <c r="H21" s="27"/>
      <c r="I21" s="27"/>
      <c r="J21" s="27">
        <v>6</v>
      </c>
      <c r="K21" s="27">
        <v>9</v>
      </c>
      <c r="L21" s="27"/>
      <c r="M21" s="27">
        <v>2</v>
      </c>
      <c r="N21" s="27">
        <f>SUM(L21:M21)</f>
        <v>2</v>
      </c>
      <c r="O21" s="39">
        <v>2</v>
      </c>
      <c r="P21" s="39">
        <v>2</v>
      </c>
      <c r="Q21" s="39">
        <v>0</v>
      </c>
      <c r="R21" s="82"/>
      <c r="S21" s="39"/>
      <c r="T21" s="39">
        <f>(H21*3)+((F21-H21)*2)+J21</f>
        <v>8</v>
      </c>
      <c r="U21" s="40">
        <f t="shared" si="2"/>
        <v>0.82352941176470584</v>
      </c>
      <c r="V21" s="22">
        <v>344</v>
      </c>
      <c r="W21" s="22" t="s">
        <v>112</v>
      </c>
      <c r="X21" s="22" t="s">
        <v>93</v>
      </c>
      <c r="Y21" s="65">
        <v>2322</v>
      </c>
      <c r="Z21" s="41"/>
      <c r="AA21" s="1" t="s">
        <v>116</v>
      </c>
      <c r="AB21" s="28" t="s">
        <v>282</v>
      </c>
    </row>
    <row r="22" spans="1:28" x14ac:dyDescent="0.3">
      <c r="A22" s="1" t="s">
        <v>70</v>
      </c>
      <c r="B22" s="1" t="s">
        <v>45</v>
      </c>
      <c r="C22" s="27" t="s">
        <v>307</v>
      </c>
      <c r="D22" s="38">
        <v>24</v>
      </c>
      <c r="E22" s="27">
        <v>5</v>
      </c>
      <c r="F22" s="27">
        <v>0</v>
      </c>
      <c r="G22" s="27">
        <v>2</v>
      </c>
      <c r="H22" s="27"/>
      <c r="I22" s="27"/>
      <c r="J22" s="27">
        <v>2</v>
      </c>
      <c r="K22" s="27">
        <v>6</v>
      </c>
      <c r="L22" s="27"/>
      <c r="M22" s="27">
        <v>3</v>
      </c>
      <c r="N22" s="27">
        <f>SUM(L22:M22)</f>
        <v>3</v>
      </c>
      <c r="O22" s="39">
        <v>0</v>
      </c>
      <c r="P22" s="39">
        <v>1</v>
      </c>
      <c r="Q22" s="39">
        <v>1</v>
      </c>
      <c r="R22" s="82"/>
      <c r="S22" s="39"/>
      <c r="T22" s="39">
        <f>(H22*3)+((F22-H22)*2)+J22</f>
        <v>2</v>
      </c>
      <c r="U22" s="40">
        <f t="shared" si="2"/>
        <v>1.2</v>
      </c>
      <c r="V22" s="22">
        <v>344</v>
      </c>
      <c r="W22" s="22" t="s">
        <v>112</v>
      </c>
      <c r="X22" s="22" t="s">
        <v>93</v>
      </c>
      <c r="Y22" s="65">
        <v>2322</v>
      </c>
      <c r="Z22" s="41"/>
      <c r="AA22" s="1" t="s">
        <v>116</v>
      </c>
      <c r="AB22" s="28" t="s">
        <v>282</v>
      </c>
    </row>
    <row r="23" spans="1:28" x14ac:dyDescent="0.3">
      <c r="A23" s="1" t="s">
        <v>70</v>
      </c>
      <c r="B23" s="1" t="s">
        <v>45</v>
      </c>
      <c r="C23" s="27" t="s">
        <v>49</v>
      </c>
      <c r="D23" s="38">
        <v>30</v>
      </c>
      <c r="E23" s="27">
        <v>30</v>
      </c>
      <c r="F23" s="27">
        <v>1</v>
      </c>
      <c r="G23" s="27">
        <v>3</v>
      </c>
      <c r="H23" s="27"/>
      <c r="I23" s="27"/>
      <c r="J23" s="27">
        <v>4</v>
      </c>
      <c r="K23" s="27">
        <v>8</v>
      </c>
      <c r="L23" s="27"/>
      <c r="M23" s="27">
        <v>2</v>
      </c>
      <c r="N23" s="27">
        <f>SUM(L23:M23)</f>
        <v>2</v>
      </c>
      <c r="O23" s="39">
        <v>3</v>
      </c>
      <c r="P23" s="39">
        <v>5</v>
      </c>
      <c r="Q23" s="39">
        <v>1</v>
      </c>
      <c r="R23" s="82"/>
      <c r="S23" s="39"/>
      <c r="T23" s="39">
        <f>(H23*3)+((F23-H23)*2)+J23</f>
        <v>6</v>
      </c>
      <c r="U23" s="40">
        <f t="shared" si="2"/>
        <v>0.5</v>
      </c>
      <c r="V23" s="22">
        <v>344</v>
      </c>
      <c r="W23" s="22" t="s">
        <v>112</v>
      </c>
      <c r="X23" s="22" t="s">
        <v>93</v>
      </c>
      <c r="Y23" s="65">
        <v>2322</v>
      </c>
      <c r="Z23" s="41"/>
      <c r="AA23" s="1" t="s">
        <v>116</v>
      </c>
      <c r="AB23" s="28" t="s">
        <v>282</v>
      </c>
    </row>
    <row r="24" spans="1:28" x14ac:dyDescent="0.3">
      <c r="A24" s="43" t="s">
        <v>70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32</v>
      </c>
      <c r="G24" s="44">
        <f t="shared" si="3"/>
        <v>76</v>
      </c>
      <c r="H24" s="44">
        <f t="shared" si="3"/>
        <v>0</v>
      </c>
      <c r="I24" s="44">
        <f t="shared" si="3"/>
        <v>0</v>
      </c>
      <c r="J24" s="44">
        <f t="shared" si="3"/>
        <v>38</v>
      </c>
      <c r="K24" s="44">
        <f t="shared" si="3"/>
        <v>57</v>
      </c>
      <c r="L24" s="44">
        <f t="shared" si="3"/>
        <v>0</v>
      </c>
      <c r="M24" s="44">
        <f t="shared" si="3"/>
        <v>45</v>
      </c>
      <c r="N24" s="44">
        <f t="shared" si="3"/>
        <v>45</v>
      </c>
      <c r="O24" s="44">
        <f t="shared" si="3"/>
        <v>16</v>
      </c>
      <c r="P24" s="44">
        <f t="shared" si="3"/>
        <v>36</v>
      </c>
      <c r="Q24" s="44">
        <f t="shared" si="3"/>
        <v>12</v>
      </c>
      <c r="R24" s="44">
        <f t="shared" si="3"/>
        <v>0</v>
      </c>
      <c r="S24" s="44">
        <f t="shared" si="3"/>
        <v>7</v>
      </c>
      <c r="T24" s="44">
        <f t="shared" si="3"/>
        <v>102</v>
      </c>
      <c r="U24" s="45">
        <f>((T24+Q24+N24-R24)+(O24*2))/E24</f>
        <v>0.79583333333333328</v>
      </c>
      <c r="V24" s="46">
        <v>344</v>
      </c>
      <c r="W24" s="46" t="s">
        <v>112</v>
      </c>
      <c r="X24" s="46" t="s">
        <v>93</v>
      </c>
      <c r="Y24" s="66">
        <v>2322</v>
      </c>
      <c r="Z24" s="47"/>
      <c r="AA24" s="43" t="s">
        <v>116</v>
      </c>
      <c r="AB24" s="69" t="s">
        <v>282</v>
      </c>
    </row>
    <row r="25" spans="1:28" x14ac:dyDescent="0.3">
      <c r="A25" s="1"/>
      <c r="B25" s="1"/>
      <c r="C25" s="1"/>
      <c r="D25" s="1"/>
      <c r="F25" s="48" t="s">
        <v>40</v>
      </c>
      <c r="G25" s="50">
        <f>F24/G24</f>
        <v>0.42105263157894735</v>
      </c>
      <c r="H25" s="27"/>
      <c r="I25" s="1"/>
      <c r="J25" s="48" t="s">
        <v>41</v>
      </c>
      <c r="K25" s="50">
        <f>J24/K24</f>
        <v>0.66666666666666663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71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33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70</v>
      </c>
      <c r="C34" s="27" t="s">
        <v>312</v>
      </c>
      <c r="D34" s="38">
        <v>35</v>
      </c>
      <c r="E34" s="27">
        <v>17</v>
      </c>
      <c r="F34" s="27">
        <v>3</v>
      </c>
      <c r="G34" s="27">
        <v>8</v>
      </c>
      <c r="H34" s="27"/>
      <c r="I34" s="27"/>
      <c r="J34" s="27">
        <v>5</v>
      </c>
      <c r="K34" s="27">
        <v>7</v>
      </c>
      <c r="L34" s="27"/>
      <c r="M34" s="27">
        <v>2</v>
      </c>
      <c r="N34" s="27">
        <f t="shared" ref="N34:N44" si="4">SUM(L34:M34)</f>
        <v>2</v>
      </c>
      <c r="O34" s="27">
        <v>2</v>
      </c>
      <c r="P34" s="39">
        <v>1</v>
      </c>
      <c r="Q34" s="27">
        <v>1</v>
      </c>
      <c r="R34" s="81"/>
      <c r="S34" s="27"/>
      <c r="T34" s="39">
        <f t="shared" ref="T34:T44" si="5">(H34*3)+((F34-H34)*2)+J34</f>
        <v>11</v>
      </c>
      <c r="U34" s="40">
        <f>IFERROR(((T34+Q34+N34-R34)+(O34*2))/E34,"")</f>
        <v>1.0588235294117647</v>
      </c>
      <c r="V34" s="22">
        <v>344</v>
      </c>
      <c r="W34" s="22" t="s">
        <v>92</v>
      </c>
      <c r="X34" s="22" t="s">
        <v>88</v>
      </c>
      <c r="Y34" s="65">
        <v>2322</v>
      </c>
      <c r="Z34" s="41"/>
      <c r="AA34" s="1" t="s">
        <v>176</v>
      </c>
      <c r="AB34" s="28" t="s">
        <v>283</v>
      </c>
    </row>
    <row r="35" spans="1:28" x14ac:dyDescent="0.3">
      <c r="A35" s="1" t="s">
        <v>45</v>
      </c>
      <c r="B35" s="1" t="s">
        <v>70</v>
      </c>
      <c r="C35" s="27" t="s">
        <v>178</v>
      </c>
      <c r="D35" s="38">
        <v>13</v>
      </c>
      <c r="E35" s="27">
        <v>32</v>
      </c>
      <c r="F35" s="27">
        <v>5</v>
      </c>
      <c r="G35" s="27">
        <v>13</v>
      </c>
      <c r="H35" s="27">
        <v>1</v>
      </c>
      <c r="I35" s="27"/>
      <c r="J35" s="27">
        <v>2</v>
      </c>
      <c r="K35" s="27">
        <v>2</v>
      </c>
      <c r="L35" s="27"/>
      <c r="M35" s="27">
        <v>7</v>
      </c>
      <c r="N35" s="27">
        <f t="shared" si="4"/>
        <v>7</v>
      </c>
      <c r="O35" s="39">
        <v>4</v>
      </c>
      <c r="P35" s="39">
        <v>3</v>
      </c>
      <c r="Q35" s="39">
        <v>3</v>
      </c>
      <c r="R35" s="82"/>
      <c r="S35" s="39">
        <v>1</v>
      </c>
      <c r="T35" s="39">
        <f>(H35*3)+((F35)*2)+J35</f>
        <v>15</v>
      </c>
      <c r="U35" s="40">
        <f t="shared" ref="U35:U44" si="6">IFERROR(((T35+Q35+N35-R35)+(O35*2))/E35,"")</f>
        <v>1.03125</v>
      </c>
      <c r="V35" s="22">
        <v>344</v>
      </c>
      <c r="W35" s="22" t="s">
        <v>92</v>
      </c>
      <c r="X35" s="22" t="s">
        <v>88</v>
      </c>
      <c r="Y35" s="65">
        <v>2322</v>
      </c>
      <c r="Z35" s="41"/>
      <c r="AA35" s="1" t="s">
        <v>176</v>
      </c>
      <c r="AB35" s="28" t="s">
        <v>283</v>
      </c>
    </row>
    <row r="36" spans="1:28" x14ac:dyDescent="0.3">
      <c r="A36" s="1" t="s">
        <v>45</v>
      </c>
      <c r="B36" s="1" t="s">
        <v>70</v>
      </c>
      <c r="C36" s="27" t="s">
        <v>179</v>
      </c>
      <c r="D36" s="38">
        <v>11</v>
      </c>
      <c r="E36" s="27">
        <v>31</v>
      </c>
      <c r="F36" s="27">
        <v>12</v>
      </c>
      <c r="G36" s="27">
        <v>17</v>
      </c>
      <c r="H36" s="27"/>
      <c r="I36" s="27"/>
      <c r="J36" s="27">
        <v>7</v>
      </c>
      <c r="K36" s="27">
        <v>9</v>
      </c>
      <c r="L36" s="27"/>
      <c r="M36" s="27">
        <v>2</v>
      </c>
      <c r="N36" s="27">
        <f t="shared" si="4"/>
        <v>2</v>
      </c>
      <c r="O36" s="39">
        <v>1</v>
      </c>
      <c r="P36" s="39">
        <v>4</v>
      </c>
      <c r="Q36" s="39"/>
      <c r="R36" s="82"/>
      <c r="S36" s="39"/>
      <c r="T36" s="39">
        <f t="shared" si="5"/>
        <v>31</v>
      </c>
      <c r="U36" s="40">
        <f t="shared" si="6"/>
        <v>1.1290322580645162</v>
      </c>
      <c r="V36" s="22">
        <v>344</v>
      </c>
      <c r="W36" s="22" t="s">
        <v>92</v>
      </c>
      <c r="X36" s="22" t="s">
        <v>88</v>
      </c>
      <c r="Y36" s="65">
        <v>2322</v>
      </c>
      <c r="Z36" s="41"/>
      <c r="AA36" s="1" t="s">
        <v>176</v>
      </c>
      <c r="AB36" s="28" t="s">
        <v>283</v>
      </c>
    </row>
    <row r="37" spans="1:28" x14ac:dyDescent="0.3">
      <c r="A37" s="1" t="s">
        <v>45</v>
      </c>
      <c r="B37" s="1" t="s">
        <v>70</v>
      </c>
      <c r="C37" s="27" t="s">
        <v>180</v>
      </c>
      <c r="D37" s="38">
        <v>31</v>
      </c>
      <c r="E37" s="27">
        <v>10</v>
      </c>
      <c r="F37" s="27">
        <v>2</v>
      </c>
      <c r="G37" s="27">
        <v>5</v>
      </c>
      <c r="H37" s="27"/>
      <c r="I37" s="27"/>
      <c r="J37" s="27">
        <v>2</v>
      </c>
      <c r="K37" s="27">
        <v>3</v>
      </c>
      <c r="L37" s="27"/>
      <c r="M37" s="27">
        <v>7</v>
      </c>
      <c r="N37" s="27">
        <f t="shared" si="4"/>
        <v>7</v>
      </c>
      <c r="O37" s="39">
        <v>0</v>
      </c>
      <c r="P37" s="39">
        <v>3</v>
      </c>
      <c r="Q37" s="39">
        <v>1</v>
      </c>
      <c r="R37" s="82"/>
      <c r="S37" s="39">
        <v>1</v>
      </c>
      <c r="T37" s="39">
        <f t="shared" si="5"/>
        <v>6</v>
      </c>
      <c r="U37" s="40">
        <f t="shared" si="6"/>
        <v>1.4</v>
      </c>
      <c r="V37" s="22">
        <v>344</v>
      </c>
      <c r="W37" s="22" t="s">
        <v>92</v>
      </c>
      <c r="X37" s="22" t="s">
        <v>88</v>
      </c>
      <c r="Y37" s="65">
        <v>2322</v>
      </c>
      <c r="Z37" s="41"/>
      <c r="AA37" s="1" t="s">
        <v>176</v>
      </c>
      <c r="AB37" s="28" t="s">
        <v>283</v>
      </c>
    </row>
    <row r="38" spans="1:28" x14ac:dyDescent="0.3">
      <c r="A38" s="1" t="s">
        <v>45</v>
      </c>
      <c r="B38" s="1" t="s">
        <v>70</v>
      </c>
      <c r="C38" s="27" t="s">
        <v>181</v>
      </c>
      <c r="D38" s="38">
        <v>6</v>
      </c>
      <c r="E38" s="27">
        <v>19</v>
      </c>
      <c r="F38" s="27">
        <v>4</v>
      </c>
      <c r="G38" s="27">
        <v>8</v>
      </c>
      <c r="H38" s="27"/>
      <c r="I38" s="27"/>
      <c r="J38" s="27">
        <v>3</v>
      </c>
      <c r="K38" s="27">
        <v>3</v>
      </c>
      <c r="L38" s="27"/>
      <c r="M38" s="27">
        <v>7</v>
      </c>
      <c r="N38" s="27">
        <f t="shared" si="4"/>
        <v>7</v>
      </c>
      <c r="O38" s="39">
        <v>1</v>
      </c>
      <c r="P38" s="39">
        <v>5</v>
      </c>
      <c r="Q38" s="39">
        <v>1</v>
      </c>
      <c r="R38" s="82"/>
      <c r="S38" s="39">
        <v>1</v>
      </c>
      <c r="T38" s="39">
        <f t="shared" si="5"/>
        <v>11</v>
      </c>
      <c r="U38" s="40">
        <f t="shared" si="6"/>
        <v>1.1052631578947369</v>
      </c>
      <c r="V38" s="22">
        <v>344</v>
      </c>
      <c r="W38" s="22" t="s">
        <v>92</v>
      </c>
      <c r="X38" s="22" t="s">
        <v>88</v>
      </c>
      <c r="Y38" s="65">
        <v>2322</v>
      </c>
      <c r="Z38" s="41"/>
      <c r="AA38" s="1" t="s">
        <v>176</v>
      </c>
      <c r="AB38" s="28" t="s">
        <v>283</v>
      </c>
    </row>
    <row r="39" spans="1:28" x14ac:dyDescent="0.3">
      <c r="A39" s="1" t="s">
        <v>45</v>
      </c>
      <c r="B39" s="1" t="s">
        <v>70</v>
      </c>
      <c r="C39" s="27" t="s">
        <v>182</v>
      </c>
      <c r="D39" s="38">
        <v>12</v>
      </c>
      <c r="E39" s="27">
        <v>38</v>
      </c>
      <c r="F39" s="27">
        <v>9</v>
      </c>
      <c r="G39" s="27">
        <v>14</v>
      </c>
      <c r="H39" s="27"/>
      <c r="I39" s="27"/>
      <c r="J39" s="27">
        <v>4</v>
      </c>
      <c r="K39" s="27">
        <v>8</v>
      </c>
      <c r="L39" s="27"/>
      <c r="M39" s="27">
        <v>4</v>
      </c>
      <c r="N39" s="27">
        <f t="shared" si="4"/>
        <v>4</v>
      </c>
      <c r="O39" s="39">
        <v>3</v>
      </c>
      <c r="P39" s="39">
        <v>2</v>
      </c>
      <c r="Q39" s="39">
        <v>6</v>
      </c>
      <c r="R39" s="82"/>
      <c r="S39" s="39">
        <v>1</v>
      </c>
      <c r="T39" s="39">
        <f t="shared" si="5"/>
        <v>22</v>
      </c>
      <c r="U39" s="40">
        <f t="shared" si="6"/>
        <v>1</v>
      </c>
      <c r="V39" s="22">
        <v>344</v>
      </c>
      <c r="W39" s="22" t="s">
        <v>92</v>
      </c>
      <c r="X39" s="22" t="s">
        <v>88</v>
      </c>
      <c r="Y39" s="65">
        <v>2322</v>
      </c>
      <c r="Z39" s="41"/>
      <c r="AA39" s="1" t="s">
        <v>176</v>
      </c>
      <c r="AB39" s="28" t="s">
        <v>283</v>
      </c>
    </row>
    <row r="40" spans="1:28" x14ac:dyDescent="0.3">
      <c r="A40" s="1" t="s">
        <v>45</v>
      </c>
      <c r="B40" s="1" t="s">
        <v>70</v>
      </c>
      <c r="C40" s="27" t="s">
        <v>436</v>
      </c>
      <c r="D40" s="59"/>
      <c r="E40" s="27">
        <v>14</v>
      </c>
      <c r="F40" s="27">
        <v>6</v>
      </c>
      <c r="G40" s="27">
        <v>9</v>
      </c>
      <c r="H40" s="27"/>
      <c r="I40" s="27"/>
      <c r="J40" s="27">
        <v>7</v>
      </c>
      <c r="K40" s="27">
        <v>8</v>
      </c>
      <c r="L40" s="27"/>
      <c r="M40" s="27">
        <v>9</v>
      </c>
      <c r="N40" s="27">
        <f t="shared" si="4"/>
        <v>9</v>
      </c>
      <c r="O40" s="39">
        <v>1</v>
      </c>
      <c r="P40" s="39">
        <v>2</v>
      </c>
      <c r="Q40" s="39">
        <v>2</v>
      </c>
      <c r="R40" s="82"/>
      <c r="S40" s="39"/>
      <c r="T40" s="39">
        <f t="shared" si="5"/>
        <v>19</v>
      </c>
      <c r="U40" s="40">
        <f t="shared" si="6"/>
        <v>2.2857142857142856</v>
      </c>
      <c r="V40" s="22">
        <v>344</v>
      </c>
      <c r="W40" s="22" t="s">
        <v>92</v>
      </c>
      <c r="X40" s="22" t="s">
        <v>88</v>
      </c>
      <c r="Y40" s="65">
        <v>2322</v>
      </c>
      <c r="Z40" s="41"/>
      <c r="AA40" s="1" t="s">
        <v>176</v>
      </c>
      <c r="AB40" s="28" t="s">
        <v>283</v>
      </c>
    </row>
    <row r="41" spans="1:28" x14ac:dyDescent="0.3">
      <c r="A41" s="1" t="s">
        <v>45</v>
      </c>
      <c r="B41" s="1" t="s">
        <v>70</v>
      </c>
      <c r="C41" s="27" t="s">
        <v>340</v>
      </c>
      <c r="D41" s="38">
        <v>32</v>
      </c>
      <c r="E41" s="27">
        <v>13</v>
      </c>
      <c r="F41" s="27">
        <v>0</v>
      </c>
      <c r="G41" s="27">
        <v>0</v>
      </c>
      <c r="H41" s="27">
        <v>1</v>
      </c>
      <c r="I41" s="27"/>
      <c r="J41" s="27">
        <v>1</v>
      </c>
      <c r="K41" s="27">
        <v>2</v>
      </c>
      <c r="L41" s="27"/>
      <c r="M41" s="27">
        <v>0</v>
      </c>
      <c r="N41" s="27">
        <f t="shared" si="4"/>
        <v>0</v>
      </c>
      <c r="O41" s="39">
        <v>1</v>
      </c>
      <c r="P41" s="39">
        <v>3</v>
      </c>
      <c r="Q41" s="39">
        <v>1</v>
      </c>
      <c r="R41" s="82"/>
      <c r="S41" s="39"/>
      <c r="T41" s="39">
        <f>(H41*3)+((F41)*2)+J41</f>
        <v>4</v>
      </c>
      <c r="U41" s="40">
        <f t="shared" si="6"/>
        <v>0.53846153846153844</v>
      </c>
      <c r="V41" s="22">
        <v>344</v>
      </c>
      <c r="W41" s="22" t="s">
        <v>92</v>
      </c>
      <c r="X41" s="22" t="s">
        <v>88</v>
      </c>
      <c r="Y41" s="65">
        <v>2322</v>
      </c>
      <c r="Z41" s="41"/>
      <c r="AA41" s="1" t="s">
        <v>176</v>
      </c>
      <c r="AB41" s="28" t="s">
        <v>283</v>
      </c>
    </row>
    <row r="42" spans="1:28" x14ac:dyDescent="0.3">
      <c r="A42" s="1" t="s">
        <v>45</v>
      </c>
      <c r="B42" s="1" t="s">
        <v>70</v>
      </c>
      <c r="C42" s="27" t="s">
        <v>183</v>
      </c>
      <c r="D42" s="38">
        <v>24</v>
      </c>
      <c r="E42" s="27">
        <v>19</v>
      </c>
      <c r="F42" s="27">
        <v>1</v>
      </c>
      <c r="G42" s="27">
        <v>6</v>
      </c>
      <c r="H42" s="27"/>
      <c r="I42" s="27"/>
      <c r="J42" s="27">
        <v>2</v>
      </c>
      <c r="K42" s="27">
        <v>4</v>
      </c>
      <c r="L42" s="27"/>
      <c r="M42" s="27">
        <v>5</v>
      </c>
      <c r="N42" s="27">
        <f t="shared" si="4"/>
        <v>5</v>
      </c>
      <c r="O42" s="39">
        <v>1</v>
      </c>
      <c r="P42" s="39">
        <v>6</v>
      </c>
      <c r="Q42" s="39">
        <v>4</v>
      </c>
      <c r="R42" s="82"/>
      <c r="S42" s="39"/>
      <c r="T42" s="39">
        <f t="shared" si="5"/>
        <v>4</v>
      </c>
      <c r="U42" s="40">
        <f t="shared" si="6"/>
        <v>0.78947368421052633</v>
      </c>
      <c r="V42" s="22">
        <v>344</v>
      </c>
      <c r="W42" s="22" t="s">
        <v>92</v>
      </c>
      <c r="X42" s="22" t="s">
        <v>88</v>
      </c>
      <c r="Y42" s="65">
        <v>2322</v>
      </c>
      <c r="Z42" s="41"/>
      <c r="AA42" s="1" t="s">
        <v>176</v>
      </c>
      <c r="AB42" s="28" t="s">
        <v>283</v>
      </c>
    </row>
    <row r="43" spans="1:28" x14ac:dyDescent="0.3">
      <c r="A43" s="1" t="s">
        <v>45</v>
      </c>
      <c r="B43" s="1" t="s">
        <v>70</v>
      </c>
      <c r="C43" s="27" t="s">
        <v>184</v>
      </c>
      <c r="D43" s="38">
        <v>33</v>
      </c>
      <c r="E43" s="27">
        <v>21</v>
      </c>
      <c r="F43" s="27">
        <v>3</v>
      </c>
      <c r="G43" s="27">
        <v>5</v>
      </c>
      <c r="H43" s="27"/>
      <c r="I43" s="27"/>
      <c r="J43" s="27">
        <v>2</v>
      </c>
      <c r="K43" s="27">
        <v>4</v>
      </c>
      <c r="L43" s="27"/>
      <c r="M43" s="27">
        <v>4</v>
      </c>
      <c r="N43" s="27">
        <f t="shared" si="4"/>
        <v>4</v>
      </c>
      <c r="O43" s="39">
        <v>2</v>
      </c>
      <c r="P43" s="39">
        <v>2</v>
      </c>
      <c r="Q43" s="39">
        <v>2</v>
      </c>
      <c r="R43" s="82"/>
      <c r="S43" s="39"/>
      <c r="T43" s="39">
        <f t="shared" si="5"/>
        <v>8</v>
      </c>
      <c r="U43" s="40">
        <f t="shared" si="6"/>
        <v>0.8571428571428571</v>
      </c>
      <c r="V43" s="22">
        <v>344</v>
      </c>
      <c r="W43" s="22" t="s">
        <v>92</v>
      </c>
      <c r="X43" s="22" t="s">
        <v>88</v>
      </c>
      <c r="Y43" s="65">
        <v>2322</v>
      </c>
      <c r="Z43" s="41"/>
      <c r="AA43" s="1" t="s">
        <v>176</v>
      </c>
      <c r="AB43" s="28" t="s">
        <v>283</v>
      </c>
    </row>
    <row r="44" spans="1:28" x14ac:dyDescent="0.3">
      <c r="A44" s="1" t="s">
        <v>45</v>
      </c>
      <c r="B44" s="1" t="s">
        <v>70</v>
      </c>
      <c r="C44" s="27" t="s">
        <v>185</v>
      </c>
      <c r="D44" s="38">
        <v>10</v>
      </c>
      <c r="E44" s="27">
        <v>26</v>
      </c>
      <c r="F44" s="27">
        <v>7</v>
      </c>
      <c r="G44" s="27">
        <v>15</v>
      </c>
      <c r="H44" s="27"/>
      <c r="I44" s="27"/>
      <c r="J44" s="27">
        <v>1</v>
      </c>
      <c r="K44" s="27">
        <v>1</v>
      </c>
      <c r="L44" s="27"/>
      <c r="M44" s="27">
        <v>3</v>
      </c>
      <c r="N44" s="27">
        <f t="shared" si="4"/>
        <v>3</v>
      </c>
      <c r="O44" s="39">
        <v>4</v>
      </c>
      <c r="P44" s="39">
        <v>4</v>
      </c>
      <c r="Q44" s="39">
        <v>2</v>
      </c>
      <c r="R44" s="82"/>
      <c r="S44" s="39"/>
      <c r="T44" s="39">
        <f t="shared" si="5"/>
        <v>15</v>
      </c>
      <c r="U44" s="40">
        <f t="shared" si="6"/>
        <v>1.0769230769230769</v>
      </c>
      <c r="V44" s="22">
        <v>344</v>
      </c>
      <c r="W44" s="22" t="s">
        <v>92</v>
      </c>
      <c r="X44" s="22" t="s">
        <v>88</v>
      </c>
      <c r="Y44" s="65">
        <v>2322</v>
      </c>
      <c r="Z44" s="41"/>
      <c r="AA44" s="1" t="s">
        <v>176</v>
      </c>
      <c r="AB44" s="28" t="s">
        <v>283</v>
      </c>
    </row>
    <row r="45" spans="1:28" x14ac:dyDescent="0.3">
      <c r="A45" s="1" t="s">
        <v>45</v>
      </c>
      <c r="B45" s="1" t="s">
        <v>70</v>
      </c>
      <c r="C45" s="55" t="s">
        <v>38</v>
      </c>
      <c r="D45" s="1"/>
      <c r="E45" s="55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42"/>
      <c r="S45" s="42"/>
      <c r="T45" s="55"/>
      <c r="U45" s="40" t="str">
        <f>_xlfn.IFNA("",((T45+Q45+N45-R45)+(O45*2))/E45)</f>
        <v/>
      </c>
      <c r="V45" s="22">
        <v>344</v>
      </c>
      <c r="W45" s="22" t="s">
        <v>92</v>
      </c>
      <c r="X45" s="22" t="s">
        <v>88</v>
      </c>
      <c r="Y45" s="65">
        <v>2322</v>
      </c>
      <c r="Z45" s="41"/>
      <c r="AA45" s="1" t="s">
        <v>176</v>
      </c>
      <c r="AB45" s="28" t="s">
        <v>283</v>
      </c>
    </row>
    <row r="46" spans="1:28" x14ac:dyDescent="0.3">
      <c r="A46" s="43" t="s">
        <v>45</v>
      </c>
      <c r="B46" s="43" t="s">
        <v>70</v>
      </c>
      <c r="C46" s="44" t="s">
        <v>39</v>
      </c>
      <c r="D46" s="43"/>
      <c r="E46" s="44">
        <f t="shared" ref="E46:T46" si="7">SUM(E34:E45)</f>
        <v>240</v>
      </c>
      <c r="F46" s="44">
        <f t="shared" si="7"/>
        <v>52</v>
      </c>
      <c r="G46" s="44">
        <f t="shared" si="7"/>
        <v>100</v>
      </c>
      <c r="H46" s="44">
        <f t="shared" si="7"/>
        <v>2</v>
      </c>
      <c r="I46" s="44">
        <f t="shared" si="7"/>
        <v>0</v>
      </c>
      <c r="J46" s="44">
        <f t="shared" si="7"/>
        <v>36</v>
      </c>
      <c r="K46" s="44">
        <f t="shared" si="7"/>
        <v>51</v>
      </c>
      <c r="L46" s="44">
        <f t="shared" si="7"/>
        <v>0</v>
      </c>
      <c r="M46" s="44">
        <f t="shared" si="7"/>
        <v>50</v>
      </c>
      <c r="N46" s="44">
        <f t="shared" si="7"/>
        <v>50</v>
      </c>
      <c r="O46" s="44">
        <f t="shared" si="7"/>
        <v>20</v>
      </c>
      <c r="P46" s="44">
        <f t="shared" si="7"/>
        <v>35</v>
      </c>
      <c r="Q46" s="44">
        <f t="shared" si="7"/>
        <v>23</v>
      </c>
      <c r="R46" s="44">
        <f t="shared" si="7"/>
        <v>0</v>
      </c>
      <c r="S46" s="44">
        <f t="shared" si="7"/>
        <v>4</v>
      </c>
      <c r="T46" s="44">
        <f t="shared" si="7"/>
        <v>146</v>
      </c>
      <c r="U46" s="45">
        <f>((T46+Q46+N46-R46)+(O46*2))/E46</f>
        <v>1.0791666666666666</v>
      </c>
      <c r="V46" s="46">
        <v>344</v>
      </c>
      <c r="W46" s="46" t="s">
        <v>92</v>
      </c>
      <c r="X46" s="46" t="s">
        <v>88</v>
      </c>
      <c r="Y46" s="66">
        <v>2322</v>
      </c>
      <c r="Z46" s="47"/>
      <c r="AA46" s="43" t="s">
        <v>176</v>
      </c>
      <c r="AB46" s="69" t="s">
        <v>283</v>
      </c>
    </row>
    <row r="47" spans="1:28" x14ac:dyDescent="0.3">
      <c r="A47" s="1"/>
      <c r="B47" s="1"/>
      <c r="C47" s="1"/>
      <c r="D47" s="1"/>
      <c r="F47" s="48" t="s">
        <v>40</v>
      </c>
      <c r="G47" s="50">
        <f>F46/G46</f>
        <v>0.52</v>
      </c>
      <c r="H47" s="27"/>
      <c r="I47" s="1"/>
      <c r="J47" s="48" t="s">
        <v>41</v>
      </c>
      <c r="K47" s="50">
        <f>J46/K46</f>
        <v>0.70588235294117652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rintOptions gridLines="1"/>
  <pageMargins left="0.25" right="0.25" top="0.75" bottom="0.5" header="0.3" footer="0.3"/>
  <pageSetup scale="6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C63A-6511-43CC-B2F1-10AC361C317B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2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414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477</v>
      </c>
    </row>
    <row r="3" spans="1:28" x14ac:dyDescent="0.3">
      <c r="B3" s="1"/>
      <c r="C3" s="6">
        <v>29296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106</v>
      </c>
      <c r="D4" s="7" t="s">
        <v>4</v>
      </c>
      <c r="E4" s="8"/>
      <c r="F4" s="5"/>
      <c r="G4" s="1"/>
      <c r="J4" s="15" t="s">
        <v>284</v>
      </c>
      <c r="K4" s="16" t="s">
        <v>44</v>
      </c>
      <c r="L4" s="17"/>
      <c r="M4" s="18"/>
      <c r="N4" s="19">
        <v>14</v>
      </c>
      <c r="O4" s="19">
        <v>16</v>
      </c>
      <c r="P4" s="19">
        <v>22</v>
      </c>
      <c r="Q4" s="19">
        <v>21</v>
      </c>
      <c r="R4" s="20"/>
      <c r="S4" s="21">
        <f>SUM(N4:R4)</f>
        <v>73</v>
      </c>
      <c r="T4" s="22">
        <v>352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285</v>
      </c>
      <c r="K5" s="16" t="s">
        <v>57</v>
      </c>
      <c r="L5" s="17"/>
      <c r="M5" s="18"/>
      <c r="N5" s="19">
        <v>27</v>
      </c>
      <c r="O5" s="19">
        <v>32</v>
      </c>
      <c r="P5" s="19">
        <v>27</v>
      </c>
      <c r="Q5" s="19">
        <v>20</v>
      </c>
      <c r="R5" s="20"/>
      <c r="S5" s="21">
        <f>SUM(N5:R5)</f>
        <v>106</v>
      </c>
      <c r="T5" s="22">
        <v>352</v>
      </c>
      <c r="U5" s="1"/>
      <c r="V5" s="1"/>
      <c r="W5" s="1"/>
    </row>
    <row r="6" spans="1:28" x14ac:dyDescent="0.3">
      <c r="C6" s="23">
        <v>3383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318</v>
      </c>
      <c r="D7" s="7" t="s">
        <v>7</v>
      </c>
      <c r="G7" s="1"/>
      <c r="S7" s="1"/>
      <c r="T7" s="25" t="s">
        <v>8</v>
      </c>
      <c r="U7" s="1"/>
      <c r="V7" s="26">
        <v>352</v>
      </c>
      <c r="W7" s="1"/>
    </row>
    <row r="8" spans="1:28" x14ac:dyDescent="0.3">
      <c r="B8" s="1"/>
      <c r="C8" s="24" t="s">
        <v>496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34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48</v>
      </c>
      <c r="D13" s="38">
        <v>15</v>
      </c>
      <c r="E13" s="27">
        <v>35</v>
      </c>
      <c r="F13" s="27">
        <v>4</v>
      </c>
      <c r="G13" s="27">
        <v>15</v>
      </c>
      <c r="H13" s="27"/>
      <c r="I13" s="27"/>
      <c r="J13" s="27">
        <v>0</v>
      </c>
      <c r="K13" s="27">
        <v>0</v>
      </c>
      <c r="L13" s="81"/>
      <c r="M13" s="27">
        <v>4</v>
      </c>
      <c r="N13" s="27">
        <f>SUM(L13:M13)</f>
        <v>4</v>
      </c>
      <c r="O13" s="27">
        <v>2</v>
      </c>
      <c r="P13" s="39">
        <v>5</v>
      </c>
      <c r="Q13" s="27">
        <v>0</v>
      </c>
      <c r="R13" s="27">
        <v>2</v>
      </c>
      <c r="S13" s="27"/>
      <c r="T13" s="27">
        <f>+(F13*2)+J13</f>
        <v>8</v>
      </c>
      <c r="U13" s="40">
        <f>IFERROR(((T13+Q13+N13-R13)+(O13*2))/E13,"")</f>
        <v>0.4</v>
      </c>
      <c r="V13" s="22">
        <v>352</v>
      </c>
      <c r="W13" s="22" t="s">
        <v>92</v>
      </c>
      <c r="X13" s="22" t="s">
        <v>415</v>
      </c>
      <c r="Y13" s="65">
        <v>3383</v>
      </c>
      <c r="Z13" s="41"/>
      <c r="AA13" s="1" t="s">
        <v>116</v>
      </c>
      <c r="AB13" s="28" t="s">
        <v>286</v>
      </c>
    </row>
    <row r="14" spans="1:28" x14ac:dyDescent="0.3">
      <c r="A14" s="1" t="s">
        <v>56</v>
      </c>
      <c r="B14" s="1" t="s">
        <v>45</v>
      </c>
      <c r="C14" s="27" t="s">
        <v>50</v>
      </c>
      <c r="D14" s="38">
        <v>25</v>
      </c>
      <c r="E14" s="27">
        <v>10</v>
      </c>
      <c r="F14" s="27">
        <v>1</v>
      </c>
      <c r="G14" s="27">
        <v>6</v>
      </c>
      <c r="H14" s="27"/>
      <c r="I14" s="27"/>
      <c r="J14" s="27">
        <v>0</v>
      </c>
      <c r="K14" s="27">
        <v>0</v>
      </c>
      <c r="L14" s="81"/>
      <c r="M14" s="27">
        <v>5</v>
      </c>
      <c r="N14" s="27">
        <f t="shared" ref="N14:N19" si="0">SUM(L14:M14)</f>
        <v>5</v>
      </c>
      <c r="O14" s="39">
        <v>1</v>
      </c>
      <c r="P14" s="39">
        <v>0</v>
      </c>
      <c r="Q14" s="39">
        <v>0</v>
      </c>
      <c r="R14" s="39">
        <v>2</v>
      </c>
      <c r="S14" s="39"/>
      <c r="T14" s="27">
        <f t="shared" ref="T14:T23" si="1">+(F14*2)+J14</f>
        <v>2</v>
      </c>
      <c r="U14" s="40">
        <f t="shared" ref="U14:U23" si="2">IFERROR(((T14+Q14+N14-R14)+(O14*2))/E14,"")</f>
        <v>0.7</v>
      </c>
      <c r="V14" s="22">
        <v>352</v>
      </c>
      <c r="W14" s="22" t="s">
        <v>92</v>
      </c>
      <c r="X14" s="22" t="s">
        <v>415</v>
      </c>
      <c r="Y14" s="65">
        <v>3383</v>
      </c>
      <c r="Z14" s="41"/>
      <c r="AA14" s="1" t="s">
        <v>116</v>
      </c>
      <c r="AB14" s="28" t="s">
        <v>286</v>
      </c>
    </row>
    <row r="15" spans="1:28" x14ac:dyDescent="0.3">
      <c r="A15" s="1" t="s">
        <v>56</v>
      </c>
      <c r="B15" s="1" t="s">
        <v>45</v>
      </c>
      <c r="C15" s="27" t="s">
        <v>53</v>
      </c>
      <c r="D15" s="38">
        <v>8</v>
      </c>
      <c r="E15" s="27">
        <v>32</v>
      </c>
      <c r="F15" s="27">
        <v>4</v>
      </c>
      <c r="G15" s="27">
        <v>12</v>
      </c>
      <c r="H15" s="27"/>
      <c r="I15" s="27"/>
      <c r="J15" s="27">
        <v>1</v>
      </c>
      <c r="K15" s="27">
        <v>3</v>
      </c>
      <c r="L15" s="81"/>
      <c r="M15" s="27">
        <v>12</v>
      </c>
      <c r="N15" s="27">
        <f t="shared" si="0"/>
        <v>12</v>
      </c>
      <c r="O15" s="39">
        <v>1</v>
      </c>
      <c r="P15" s="39">
        <v>4</v>
      </c>
      <c r="Q15" s="39">
        <v>2</v>
      </c>
      <c r="R15" s="39">
        <v>3</v>
      </c>
      <c r="S15" s="39">
        <v>1</v>
      </c>
      <c r="T15" s="27">
        <f t="shared" si="1"/>
        <v>9</v>
      </c>
      <c r="U15" s="40">
        <f t="shared" si="2"/>
        <v>0.6875</v>
      </c>
      <c r="V15" s="22">
        <v>352</v>
      </c>
      <c r="W15" s="22" t="s">
        <v>92</v>
      </c>
      <c r="X15" s="22" t="s">
        <v>415</v>
      </c>
      <c r="Y15" s="65">
        <v>3383</v>
      </c>
      <c r="Z15" s="41"/>
      <c r="AA15" s="1" t="s">
        <v>116</v>
      </c>
      <c r="AB15" s="28" t="s">
        <v>286</v>
      </c>
    </row>
    <row r="16" spans="1:28" x14ac:dyDescent="0.3">
      <c r="A16" s="1" t="s">
        <v>56</v>
      </c>
      <c r="B16" s="1" t="s">
        <v>45</v>
      </c>
      <c r="C16" s="27" t="s">
        <v>55</v>
      </c>
      <c r="D16" s="38">
        <v>6</v>
      </c>
      <c r="E16" s="27">
        <v>32</v>
      </c>
      <c r="F16" s="27">
        <v>2</v>
      </c>
      <c r="G16" s="27">
        <v>10</v>
      </c>
      <c r="H16" s="27"/>
      <c r="I16" s="27"/>
      <c r="J16" s="27">
        <v>1</v>
      </c>
      <c r="K16" s="27">
        <v>4</v>
      </c>
      <c r="L16" s="81"/>
      <c r="M16" s="27">
        <v>8</v>
      </c>
      <c r="N16" s="27">
        <f t="shared" si="0"/>
        <v>8</v>
      </c>
      <c r="O16" s="39">
        <v>3</v>
      </c>
      <c r="P16" s="39">
        <v>4</v>
      </c>
      <c r="Q16" s="39">
        <v>1</v>
      </c>
      <c r="R16" s="39">
        <v>3</v>
      </c>
      <c r="S16" s="39"/>
      <c r="T16" s="27">
        <f t="shared" si="1"/>
        <v>5</v>
      </c>
      <c r="U16" s="40">
        <f t="shared" si="2"/>
        <v>0.53125</v>
      </c>
      <c r="V16" s="22">
        <v>352</v>
      </c>
      <c r="W16" s="22" t="s">
        <v>92</v>
      </c>
      <c r="X16" s="22" t="s">
        <v>415</v>
      </c>
      <c r="Y16" s="65">
        <v>3383</v>
      </c>
      <c r="Z16" s="41"/>
      <c r="AA16" s="1" t="s">
        <v>116</v>
      </c>
      <c r="AB16" s="28" t="s">
        <v>286</v>
      </c>
    </row>
    <row r="17" spans="1:28" x14ac:dyDescent="0.3">
      <c r="A17" s="1" t="s">
        <v>56</v>
      </c>
      <c r="B17" s="1" t="s">
        <v>45</v>
      </c>
      <c r="C17" s="27" t="s">
        <v>305</v>
      </c>
      <c r="D17" s="38">
        <v>44</v>
      </c>
      <c r="E17" s="27">
        <v>23</v>
      </c>
      <c r="F17" s="27">
        <v>3</v>
      </c>
      <c r="G17" s="27">
        <v>10</v>
      </c>
      <c r="H17" s="27"/>
      <c r="I17" s="27"/>
      <c r="J17" s="27">
        <v>2</v>
      </c>
      <c r="K17" s="27">
        <v>2</v>
      </c>
      <c r="L17" s="81"/>
      <c r="M17" s="27">
        <v>4</v>
      </c>
      <c r="N17" s="27">
        <f t="shared" si="0"/>
        <v>4</v>
      </c>
      <c r="O17" s="39">
        <v>1</v>
      </c>
      <c r="P17" s="39">
        <v>2</v>
      </c>
      <c r="Q17" s="39">
        <v>2</v>
      </c>
      <c r="R17" s="39">
        <v>1</v>
      </c>
      <c r="S17" s="39"/>
      <c r="T17" s="27">
        <f t="shared" si="1"/>
        <v>8</v>
      </c>
      <c r="U17" s="40">
        <f t="shared" si="2"/>
        <v>0.65217391304347827</v>
      </c>
      <c r="V17" s="22">
        <v>352</v>
      </c>
      <c r="W17" s="22" t="s">
        <v>92</v>
      </c>
      <c r="X17" s="22" t="s">
        <v>415</v>
      </c>
      <c r="Y17" s="65">
        <v>3383</v>
      </c>
      <c r="Z17" s="41"/>
      <c r="AA17" s="1" t="s">
        <v>116</v>
      </c>
      <c r="AB17" s="28" t="s">
        <v>286</v>
      </c>
    </row>
    <row r="18" spans="1:28" x14ac:dyDescent="0.3">
      <c r="A18" s="1" t="s">
        <v>56</v>
      </c>
      <c r="B18" s="1" t="s">
        <v>45</v>
      </c>
      <c r="C18" s="27" t="s">
        <v>54</v>
      </c>
      <c r="D18" s="38">
        <v>22</v>
      </c>
      <c r="E18" s="27">
        <v>11</v>
      </c>
      <c r="F18" s="27">
        <v>1</v>
      </c>
      <c r="G18" s="27">
        <v>5</v>
      </c>
      <c r="H18" s="27"/>
      <c r="I18" s="27"/>
      <c r="J18" s="27">
        <v>2</v>
      </c>
      <c r="K18" s="27">
        <v>2</v>
      </c>
      <c r="L18" s="81"/>
      <c r="M18" s="27">
        <v>2</v>
      </c>
      <c r="N18" s="27">
        <f t="shared" si="0"/>
        <v>2</v>
      </c>
      <c r="O18" s="39">
        <v>1</v>
      </c>
      <c r="P18" s="39">
        <v>0</v>
      </c>
      <c r="Q18" s="39">
        <v>1</v>
      </c>
      <c r="R18" s="39">
        <v>1</v>
      </c>
      <c r="S18" s="39"/>
      <c r="T18" s="27">
        <f t="shared" si="1"/>
        <v>4</v>
      </c>
      <c r="U18" s="40">
        <f t="shared" si="2"/>
        <v>0.72727272727272729</v>
      </c>
      <c r="V18" s="22">
        <v>352</v>
      </c>
      <c r="W18" s="22" t="s">
        <v>92</v>
      </c>
      <c r="X18" s="22" t="s">
        <v>415</v>
      </c>
      <c r="Y18" s="65">
        <v>3383</v>
      </c>
      <c r="Z18" s="41"/>
      <c r="AA18" s="1" t="s">
        <v>116</v>
      </c>
      <c r="AB18" s="28" t="s">
        <v>286</v>
      </c>
    </row>
    <row r="19" spans="1:28" x14ac:dyDescent="0.3">
      <c r="A19" s="1" t="s">
        <v>56</v>
      </c>
      <c r="B19" s="1" t="s">
        <v>45</v>
      </c>
      <c r="C19" s="27" t="s">
        <v>47</v>
      </c>
      <c r="D19" s="38">
        <v>28</v>
      </c>
      <c r="E19" s="27">
        <v>36</v>
      </c>
      <c r="F19" s="27">
        <v>3</v>
      </c>
      <c r="G19" s="27">
        <v>13</v>
      </c>
      <c r="H19" s="27"/>
      <c r="I19" s="27"/>
      <c r="J19" s="27">
        <v>3</v>
      </c>
      <c r="K19" s="27">
        <v>4</v>
      </c>
      <c r="L19" s="81"/>
      <c r="M19" s="27">
        <v>7</v>
      </c>
      <c r="N19" s="27">
        <f t="shared" si="0"/>
        <v>7</v>
      </c>
      <c r="O19" s="39">
        <v>1</v>
      </c>
      <c r="P19" s="39">
        <v>3</v>
      </c>
      <c r="Q19" s="39">
        <v>1</v>
      </c>
      <c r="R19" s="39">
        <v>3</v>
      </c>
      <c r="S19" s="39"/>
      <c r="T19" s="27">
        <f t="shared" si="1"/>
        <v>9</v>
      </c>
      <c r="U19" s="40">
        <f t="shared" si="2"/>
        <v>0.44444444444444442</v>
      </c>
      <c r="V19" s="22">
        <v>352</v>
      </c>
      <c r="W19" s="22" t="s">
        <v>92</v>
      </c>
      <c r="X19" s="22" t="s">
        <v>415</v>
      </c>
      <c r="Y19" s="65">
        <v>3383</v>
      </c>
      <c r="Z19" s="41"/>
      <c r="AA19" s="1" t="s">
        <v>116</v>
      </c>
      <c r="AB19" s="28" t="s">
        <v>286</v>
      </c>
    </row>
    <row r="20" spans="1:28" x14ac:dyDescent="0.3">
      <c r="A20" s="1" t="s">
        <v>56</v>
      </c>
      <c r="B20" s="1" t="s">
        <v>45</v>
      </c>
      <c r="C20" s="27" t="s">
        <v>52</v>
      </c>
      <c r="D20" s="38">
        <v>32</v>
      </c>
      <c r="E20" s="27">
        <v>9</v>
      </c>
      <c r="F20" s="27">
        <v>1</v>
      </c>
      <c r="G20" s="27">
        <v>1</v>
      </c>
      <c r="H20" s="27"/>
      <c r="I20" s="27"/>
      <c r="J20" s="27">
        <v>0</v>
      </c>
      <c r="K20" s="27">
        <v>0</v>
      </c>
      <c r="L20" s="81"/>
      <c r="M20" s="27">
        <v>0</v>
      </c>
      <c r="N20" s="27">
        <f>SUM(L20:M20)</f>
        <v>0</v>
      </c>
      <c r="O20" s="39">
        <v>1</v>
      </c>
      <c r="P20" s="39">
        <v>0</v>
      </c>
      <c r="Q20" s="39">
        <v>0</v>
      </c>
      <c r="R20" s="39">
        <v>3</v>
      </c>
      <c r="S20" s="39"/>
      <c r="T20" s="27">
        <f t="shared" si="1"/>
        <v>2</v>
      </c>
      <c r="U20" s="40">
        <f t="shared" si="2"/>
        <v>0.1111111111111111</v>
      </c>
      <c r="V20" s="22">
        <v>352</v>
      </c>
      <c r="W20" s="22" t="s">
        <v>92</v>
      </c>
      <c r="X20" s="22" t="s">
        <v>415</v>
      </c>
      <c r="Y20" s="65">
        <v>3383</v>
      </c>
      <c r="Z20" s="41"/>
      <c r="AA20" s="1" t="s">
        <v>116</v>
      </c>
      <c r="AB20" s="28" t="s">
        <v>286</v>
      </c>
    </row>
    <row r="21" spans="1:28" x14ac:dyDescent="0.3">
      <c r="A21" s="1" t="s">
        <v>56</v>
      </c>
      <c r="B21" s="1" t="s">
        <v>45</v>
      </c>
      <c r="C21" s="27" t="s">
        <v>46</v>
      </c>
      <c r="D21" s="38">
        <v>1</v>
      </c>
      <c r="E21" s="27">
        <v>11</v>
      </c>
      <c r="F21" s="27">
        <v>1</v>
      </c>
      <c r="G21" s="27">
        <v>5</v>
      </c>
      <c r="H21" s="27"/>
      <c r="I21" s="27"/>
      <c r="J21" s="27">
        <v>4</v>
      </c>
      <c r="K21" s="27">
        <v>4</v>
      </c>
      <c r="L21" s="81"/>
      <c r="M21" s="27">
        <v>4</v>
      </c>
      <c r="N21" s="27">
        <f>SUM(L21:M21)</f>
        <v>4</v>
      </c>
      <c r="O21" s="39">
        <v>1</v>
      </c>
      <c r="P21" s="39">
        <v>2</v>
      </c>
      <c r="Q21" s="39">
        <v>0</v>
      </c>
      <c r="R21" s="39">
        <v>3</v>
      </c>
      <c r="S21" s="39"/>
      <c r="T21" s="27">
        <f t="shared" si="1"/>
        <v>6</v>
      </c>
      <c r="U21" s="40">
        <f t="shared" si="2"/>
        <v>0.81818181818181823</v>
      </c>
      <c r="V21" s="22">
        <v>352</v>
      </c>
      <c r="W21" s="22" t="s">
        <v>92</v>
      </c>
      <c r="X21" s="22" t="s">
        <v>415</v>
      </c>
      <c r="Y21" s="65">
        <v>3383</v>
      </c>
      <c r="Z21" s="41"/>
      <c r="AA21" s="1" t="s">
        <v>116</v>
      </c>
      <c r="AB21" s="28" t="s">
        <v>286</v>
      </c>
    </row>
    <row r="22" spans="1:28" x14ac:dyDescent="0.3">
      <c r="A22" s="1" t="s">
        <v>56</v>
      </c>
      <c r="B22" s="1" t="s">
        <v>45</v>
      </c>
      <c r="C22" s="27" t="s">
        <v>307</v>
      </c>
      <c r="D22" s="38">
        <v>24</v>
      </c>
      <c r="E22" s="27">
        <v>12</v>
      </c>
      <c r="F22" s="27">
        <v>3</v>
      </c>
      <c r="G22" s="27">
        <v>6</v>
      </c>
      <c r="H22" s="27"/>
      <c r="I22" s="27"/>
      <c r="J22" s="27">
        <v>5</v>
      </c>
      <c r="K22" s="27">
        <v>8</v>
      </c>
      <c r="L22" s="81"/>
      <c r="M22" s="27">
        <v>4</v>
      </c>
      <c r="N22" s="27">
        <f>SUM(L22:M22)</f>
        <v>4</v>
      </c>
      <c r="O22" s="39">
        <v>0</v>
      </c>
      <c r="P22" s="39">
        <v>3</v>
      </c>
      <c r="Q22" s="39">
        <v>1</v>
      </c>
      <c r="R22" s="39">
        <v>0</v>
      </c>
      <c r="S22" s="39"/>
      <c r="T22" s="27">
        <f t="shared" si="1"/>
        <v>11</v>
      </c>
      <c r="U22" s="40">
        <f t="shared" si="2"/>
        <v>1.3333333333333333</v>
      </c>
      <c r="V22" s="22">
        <v>352</v>
      </c>
      <c r="W22" s="22" t="s">
        <v>92</v>
      </c>
      <c r="X22" s="22" t="s">
        <v>415</v>
      </c>
      <c r="Y22" s="65">
        <v>3383</v>
      </c>
      <c r="Z22" s="41"/>
      <c r="AA22" s="1" t="s">
        <v>116</v>
      </c>
      <c r="AB22" s="28" t="s">
        <v>286</v>
      </c>
    </row>
    <row r="23" spans="1:28" x14ac:dyDescent="0.3">
      <c r="A23" s="1" t="s">
        <v>56</v>
      </c>
      <c r="B23" s="1" t="s">
        <v>45</v>
      </c>
      <c r="C23" s="27" t="s">
        <v>49</v>
      </c>
      <c r="D23" s="38">
        <v>30</v>
      </c>
      <c r="E23" s="27">
        <v>29</v>
      </c>
      <c r="F23" s="27">
        <v>2</v>
      </c>
      <c r="G23" s="27">
        <v>9</v>
      </c>
      <c r="H23" s="27"/>
      <c r="I23" s="27"/>
      <c r="J23" s="27">
        <v>5</v>
      </c>
      <c r="K23" s="27">
        <v>11</v>
      </c>
      <c r="L23" s="81"/>
      <c r="M23" s="27">
        <v>2</v>
      </c>
      <c r="N23" s="27">
        <f>SUM(L23:M23)</f>
        <v>2</v>
      </c>
      <c r="O23" s="39">
        <v>5</v>
      </c>
      <c r="P23" s="39">
        <v>3</v>
      </c>
      <c r="Q23" s="39">
        <v>3</v>
      </c>
      <c r="R23" s="39">
        <v>7</v>
      </c>
      <c r="S23" s="39"/>
      <c r="T23" s="27">
        <f t="shared" si="1"/>
        <v>9</v>
      </c>
      <c r="U23" s="40">
        <f t="shared" si="2"/>
        <v>0.58620689655172409</v>
      </c>
      <c r="V23" s="22">
        <v>352</v>
      </c>
      <c r="W23" s="22" t="s">
        <v>92</v>
      </c>
      <c r="X23" s="22" t="s">
        <v>415</v>
      </c>
      <c r="Y23" s="65">
        <v>3383</v>
      </c>
      <c r="Z23" s="41"/>
      <c r="AA23" s="1" t="s">
        <v>116</v>
      </c>
      <c r="AB23" s="28" t="s">
        <v>286</v>
      </c>
    </row>
    <row r="24" spans="1:28" x14ac:dyDescent="0.3">
      <c r="A24" s="1" t="s">
        <v>56</v>
      </c>
      <c r="B24" s="1" t="s">
        <v>45</v>
      </c>
      <c r="C24" s="55" t="s">
        <v>38</v>
      </c>
      <c r="D24" s="1"/>
      <c r="E24" s="55"/>
      <c r="F24" s="55"/>
      <c r="G24" s="55"/>
      <c r="H24" s="55"/>
      <c r="I24" s="55"/>
      <c r="J24" s="55"/>
      <c r="K24" s="55"/>
      <c r="L24" s="55">
        <v>20</v>
      </c>
      <c r="M24" s="55">
        <v>-20</v>
      </c>
      <c r="N24" s="5"/>
      <c r="O24" s="55"/>
      <c r="P24" s="55"/>
      <c r="Q24" s="55"/>
      <c r="R24" s="55"/>
      <c r="S24" s="42"/>
      <c r="T24" s="27"/>
      <c r="U24" s="40" t="str">
        <f>_xlfn.IFNA("",((T24+Q24+N24-R24)+(O24*2))/E24)</f>
        <v/>
      </c>
      <c r="V24" s="22">
        <v>352</v>
      </c>
      <c r="W24" s="22" t="s">
        <v>92</v>
      </c>
      <c r="X24" s="22" t="s">
        <v>415</v>
      </c>
      <c r="Y24" s="65">
        <v>3383</v>
      </c>
      <c r="Z24" s="41"/>
      <c r="AA24" s="1" t="s">
        <v>116</v>
      </c>
      <c r="AB24" s="28" t="s">
        <v>286</v>
      </c>
    </row>
    <row r="25" spans="1:28" x14ac:dyDescent="0.3">
      <c r="A25" s="43" t="s">
        <v>56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25</v>
      </c>
      <c r="G25" s="44">
        <f t="shared" si="3"/>
        <v>92</v>
      </c>
      <c r="H25" s="44">
        <f t="shared" si="3"/>
        <v>0</v>
      </c>
      <c r="I25" s="44">
        <f t="shared" si="3"/>
        <v>0</v>
      </c>
      <c r="J25" s="44">
        <f t="shared" si="3"/>
        <v>23</v>
      </c>
      <c r="K25" s="44">
        <f t="shared" si="3"/>
        <v>38</v>
      </c>
      <c r="L25" s="44">
        <f t="shared" si="3"/>
        <v>20</v>
      </c>
      <c r="M25" s="44">
        <f t="shared" si="3"/>
        <v>32</v>
      </c>
      <c r="N25" s="44">
        <f t="shared" si="3"/>
        <v>52</v>
      </c>
      <c r="O25" s="44">
        <f t="shared" si="3"/>
        <v>17</v>
      </c>
      <c r="P25" s="44">
        <f t="shared" si="3"/>
        <v>26</v>
      </c>
      <c r="Q25" s="44">
        <f t="shared" si="3"/>
        <v>11</v>
      </c>
      <c r="R25" s="44">
        <f t="shared" si="3"/>
        <v>28</v>
      </c>
      <c r="S25" s="44">
        <f t="shared" si="3"/>
        <v>1</v>
      </c>
      <c r="T25" s="44">
        <f t="shared" si="3"/>
        <v>73</v>
      </c>
      <c r="U25" s="45">
        <f>((T25+Q25+N25-R25)+(O25*2))/E25</f>
        <v>0.59166666666666667</v>
      </c>
      <c r="V25" s="46">
        <v>352</v>
      </c>
      <c r="W25" s="46" t="s">
        <v>92</v>
      </c>
      <c r="X25" s="46" t="s">
        <v>415</v>
      </c>
      <c r="Y25" s="66">
        <v>3383</v>
      </c>
      <c r="Z25" s="47"/>
      <c r="AA25" s="43" t="s">
        <v>116</v>
      </c>
      <c r="AB25" s="69" t="s">
        <v>286</v>
      </c>
    </row>
    <row r="26" spans="1:28" x14ac:dyDescent="0.3">
      <c r="A26" s="1"/>
      <c r="B26" s="1"/>
      <c r="C26" s="1"/>
      <c r="D26" s="1"/>
      <c r="F26" s="48" t="s">
        <v>40</v>
      </c>
      <c r="G26" s="50">
        <f>F25/G25</f>
        <v>0.27173913043478259</v>
      </c>
      <c r="H26" s="27"/>
      <c r="I26" s="1"/>
      <c r="J26" s="48" t="s">
        <v>41</v>
      </c>
      <c r="K26" s="50">
        <f>J25/K25</f>
        <v>0.60526315789473684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36</v>
      </c>
      <c r="AB33" s="8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353</v>
      </c>
      <c r="D35" s="38">
        <v>30</v>
      </c>
      <c r="E35" s="27">
        <v>35</v>
      </c>
      <c r="F35" s="27">
        <v>15</v>
      </c>
      <c r="G35" s="27">
        <v>28</v>
      </c>
      <c r="H35" s="27"/>
      <c r="I35" s="27"/>
      <c r="J35" s="27">
        <v>6</v>
      </c>
      <c r="K35" s="27">
        <v>7</v>
      </c>
      <c r="L35" s="81"/>
      <c r="M35" s="27">
        <v>1</v>
      </c>
      <c r="N35" s="27">
        <f>SUM(L35:M35)</f>
        <v>1</v>
      </c>
      <c r="O35" s="27">
        <v>3</v>
      </c>
      <c r="P35" s="39">
        <v>1</v>
      </c>
      <c r="Q35" s="27">
        <v>1</v>
      </c>
      <c r="R35" s="27">
        <v>1</v>
      </c>
      <c r="S35" s="27"/>
      <c r="T35" s="27">
        <f>(H35*3)+((F35-H35)*2)+J35</f>
        <v>36</v>
      </c>
      <c r="U35" s="40">
        <f>IFERROR(((T35+Q35+N35-R35)+(O35*2))/E35,"")</f>
        <v>1.2285714285714286</v>
      </c>
      <c r="V35" s="22">
        <v>352</v>
      </c>
      <c r="W35" s="22" t="s">
        <v>112</v>
      </c>
      <c r="X35" s="22" t="s">
        <v>88</v>
      </c>
      <c r="Y35" s="65">
        <v>3383</v>
      </c>
      <c r="Z35" s="41" t="s">
        <v>507</v>
      </c>
      <c r="AA35" s="1" t="s">
        <v>121</v>
      </c>
      <c r="AB35" s="28" t="s">
        <v>287</v>
      </c>
    </row>
    <row r="36" spans="1:28" x14ac:dyDescent="0.3">
      <c r="A36" s="1" t="s">
        <v>45</v>
      </c>
      <c r="B36" s="1" t="s">
        <v>56</v>
      </c>
      <c r="C36" s="27" t="s">
        <v>385</v>
      </c>
      <c r="D36" s="38">
        <v>20</v>
      </c>
      <c r="E36" s="27">
        <v>19</v>
      </c>
      <c r="F36" s="27">
        <v>7</v>
      </c>
      <c r="G36" s="27">
        <v>10</v>
      </c>
      <c r="H36" s="27"/>
      <c r="I36" s="27"/>
      <c r="J36" s="27">
        <v>5</v>
      </c>
      <c r="K36" s="27">
        <v>8</v>
      </c>
      <c r="L36" s="81"/>
      <c r="M36" s="27">
        <v>6</v>
      </c>
      <c r="N36" s="27">
        <f t="shared" ref="N36:N41" si="4">SUM(L36:M36)</f>
        <v>6</v>
      </c>
      <c r="O36" s="39">
        <v>2</v>
      </c>
      <c r="P36" s="39">
        <v>4</v>
      </c>
      <c r="Q36" s="39">
        <v>1</v>
      </c>
      <c r="R36" s="39">
        <v>3</v>
      </c>
      <c r="S36" s="39"/>
      <c r="T36" s="39">
        <f t="shared" ref="T36:T41" si="5">(H36*3)+((F36-H36)*2)+J36</f>
        <v>19</v>
      </c>
      <c r="U36" s="40">
        <f t="shared" ref="U36:U45" si="6">IFERROR(((T36+Q36+N36-R36)+(O36*2))/E36,"")</f>
        <v>1.4210526315789473</v>
      </c>
      <c r="V36" s="22">
        <v>352</v>
      </c>
      <c r="W36" s="22" t="s">
        <v>112</v>
      </c>
      <c r="X36" s="22" t="s">
        <v>88</v>
      </c>
      <c r="Y36" s="65">
        <v>3383</v>
      </c>
      <c r="Z36" s="41" t="s">
        <v>416</v>
      </c>
      <c r="AA36" s="1" t="s">
        <v>121</v>
      </c>
      <c r="AB36" s="28" t="s">
        <v>287</v>
      </c>
    </row>
    <row r="37" spans="1:28" x14ac:dyDescent="0.3">
      <c r="A37" s="1" t="s">
        <v>45</v>
      </c>
      <c r="B37" s="1" t="s">
        <v>56</v>
      </c>
      <c r="C37" s="27" t="s">
        <v>417</v>
      </c>
      <c r="D37" s="38">
        <v>24</v>
      </c>
      <c r="E37" s="27">
        <v>4</v>
      </c>
      <c r="F37" s="27">
        <v>0</v>
      </c>
      <c r="G37" s="27">
        <v>0</v>
      </c>
      <c r="H37" s="27"/>
      <c r="I37" s="27"/>
      <c r="J37" s="27">
        <v>1</v>
      </c>
      <c r="K37" s="27">
        <v>2</v>
      </c>
      <c r="L37" s="81"/>
      <c r="M37" s="27">
        <v>2</v>
      </c>
      <c r="N37" s="27">
        <f t="shared" si="4"/>
        <v>2</v>
      </c>
      <c r="O37" s="39">
        <v>1</v>
      </c>
      <c r="P37" s="39">
        <v>0</v>
      </c>
      <c r="Q37" s="39">
        <v>0</v>
      </c>
      <c r="R37" s="39">
        <v>3</v>
      </c>
      <c r="S37" s="39"/>
      <c r="T37" s="39">
        <f t="shared" si="5"/>
        <v>1</v>
      </c>
      <c r="U37" s="40">
        <f t="shared" si="6"/>
        <v>0.5</v>
      </c>
      <c r="V37" s="22">
        <v>352</v>
      </c>
      <c r="W37" s="22" t="s">
        <v>112</v>
      </c>
      <c r="X37" s="22" t="s">
        <v>88</v>
      </c>
      <c r="Y37" s="65">
        <v>3383</v>
      </c>
      <c r="Z37" s="41" t="s">
        <v>416</v>
      </c>
      <c r="AA37" s="1" t="s">
        <v>121</v>
      </c>
      <c r="AB37" s="28" t="s">
        <v>287</v>
      </c>
    </row>
    <row r="38" spans="1:28" x14ac:dyDescent="0.3">
      <c r="A38" s="1" t="s">
        <v>45</v>
      </c>
      <c r="B38" s="1" t="s">
        <v>56</v>
      </c>
      <c r="C38" s="27" t="s">
        <v>354</v>
      </c>
      <c r="D38" s="38">
        <v>50</v>
      </c>
      <c r="E38" s="27">
        <v>32</v>
      </c>
      <c r="F38" s="27">
        <v>2</v>
      </c>
      <c r="G38" s="27">
        <v>8</v>
      </c>
      <c r="H38" s="27"/>
      <c r="I38" s="27"/>
      <c r="J38" s="27">
        <v>1</v>
      </c>
      <c r="K38" s="27">
        <v>2</v>
      </c>
      <c r="L38" s="81"/>
      <c r="M38" s="27">
        <v>19</v>
      </c>
      <c r="N38" s="27">
        <f t="shared" si="4"/>
        <v>19</v>
      </c>
      <c r="O38" s="39">
        <v>1</v>
      </c>
      <c r="P38" s="39">
        <v>5</v>
      </c>
      <c r="Q38" s="39">
        <v>0</v>
      </c>
      <c r="R38" s="39">
        <v>4</v>
      </c>
      <c r="S38" s="39">
        <v>2</v>
      </c>
      <c r="T38" s="39">
        <f t="shared" si="5"/>
        <v>5</v>
      </c>
      <c r="U38" s="40">
        <f t="shared" si="6"/>
        <v>0.6875</v>
      </c>
      <c r="V38" s="22">
        <v>352</v>
      </c>
      <c r="W38" s="22" t="s">
        <v>112</v>
      </c>
      <c r="X38" s="22" t="s">
        <v>88</v>
      </c>
      <c r="Y38" s="65">
        <v>3383</v>
      </c>
      <c r="Z38" s="41" t="s">
        <v>416</v>
      </c>
      <c r="AA38" s="1" t="s">
        <v>121</v>
      </c>
      <c r="AB38" s="28" t="s">
        <v>287</v>
      </c>
    </row>
    <row r="39" spans="1:28" x14ac:dyDescent="0.3">
      <c r="A39" s="1" t="s">
        <v>45</v>
      </c>
      <c r="B39" s="1" t="s">
        <v>56</v>
      </c>
      <c r="C39" s="27" t="s">
        <v>355</v>
      </c>
      <c r="D39" s="38">
        <v>22</v>
      </c>
      <c r="E39" s="27">
        <v>17</v>
      </c>
      <c r="F39" s="27">
        <v>2</v>
      </c>
      <c r="G39" s="27">
        <v>3</v>
      </c>
      <c r="H39" s="27"/>
      <c r="I39" s="27"/>
      <c r="J39" s="27">
        <v>0</v>
      </c>
      <c r="K39" s="27">
        <v>0</v>
      </c>
      <c r="L39" s="81"/>
      <c r="M39" s="27">
        <v>6</v>
      </c>
      <c r="N39" s="27">
        <f t="shared" si="4"/>
        <v>6</v>
      </c>
      <c r="O39" s="39">
        <v>1</v>
      </c>
      <c r="P39" s="39">
        <v>2</v>
      </c>
      <c r="Q39" s="39">
        <v>0</v>
      </c>
      <c r="R39" s="39">
        <v>0</v>
      </c>
      <c r="S39" s="39"/>
      <c r="T39" s="39">
        <f t="shared" si="5"/>
        <v>4</v>
      </c>
      <c r="U39" s="40">
        <f t="shared" si="6"/>
        <v>0.70588235294117652</v>
      </c>
      <c r="V39" s="22">
        <v>352</v>
      </c>
      <c r="W39" s="22" t="s">
        <v>112</v>
      </c>
      <c r="X39" s="22" t="s">
        <v>88</v>
      </c>
      <c r="Y39" s="65">
        <v>3383</v>
      </c>
      <c r="Z39" s="41" t="s">
        <v>416</v>
      </c>
      <c r="AA39" s="1" t="s">
        <v>121</v>
      </c>
      <c r="AB39" s="28" t="s">
        <v>287</v>
      </c>
    </row>
    <row r="40" spans="1:28" x14ac:dyDescent="0.3">
      <c r="A40" s="1" t="s">
        <v>45</v>
      </c>
      <c r="B40" s="1" t="s">
        <v>56</v>
      </c>
      <c r="C40" s="27" t="s">
        <v>356</v>
      </c>
      <c r="D40" s="38">
        <v>12</v>
      </c>
      <c r="E40" s="27">
        <v>26</v>
      </c>
      <c r="F40" s="27">
        <v>5</v>
      </c>
      <c r="G40" s="27">
        <v>9</v>
      </c>
      <c r="H40" s="27"/>
      <c r="I40" s="27"/>
      <c r="J40" s="27">
        <v>1</v>
      </c>
      <c r="K40" s="27">
        <v>2</v>
      </c>
      <c r="L40" s="81"/>
      <c r="M40" s="27">
        <v>1</v>
      </c>
      <c r="N40" s="27">
        <f t="shared" si="4"/>
        <v>1</v>
      </c>
      <c r="O40" s="39">
        <v>11</v>
      </c>
      <c r="P40" s="39">
        <v>3</v>
      </c>
      <c r="Q40" s="39">
        <v>3</v>
      </c>
      <c r="R40" s="39">
        <v>5</v>
      </c>
      <c r="S40" s="39"/>
      <c r="T40" s="39">
        <f t="shared" si="5"/>
        <v>11</v>
      </c>
      <c r="U40" s="40">
        <f t="shared" si="6"/>
        <v>1.2307692307692308</v>
      </c>
      <c r="V40" s="22">
        <v>352</v>
      </c>
      <c r="W40" s="22" t="s">
        <v>112</v>
      </c>
      <c r="X40" s="22" t="s">
        <v>88</v>
      </c>
      <c r="Y40" s="65">
        <v>3383</v>
      </c>
      <c r="Z40" s="41" t="s">
        <v>416</v>
      </c>
      <c r="AA40" s="1" t="s">
        <v>121</v>
      </c>
      <c r="AB40" s="28" t="s">
        <v>287</v>
      </c>
    </row>
    <row r="41" spans="1:28" x14ac:dyDescent="0.3">
      <c r="A41" s="1" t="s">
        <v>45</v>
      </c>
      <c r="B41" s="1" t="s">
        <v>56</v>
      </c>
      <c r="C41" s="27" t="s">
        <v>357</v>
      </c>
      <c r="D41" s="38">
        <v>34</v>
      </c>
      <c r="E41" s="27">
        <v>24</v>
      </c>
      <c r="F41" s="27">
        <v>5</v>
      </c>
      <c r="G41" s="27">
        <v>6</v>
      </c>
      <c r="H41" s="27"/>
      <c r="I41" s="27"/>
      <c r="J41" s="27">
        <v>1</v>
      </c>
      <c r="K41" s="27">
        <v>3</v>
      </c>
      <c r="L41" s="81"/>
      <c r="M41" s="27">
        <v>8</v>
      </c>
      <c r="N41" s="27">
        <f t="shared" si="4"/>
        <v>8</v>
      </c>
      <c r="O41" s="39">
        <v>1</v>
      </c>
      <c r="P41" s="55">
        <v>6</v>
      </c>
      <c r="Q41" s="39">
        <v>0</v>
      </c>
      <c r="R41" s="39">
        <v>5</v>
      </c>
      <c r="S41" s="39"/>
      <c r="T41" s="39">
        <f t="shared" si="5"/>
        <v>11</v>
      </c>
      <c r="U41" s="40">
        <f t="shared" si="6"/>
        <v>0.66666666666666663</v>
      </c>
      <c r="V41" s="22">
        <v>352</v>
      </c>
      <c r="W41" s="22" t="s">
        <v>112</v>
      </c>
      <c r="X41" s="22" t="s">
        <v>88</v>
      </c>
      <c r="Y41" s="65">
        <v>3383</v>
      </c>
      <c r="Z41" s="41" t="s">
        <v>416</v>
      </c>
      <c r="AA41" s="1" t="s">
        <v>121</v>
      </c>
      <c r="AB41" s="28" t="s">
        <v>287</v>
      </c>
    </row>
    <row r="42" spans="1:28" x14ac:dyDescent="0.3">
      <c r="A42" s="1" t="s">
        <v>45</v>
      </c>
      <c r="B42" s="1" t="s">
        <v>56</v>
      </c>
      <c r="C42" s="27" t="s">
        <v>358</v>
      </c>
      <c r="D42" s="38">
        <v>44</v>
      </c>
      <c r="E42" s="27">
        <v>35</v>
      </c>
      <c r="F42" s="27">
        <v>2</v>
      </c>
      <c r="G42" s="27">
        <v>5</v>
      </c>
      <c r="H42" s="27"/>
      <c r="I42" s="27"/>
      <c r="J42" s="27">
        <v>2</v>
      </c>
      <c r="K42" s="27">
        <v>3</v>
      </c>
      <c r="L42" s="81"/>
      <c r="M42" s="27">
        <v>9</v>
      </c>
      <c r="N42" s="27">
        <f>SUM(L42:M42)</f>
        <v>9</v>
      </c>
      <c r="O42" s="39">
        <v>0</v>
      </c>
      <c r="P42" s="39">
        <v>3</v>
      </c>
      <c r="Q42" s="39">
        <v>3</v>
      </c>
      <c r="R42" s="39">
        <v>3</v>
      </c>
      <c r="S42" s="39">
        <v>1</v>
      </c>
      <c r="T42" s="39">
        <f>(H42*3)+((F42-H42)*2)+J42</f>
        <v>6</v>
      </c>
      <c r="U42" s="40">
        <f t="shared" si="6"/>
        <v>0.42857142857142855</v>
      </c>
      <c r="V42" s="22">
        <v>352</v>
      </c>
      <c r="W42" s="22" t="s">
        <v>112</v>
      </c>
      <c r="X42" s="22" t="s">
        <v>88</v>
      </c>
      <c r="Y42" s="65">
        <v>3383</v>
      </c>
      <c r="Z42" s="41" t="s">
        <v>416</v>
      </c>
      <c r="AA42" s="1" t="s">
        <v>121</v>
      </c>
      <c r="AB42" s="28" t="s">
        <v>287</v>
      </c>
    </row>
    <row r="43" spans="1:28" x14ac:dyDescent="0.3">
      <c r="A43" s="1" t="s">
        <v>45</v>
      </c>
      <c r="B43" s="1" t="s">
        <v>56</v>
      </c>
      <c r="C43" s="27" t="s">
        <v>359</v>
      </c>
      <c r="D43" s="38">
        <v>52</v>
      </c>
      <c r="E43" s="27">
        <v>21</v>
      </c>
      <c r="F43" s="27">
        <v>5</v>
      </c>
      <c r="G43" s="27">
        <v>10</v>
      </c>
      <c r="H43" s="27"/>
      <c r="I43" s="27"/>
      <c r="J43" s="27">
        <v>0</v>
      </c>
      <c r="K43" s="27">
        <v>0</v>
      </c>
      <c r="L43" s="81"/>
      <c r="M43" s="27">
        <v>7</v>
      </c>
      <c r="N43" s="27">
        <f>SUM(L43:M43)</f>
        <v>7</v>
      </c>
      <c r="O43" s="39">
        <v>1</v>
      </c>
      <c r="P43" s="39">
        <v>3</v>
      </c>
      <c r="Q43" s="39">
        <v>0</v>
      </c>
      <c r="R43" s="39">
        <v>3</v>
      </c>
      <c r="S43" s="39">
        <v>1</v>
      </c>
      <c r="T43" s="39">
        <f>(H43*3)+((F43-H43)*2)+J43</f>
        <v>10</v>
      </c>
      <c r="U43" s="40">
        <f t="shared" si="6"/>
        <v>0.76190476190476186</v>
      </c>
      <c r="V43" s="22">
        <v>352</v>
      </c>
      <c r="W43" s="22" t="s">
        <v>112</v>
      </c>
      <c r="X43" s="22" t="s">
        <v>88</v>
      </c>
      <c r="Y43" s="65">
        <v>3383</v>
      </c>
      <c r="Z43" s="41" t="s">
        <v>416</v>
      </c>
      <c r="AA43" s="1" t="s">
        <v>121</v>
      </c>
      <c r="AB43" s="28" t="s">
        <v>287</v>
      </c>
    </row>
    <row r="44" spans="1:28" x14ac:dyDescent="0.3">
      <c r="A44" s="1" t="s">
        <v>45</v>
      </c>
      <c r="B44" s="1" t="s">
        <v>56</v>
      </c>
      <c r="C44" s="27" t="s">
        <v>361</v>
      </c>
      <c r="D44" s="38">
        <v>40</v>
      </c>
      <c r="E44" s="27">
        <v>9</v>
      </c>
      <c r="F44" s="27">
        <v>0</v>
      </c>
      <c r="G44" s="27">
        <v>4</v>
      </c>
      <c r="H44" s="27"/>
      <c r="I44" s="27"/>
      <c r="J44" s="27">
        <v>0</v>
      </c>
      <c r="K44" s="27">
        <v>0</v>
      </c>
      <c r="L44" s="81"/>
      <c r="M44" s="27">
        <v>1</v>
      </c>
      <c r="N44" s="27">
        <f>SUM(L44:M44)</f>
        <v>1</v>
      </c>
      <c r="O44" s="39">
        <v>0</v>
      </c>
      <c r="P44" s="39">
        <v>0</v>
      </c>
      <c r="Q44" s="39">
        <v>0</v>
      </c>
      <c r="R44" s="39">
        <v>0</v>
      </c>
      <c r="S44" s="39"/>
      <c r="T44" s="39">
        <f>(H44*3)+((F44-H44)*2)+J44</f>
        <v>0</v>
      </c>
      <c r="U44" s="40">
        <f t="shared" si="6"/>
        <v>0.1111111111111111</v>
      </c>
      <c r="V44" s="22">
        <v>352</v>
      </c>
      <c r="W44" s="22" t="s">
        <v>112</v>
      </c>
      <c r="X44" s="22" t="s">
        <v>88</v>
      </c>
      <c r="Y44" s="65">
        <v>3383</v>
      </c>
      <c r="Z44" s="41" t="s">
        <v>416</v>
      </c>
      <c r="AA44" s="1" t="s">
        <v>121</v>
      </c>
      <c r="AB44" s="28" t="s">
        <v>287</v>
      </c>
    </row>
    <row r="45" spans="1:28" x14ac:dyDescent="0.3">
      <c r="A45" s="1" t="s">
        <v>45</v>
      </c>
      <c r="B45" s="1" t="s">
        <v>56</v>
      </c>
      <c r="C45" s="27" t="s">
        <v>362</v>
      </c>
      <c r="D45" s="38">
        <v>10</v>
      </c>
      <c r="E45" s="27">
        <v>18</v>
      </c>
      <c r="F45" s="27">
        <v>1</v>
      </c>
      <c r="G45" s="27">
        <v>3</v>
      </c>
      <c r="H45" s="27"/>
      <c r="I45" s="27"/>
      <c r="J45" s="27">
        <v>1</v>
      </c>
      <c r="K45" s="27">
        <v>2</v>
      </c>
      <c r="L45" s="81"/>
      <c r="M45" s="27">
        <v>0</v>
      </c>
      <c r="N45" s="27">
        <f>SUM(L45:M45)</f>
        <v>0</v>
      </c>
      <c r="O45" s="39">
        <v>7</v>
      </c>
      <c r="P45" s="39">
        <v>2</v>
      </c>
      <c r="Q45" s="39">
        <v>0</v>
      </c>
      <c r="R45" s="39">
        <v>2</v>
      </c>
      <c r="S45" s="39">
        <v>1</v>
      </c>
      <c r="T45" s="39">
        <f>(H45*3)+((F45-H45)*2)+J45</f>
        <v>3</v>
      </c>
      <c r="U45" s="40">
        <f t="shared" si="6"/>
        <v>0.83333333333333337</v>
      </c>
      <c r="V45" s="22">
        <v>352</v>
      </c>
      <c r="W45" s="22" t="s">
        <v>112</v>
      </c>
      <c r="X45" s="22" t="s">
        <v>88</v>
      </c>
      <c r="Y45" s="65">
        <v>3383</v>
      </c>
      <c r="Z45" s="41" t="s">
        <v>416</v>
      </c>
      <c r="AA45" s="1" t="s">
        <v>121</v>
      </c>
      <c r="AB45" s="28" t="s">
        <v>287</v>
      </c>
    </row>
    <row r="46" spans="1:28" x14ac:dyDescent="0.3">
      <c r="A46" s="1" t="s">
        <v>45</v>
      </c>
      <c r="B46" s="1" t="s">
        <v>56</v>
      </c>
      <c r="C46" s="55" t="s">
        <v>38</v>
      </c>
      <c r="D46" s="1"/>
      <c r="E46" s="55"/>
      <c r="F46" s="55"/>
      <c r="G46" s="55"/>
      <c r="H46" s="55"/>
      <c r="I46" s="55"/>
      <c r="J46" s="55"/>
      <c r="K46" s="55"/>
      <c r="L46" s="55">
        <v>12</v>
      </c>
      <c r="M46" s="55">
        <v>-12</v>
      </c>
      <c r="N46" s="55"/>
      <c r="O46" s="55"/>
      <c r="P46" s="55"/>
      <c r="Q46" s="42"/>
      <c r="R46" s="42"/>
      <c r="S46" s="42"/>
      <c r="T46" s="42"/>
      <c r="U46" s="40" t="str">
        <f>_xlfn.IFNA("",((T46+Q46+N46-R46)+(O46*2))/E46)</f>
        <v/>
      </c>
      <c r="V46" s="22">
        <v>352</v>
      </c>
      <c r="W46" s="22" t="s">
        <v>112</v>
      </c>
      <c r="X46" s="22" t="s">
        <v>88</v>
      </c>
      <c r="Y46" s="65">
        <v>3383</v>
      </c>
      <c r="Z46" s="41" t="s">
        <v>416</v>
      </c>
      <c r="AA46" s="1" t="s">
        <v>121</v>
      </c>
      <c r="AB46" s="28" t="s">
        <v>287</v>
      </c>
    </row>
    <row r="47" spans="1:28" x14ac:dyDescent="0.3">
      <c r="A47" s="43" t="s">
        <v>45</v>
      </c>
      <c r="B47" s="43" t="s">
        <v>56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44</v>
      </c>
      <c r="G47" s="44">
        <f t="shared" si="7"/>
        <v>86</v>
      </c>
      <c r="H47" s="44">
        <f t="shared" si="7"/>
        <v>0</v>
      </c>
      <c r="I47" s="44">
        <f t="shared" si="7"/>
        <v>0</v>
      </c>
      <c r="J47" s="44">
        <f t="shared" si="7"/>
        <v>18</v>
      </c>
      <c r="K47" s="44">
        <f t="shared" si="7"/>
        <v>29</v>
      </c>
      <c r="L47" s="44">
        <f t="shared" si="7"/>
        <v>12</v>
      </c>
      <c r="M47" s="44">
        <f t="shared" si="7"/>
        <v>48</v>
      </c>
      <c r="N47" s="44">
        <f t="shared" si="7"/>
        <v>60</v>
      </c>
      <c r="O47" s="44">
        <f t="shared" si="7"/>
        <v>28</v>
      </c>
      <c r="P47" s="44">
        <f t="shared" si="7"/>
        <v>29</v>
      </c>
      <c r="Q47" s="44">
        <f t="shared" si="7"/>
        <v>8</v>
      </c>
      <c r="R47" s="44">
        <f t="shared" si="7"/>
        <v>29</v>
      </c>
      <c r="S47" s="44">
        <f t="shared" si="7"/>
        <v>5</v>
      </c>
      <c r="T47" s="44">
        <f t="shared" si="7"/>
        <v>106</v>
      </c>
      <c r="U47" s="45">
        <f>((T47+Q47+N47-R47)+(O47*2))/E47</f>
        <v>0.83750000000000002</v>
      </c>
      <c r="V47" s="46">
        <v>352</v>
      </c>
      <c r="W47" s="46" t="s">
        <v>112</v>
      </c>
      <c r="X47" s="46" t="s">
        <v>88</v>
      </c>
      <c r="Y47" s="66">
        <v>3383</v>
      </c>
      <c r="Z47" s="47"/>
      <c r="AA47" s="43" t="s">
        <v>121</v>
      </c>
      <c r="AB47" s="69" t="s">
        <v>287</v>
      </c>
    </row>
    <row r="48" spans="1:28" x14ac:dyDescent="0.3">
      <c r="A48" s="1"/>
      <c r="B48" s="1"/>
      <c r="C48" s="1"/>
      <c r="D48" s="1"/>
      <c r="F48" s="48" t="s">
        <v>40</v>
      </c>
      <c r="G48" s="50">
        <f>F47/G47</f>
        <v>0.51162790697674421</v>
      </c>
      <c r="H48" s="27"/>
      <c r="I48" s="1"/>
      <c r="J48" s="48" t="s">
        <v>41</v>
      </c>
      <c r="K48" s="50">
        <f>J47/K47</f>
        <v>0.62068965517241381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83B0-7962-44EA-B554-77CE28B51C15}">
  <sheetPr>
    <tabColor rgb="FFFF0000"/>
  </sheetPr>
  <dimension ref="A1:AB53"/>
  <sheetViews>
    <sheetView workbookViewId="0">
      <selection activeCell="A17" sqref="A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7" t="s">
        <v>489</v>
      </c>
    </row>
    <row r="3" spans="1:28" x14ac:dyDescent="0.3">
      <c r="B3" s="1"/>
      <c r="C3" s="6">
        <v>29190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137</v>
      </c>
      <c r="K4" s="16" t="s">
        <v>44</v>
      </c>
      <c r="L4" s="17"/>
      <c r="M4" s="18"/>
      <c r="N4" s="19">
        <v>25</v>
      </c>
      <c r="O4" s="19">
        <v>16</v>
      </c>
      <c r="P4" s="19">
        <v>29</v>
      </c>
      <c r="Q4" s="19">
        <v>28</v>
      </c>
      <c r="R4" s="20"/>
      <c r="S4" s="21">
        <f>SUM(N4:R4)</f>
        <v>98</v>
      </c>
      <c r="T4" s="22">
        <v>169</v>
      </c>
    </row>
    <row r="5" spans="1:28" x14ac:dyDescent="0.3">
      <c r="B5" s="1"/>
      <c r="C5" s="6" t="s">
        <v>139</v>
      </c>
      <c r="D5" s="7" t="s">
        <v>5</v>
      </c>
      <c r="E5" s="1"/>
      <c r="F5" s="1"/>
      <c r="G5" s="1"/>
      <c r="J5" s="15" t="s">
        <v>140</v>
      </c>
      <c r="K5" s="16" t="s">
        <v>59</v>
      </c>
      <c r="L5" s="17"/>
      <c r="M5" s="18"/>
      <c r="N5" s="19">
        <v>29</v>
      </c>
      <c r="O5" s="19">
        <v>28</v>
      </c>
      <c r="P5" s="19">
        <v>18</v>
      </c>
      <c r="Q5" s="19">
        <v>32</v>
      </c>
      <c r="R5" s="20"/>
      <c r="S5" s="21">
        <f>SUM(N5:R5)</f>
        <v>107</v>
      </c>
      <c r="T5" s="22">
        <v>169</v>
      </c>
      <c r="U5" s="1"/>
      <c r="V5" s="1"/>
      <c r="W5" s="1"/>
    </row>
    <row r="6" spans="1:28" x14ac:dyDescent="0.3">
      <c r="C6" s="23">
        <v>618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169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4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478</v>
      </c>
      <c r="D13" s="38">
        <v>34</v>
      </c>
      <c r="E13" s="81" t="s">
        <v>497</v>
      </c>
      <c r="F13" s="27"/>
      <c r="G13" s="81"/>
      <c r="H13" s="27"/>
      <c r="I13" s="27"/>
      <c r="J13" s="27"/>
      <c r="K13" s="27"/>
      <c r="L13" s="81"/>
      <c r="M13" s="81"/>
      <c r="N13" s="27"/>
      <c r="O13" s="81"/>
      <c r="P13" s="82"/>
      <c r="Q13" s="81"/>
      <c r="R13" s="81"/>
      <c r="S13" s="81"/>
      <c r="T13" s="27"/>
      <c r="U13" s="40" t="str">
        <f>IFERROR(((T13+Q13+N13-R13)+(O13*2))/E13,"")</f>
        <v/>
      </c>
      <c r="V13" s="22">
        <v>169</v>
      </c>
      <c r="W13" s="22" t="s">
        <v>112</v>
      </c>
      <c r="X13" s="22" t="s">
        <v>93</v>
      </c>
      <c r="Y13" s="65">
        <v>618</v>
      </c>
      <c r="Z13" s="41"/>
      <c r="AA13" s="1" t="s">
        <v>89</v>
      </c>
      <c r="AB13" s="28" t="s">
        <v>141</v>
      </c>
    </row>
    <row r="14" spans="1:28" x14ac:dyDescent="0.3">
      <c r="A14" s="1" t="s">
        <v>58</v>
      </c>
      <c r="B14" s="1" t="s">
        <v>45</v>
      </c>
      <c r="C14" s="27" t="s">
        <v>322</v>
      </c>
      <c r="D14" s="38">
        <v>13</v>
      </c>
      <c r="E14" s="81" t="s">
        <v>497</v>
      </c>
      <c r="F14" s="27"/>
      <c r="G14" s="81"/>
      <c r="H14" s="27"/>
      <c r="I14" s="27"/>
      <c r="J14" s="27"/>
      <c r="K14" s="27"/>
      <c r="L14" s="81"/>
      <c r="M14" s="81"/>
      <c r="N14" s="27"/>
      <c r="O14" s="81"/>
      <c r="P14" s="82"/>
      <c r="Q14" s="81"/>
      <c r="R14" s="81"/>
      <c r="S14" s="81"/>
      <c r="T14" s="27"/>
      <c r="U14" s="40"/>
      <c r="V14" s="22">
        <v>169</v>
      </c>
      <c r="W14" s="22" t="s">
        <v>112</v>
      </c>
      <c r="X14" s="22" t="s">
        <v>93</v>
      </c>
      <c r="Y14" s="65">
        <v>618</v>
      </c>
      <c r="Z14" s="41"/>
      <c r="AA14" s="1" t="s">
        <v>89</v>
      </c>
      <c r="AB14" s="28" t="s">
        <v>141</v>
      </c>
    </row>
    <row r="15" spans="1:28" x14ac:dyDescent="0.3">
      <c r="A15" s="1" t="s">
        <v>58</v>
      </c>
      <c r="B15" s="1" t="s">
        <v>45</v>
      </c>
      <c r="C15" s="27" t="s">
        <v>48</v>
      </c>
      <c r="D15" s="38">
        <v>15</v>
      </c>
      <c r="E15" s="81"/>
      <c r="F15" s="27">
        <v>2</v>
      </c>
      <c r="G15" s="81"/>
      <c r="H15" s="27"/>
      <c r="I15" s="27"/>
      <c r="J15" s="27">
        <v>3</v>
      </c>
      <c r="K15" s="27">
        <v>3</v>
      </c>
      <c r="L15" s="81"/>
      <c r="M15" s="81"/>
      <c r="N15" s="27">
        <f>SUM(L15:M15)</f>
        <v>0</v>
      </c>
      <c r="O15" s="81"/>
      <c r="P15" s="82"/>
      <c r="Q15" s="81"/>
      <c r="R15" s="81"/>
      <c r="S15" s="81"/>
      <c r="T15" s="27">
        <f>+(F15*2)+J15</f>
        <v>7</v>
      </c>
      <c r="U15" s="40" t="str">
        <f>IFERROR(((T15+Q15+N15-R15)+(O15*2))/E15,"")</f>
        <v/>
      </c>
      <c r="V15" s="22">
        <v>169</v>
      </c>
      <c r="W15" s="22" t="s">
        <v>112</v>
      </c>
      <c r="X15" s="22" t="s">
        <v>93</v>
      </c>
      <c r="Y15" s="65">
        <v>618</v>
      </c>
      <c r="Z15" s="41"/>
      <c r="AA15" s="1" t="s">
        <v>89</v>
      </c>
      <c r="AB15" s="28" t="s">
        <v>141</v>
      </c>
    </row>
    <row r="16" spans="1:28" x14ac:dyDescent="0.3">
      <c r="A16" s="1" t="s">
        <v>58</v>
      </c>
      <c r="B16" s="1" t="s">
        <v>45</v>
      </c>
      <c r="C16" s="27" t="s">
        <v>51</v>
      </c>
      <c r="D16" s="38">
        <v>10</v>
      </c>
      <c r="E16" s="81"/>
      <c r="F16" s="27">
        <v>1</v>
      </c>
      <c r="G16" s="81"/>
      <c r="H16" s="27"/>
      <c r="I16" s="27"/>
      <c r="J16" s="27">
        <v>0</v>
      </c>
      <c r="K16" s="27">
        <v>0</v>
      </c>
      <c r="L16" s="81"/>
      <c r="M16" s="81"/>
      <c r="N16" s="27">
        <f t="shared" ref="N16:N21" si="0">SUM(L16:M16)</f>
        <v>0</v>
      </c>
      <c r="O16" s="82"/>
      <c r="P16" s="55">
        <v>6</v>
      </c>
      <c r="Q16" s="82"/>
      <c r="R16" s="82"/>
      <c r="S16" s="82"/>
      <c r="T16" s="27">
        <f t="shared" ref="T16:T24" si="1">+(F16*2)+J16</f>
        <v>2</v>
      </c>
      <c r="U16" s="40" t="str">
        <f t="shared" ref="U16:U24" si="2">IFERROR(((T16+Q16+N16-R16)+(O16*2))/E16,"")</f>
        <v/>
      </c>
      <c r="V16" s="22">
        <v>169</v>
      </c>
      <c r="W16" s="22" t="s">
        <v>112</v>
      </c>
      <c r="X16" s="22" t="s">
        <v>93</v>
      </c>
      <c r="Y16" s="65">
        <v>618</v>
      </c>
      <c r="Z16" s="41"/>
      <c r="AA16" s="1" t="s">
        <v>89</v>
      </c>
      <c r="AB16" s="28" t="s">
        <v>141</v>
      </c>
    </row>
    <row r="17" spans="1:28" x14ac:dyDescent="0.3">
      <c r="A17" s="1" t="s">
        <v>58</v>
      </c>
      <c r="B17" s="1" t="s">
        <v>45</v>
      </c>
      <c r="C17" s="27" t="s">
        <v>50</v>
      </c>
      <c r="D17" s="38">
        <v>25</v>
      </c>
      <c r="E17" s="81"/>
      <c r="F17" s="27">
        <v>0</v>
      </c>
      <c r="G17" s="81"/>
      <c r="H17" s="27"/>
      <c r="I17" s="27"/>
      <c r="J17" s="27">
        <v>0</v>
      </c>
      <c r="K17" s="27">
        <v>0</v>
      </c>
      <c r="L17" s="81"/>
      <c r="M17" s="81"/>
      <c r="N17" s="27">
        <f t="shared" si="0"/>
        <v>0</v>
      </c>
      <c r="O17" s="82"/>
      <c r="P17" s="82"/>
      <c r="Q17" s="82"/>
      <c r="R17" s="82"/>
      <c r="S17" s="82"/>
      <c r="T17" s="27">
        <f t="shared" si="1"/>
        <v>0</v>
      </c>
      <c r="U17" s="40" t="str">
        <f t="shared" si="2"/>
        <v/>
      </c>
      <c r="V17" s="22">
        <v>169</v>
      </c>
      <c r="W17" s="22" t="s">
        <v>112</v>
      </c>
      <c r="X17" s="22" t="s">
        <v>93</v>
      </c>
      <c r="Y17" s="65">
        <v>618</v>
      </c>
      <c r="Z17" s="41"/>
      <c r="AA17" s="1" t="s">
        <v>89</v>
      </c>
      <c r="AB17" s="28" t="s">
        <v>141</v>
      </c>
    </row>
    <row r="18" spans="1:28" x14ac:dyDescent="0.3">
      <c r="A18" s="1" t="s">
        <v>58</v>
      </c>
      <c r="B18" s="1" t="s">
        <v>45</v>
      </c>
      <c r="C18" s="27" t="s">
        <v>53</v>
      </c>
      <c r="D18" s="38">
        <v>8</v>
      </c>
      <c r="E18" s="81"/>
      <c r="F18" s="27">
        <v>2</v>
      </c>
      <c r="G18" s="81"/>
      <c r="H18" s="27"/>
      <c r="I18" s="27"/>
      <c r="J18" s="27">
        <v>0</v>
      </c>
      <c r="K18" s="27">
        <v>2</v>
      </c>
      <c r="L18" s="81"/>
      <c r="M18" s="81"/>
      <c r="N18" s="27">
        <f t="shared" si="0"/>
        <v>0</v>
      </c>
      <c r="O18" s="82"/>
      <c r="P18" s="82"/>
      <c r="Q18" s="82"/>
      <c r="R18" s="82"/>
      <c r="S18" s="82"/>
      <c r="T18" s="27">
        <f t="shared" si="1"/>
        <v>4</v>
      </c>
      <c r="U18" s="40" t="str">
        <f t="shared" si="2"/>
        <v/>
      </c>
      <c r="V18" s="22">
        <v>169</v>
      </c>
      <c r="W18" s="22" t="s">
        <v>112</v>
      </c>
      <c r="X18" s="22" t="s">
        <v>93</v>
      </c>
      <c r="Y18" s="65">
        <v>618</v>
      </c>
      <c r="Z18" s="41"/>
      <c r="AA18" s="1" t="s">
        <v>89</v>
      </c>
      <c r="AB18" s="28" t="s">
        <v>141</v>
      </c>
    </row>
    <row r="19" spans="1:28" x14ac:dyDescent="0.3">
      <c r="A19" s="1" t="s">
        <v>58</v>
      </c>
      <c r="B19" s="1" t="s">
        <v>45</v>
      </c>
      <c r="C19" s="27" t="s">
        <v>55</v>
      </c>
      <c r="D19" s="38">
        <v>6</v>
      </c>
      <c r="E19" s="81"/>
      <c r="F19" s="27">
        <v>4</v>
      </c>
      <c r="G19" s="81"/>
      <c r="H19" s="27"/>
      <c r="I19" s="27"/>
      <c r="J19" s="27">
        <v>5</v>
      </c>
      <c r="K19" s="27">
        <v>6</v>
      </c>
      <c r="L19" s="81"/>
      <c r="M19" s="81"/>
      <c r="N19" s="27">
        <f t="shared" si="0"/>
        <v>0</v>
      </c>
      <c r="O19" s="82"/>
      <c r="P19" s="82"/>
      <c r="Q19" s="82"/>
      <c r="R19" s="82"/>
      <c r="S19" s="82"/>
      <c r="T19" s="27">
        <f t="shared" si="1"/>
        <v>13</v>
      </c>
      <c r="U19" s="40" t="str">
        <f t="shared" si="2"/>
        <v/>
      </c>
      <c r="V19" s="22">
        <v>169</v>
      </c>
      <c r="W19" s="22" t="s">
        <v>112</v>
      </c>
      <c r="X19" s="22" t="s">
        <v>93</v>
      </c>
      <c r="Y19" s="65">
        <v>618</v>
      </c>
      <c r="Z19" s="41"/>
      <c r="AA19" s="1" t="s">
        <v>89</v>
      </c>
      <c r="AB19" s="28" t="s">
        <v>141</v>
      </c>
    </row>
    <row r="20" spans="1:28" x14ac:dyDescent="0.3">
      <c r="A20" s="1" t="s">
        <v>58</v>
      </c>
      <c r="B20" s="1" t="s">
        <v>45</v>
      </c>
      <c r="C20" s="27" t="s">
        <v>54</v>
      </c>
      <c r="D20" s="38">
        <v>22</v>
      </c>
      <c r="E20" s="81"/>
      <c r="F20" s="27">
        <v>5</v>
      </c>
      <c r="G20" s="81"/>
      <c r="H20" s="27"/>
      <c r="I20" s="27"/>
      <c r="J20" s="27">
        <v>2</v>
      </c>
      <c r="K20" s="27">
        <v>4</v>
      </c>
      <c r="L20" s="81"/>
      <c r="M20" s="81"/>
      <c r="N20" s="27">
        <f t="shared" si="0"/>
        <v>0</v>
      </c>
      <c r="O20" s="82"/>
      <c r="P20" s="82"/>
      <c r="Q20" s="82"/>
      <c r="R20" s="82"/>
      <c r="S20" s="82"/>
      <c r="T20" s="27">
        <f t="shared" si="1"/>
        <v>12</v>
      </c>
      <c r="U20" s="40" t="str">
        <f t="shared" si="2"/>
        <v/>
      </c>
      <c r="V20" s="22">
        <v>169</v>
      </c>
      <c r="W20" s="22" t="s">
        <v>112</v>
      </c>
      <c r="X20" s="22" t="s">
        <v>93</v>
      </c>
      <c r="Y20" s="65">
        <v>618</v>
      </c>
      <c r="Z20" s="41"/>
      <c r="AA20" s="1" t="s">
        <v>89</v>
      </c>
      <c r="AB20" s="28" t="s">
        <v>141</v>
      </c>
    </row>
    <row r="21" spans="1:28" x14ac:dyDescent="0.3">
      <c r="A21" s="1" t="s">
        <v>58</v>
      </c>
      <c r="B21" s="1" t="s">
        <v>45</v>
      </c>
      <c r="C21" s="27" t="s">
        <v>47</v>
      </c>
      <c r="D21" s="38">
        <v>28</v>
      </c>
      <c r="E21" s="81"/>
      <c r="F21" s="27">
        <v>9</v>
      </c>
      <c r="G21" s="81"/>
      <c r="H21" s="27"/>
      <c r="I21" s="27"/>
      <c r="J21" s="27">
        <v>3</v>
      </c>
      <c r="K21" s="27">
        <v>3</v>
      </c>
      <c r="L21" s="81"/>
      <c r="M21" s="81"/>
      <c r="N21" s="27">
        <f t="shared" si="0"/>
        <v>0</v>
      </c>
      <c r="O21" s="82"/>
      <c r="P21" s="82"/>
      <c r="Q21" s="82"/>
      <c r="R21" s="82"/>
      <c r="S21" s="82"/>
      <c r="T21" s="27">
        <f t="shared" si="1"/>
        <v>21</v>
      </c>
      <c r="U21" s="40" t="str">
        <f t="shared" si="2"/>
        <v/>
      </c>
      <c r="V21" s="22">
        <v>169</v>
      </c>
      <c r="W21" s="22" t="s">
        <v>112</v>
      </c>
      <c r="X21" s="22" t="s">
        <v>93</v>
      </c>
      <c r="Y21" s="65">
        <v>618</v>
      </c>
      <c r="Z21" s="41"/>
      <c r="AA21" s="1" t="s">
        <v>89</v>
      </c>
      <c r="AB21" s="28" t="s">
        <v>141</v>
      </c>
    </row>
    <row r="22" spans="1:28" x14ac:dyDescent="0.3">
      <c r="A22" s="1" t="s">
        <v>58</v>
      </c>
      <c r="B22" s="1" t="s">
        <v>45</v>
      </c>
      <c r="C22" s="27" t="s">
        <v>52</v>
      </c>
      <c r="D22" s="38">
        <v>32</v>
      </c>
      <c r="E22" s="81"/>
      <c r="F22" s="27">
        <v>2</v>
      </c>
      <c r="G22" s="81"/>
      <c r="H22" s="27"/>
      <c r="I22" s="27"/>
      <c r="J22" s="27">
        <v>0</v>
      </c>
      <c r="K22" s="27">
        <v>0</v>
      </c>
      <c r="L22" s="81"/>
      <c r="M22" s="81"/>
      <c r="N22" s="27">
        <f>SUM(L22:M22)</f>
        <v>0</v>
      </c>
      <c r="O22" s="82"/>
      <c r="P22" s="82"/>
      <c r="Q22" s="82"/>
      <c r="R22" s="82"/>
      <c r="S22" s="82"/>
      <c r="T22" s="27">
        <f t="shared" si="1"/>
        <v>4</v>
      </c>
      <c r="U22" s="40" t="str">
        <f t="shared" si="2"/>
        <v/>
      </c>
      <c r="V22" s="22">
        <v>169</v>
      </c>
      <c r="W22" s="22" t="s">
        <v>112</v>
      </c>
      <c r="X22" s="22" t="s">
        <v>93</v>
      </c>
      <c r="Y22" s="65">
        <v>618</v>
      </c>
      <c r="Z22" s="41"/>
      <c r="AA22" s="1" t="s">
        <v>89</v>
      </c>
      <c r="AB22" s="28" t="s">
        <v>141</v>
      </c>
    </row>
    <row r="23" spans="1:28" x14ac:dyDescent="0.3">
      <c r="A23" s="1" t="s">
        <v>58</v>
      </c>
      <c r="B23" s="1" t="s">
        <v>45</v>
      </c>
      <c r="C23" s="27" t="s">
        <v>46</v>
      </c>
      <c r="D23" s="38">
        <v>1</v>
      </c>
      <c r="E23" s="81"/>
      <c r="F23" s="27">
        <v>6</v>
      </c>
      <c r="G23" s="81"/>
      <c r="H23" s="27"/>
      <c r="I23" s="27"/>
      <c r="J23" s="27">
        <v>8</v>
      </c>
      <c r="K23" s="27">
        <v>11</v>
      </c>
      <c r="L23" s="81"/>
      <c r="M23" s="81"/>
      <c r="N23" s="27">
        <f>SUM(L23:M23)</f>
        <v>0</v>
      </c>
      <c r="O23" s="82"/>
      <c r="P23" s="82"/>
      <c r="Q23" s="82"/>
      <c r="R23" s="82"/>
      <c r="S23" s="82"/>
      <c r="T23" s="27">
        <f t="shared" si="1"/>
        <v>20</v>
      </c>
      <c r="U23" s="40" t="str">
        <f t="shared" si="2"/>
        <v/>
      </c>
      <c r="V23" s="22">
        <v>169</v>
      </c>
      <c r="W23" s="22" t="s">
        <v>112</v>
      </c>
      <c r="X23" s="22" t="s">
        <v>93</v>
      </c>
      <c r="Y23" s="65">
        <v>618</v>
      </c>
      <c r="Z23" s="41"/>
      <c r="AA23" s="1" t="s">
        <v>89</v>
      </c>
      <c r="AB23" s="28" t="s">
        <v>141</v>
      </c>
    </row>
    <row r="24" spans="1:28" x14ac:dyDescent="0.3">
      <c r="A24" s="1" t="s">
        <v>58</v>
      </c>
      <c r="B24" s="1" t="s">
        <v>45</v>
      </c>
      <c r="C24" s="27" t="s">
        <v>49</v>
      </c>
      <c r="D24" s="38">
        <v>30</v>
      </c>
      <c r="E24" s="81"/>
      <c r="F24" s="27">
        <v>2</v>
      </c>
      <c r="G24" s="81"/>
      <c r="H24" s="27"/>
      <c r="I24" s="27"/>
      <c r="J24" s="27">
        <v>11</v>
      </c>
      <c r="K24" s="27">
        <v>15</v>
      </c>
      <c r="L24" s="81"/>
      <c r="M24" s="81"/>
      <c r="N24" s="27">
        <f>SUM(L24:M24)</f>
        <v>0</v>
      </c>
      <c r="O24" s="82"/>
      <c r="P24" s="82"/>
      <c r="Q24" s="82"/>
      <c r="R24" s="82"/>
      <c r="S24" s="82"/>
      <c r="T24" s="27">
        <f t="shared" si="1"/>
        <v>15</v>
      </c>
      <c r="U24" s="40" t="str">
        <f t="shared" si="2"/>
        <v/>
      </c>
      <c r="V24" s="22">
        <v>169</v>
      </c>
      <c r="W24" s="22" t="s">
        <v>112</v>
      </c>
      <c r="X24" s="22" t="s">
        <v>93</v>
      </c>
      <c r="Y24" s="65">
        <v>618</v>
      </c>
      <c r="Z24" s="41"/>
      <c r="AA24" s="1" t="s">
        <v>89</v>
      </c>
      <c r="AB24" s="28" t="s">
        <v>141</v>
      </c>
    </row>
    <row r="25" spans="1:28" x14ac:dyDescent="0.3">
      <c r="A25" s="1" t="s">
        <v>58</v>
      </c>
      <c r="B25" s="1" t="s">
        <v>45</v>
      </c>
      <c r="C25" s="55" t="s">
        <v>38</v>
      </c>
      <c r="D25" s="55"/>
      <c r="E25" s="55">
        <v>240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>
        <v>29</v>
      </c>
      <c r="Q25" s="55"/>
      <c r="R25" s="55"/>
      <c r="S25" s="55"/>
      <c r="T25" s="55"/>
      <c r="U25" s="40" t="str">
        <f>_xlfn.IFNA("",((T25+Q25+N25-R25)+(O25*2))/E25)</f>
        <v/>
      </c>
      <c r="V25" s="22">
        <v>169</v>
      </c>
      <c r="W25" s="22" t="s">
        <v>112</v>
      </c>
      <c r="X25" s="22" t="s">
        <v>93</v>
      </c>
      <c r="Y25" s="65">
        <v>618</v>
      </c>
      <c r="Z25" s="41"/>
      <c r="AA25" s="1" t="s">
        <v>89</v>
      </c>
      <c r="AB25" s="28" t="s">
        <v>141</v>
      </c>
    </row>
    <row r="26" spans="1:28" x14ac:dyDescent="0.3">
      <c r="A26" s="43" t="s">
        <v>58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33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32</v>
      </c>
      <c r="K26" s="44">
        <f t="shared" si="3"/>
        <v>44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35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98</v>
      </c>
      <c r="U26" s="45">
        <f>((T26+Q26+N26-R26)+(O26*2))/E26</f>
        <v>0.40833333333333333</v>
      </c>
      <c r="V26" s="46">
        <v>169</v>
      </c>
      <c r="W26" s="46" t="s">
        <v>112</v>
      </c>
      <c r="X26" s="46" t="s">
        <v>93</v>
      </c>
      <c r="Y26" s="68">
        <v>618</v>
      </c>
      <c r="Z26" s="79" t="s">
        <v>451</v>
      </c>
      <c r="AA26" s="43" t="s">
        <v>89</v>
      </c>
      <c r="AB26" s="76" t="s">
        <v>141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0.72727272727272729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 t="s">
        <v>486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C30" t="s">
        <v>487</v>
      </c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B35" s="1"/>
      <c r="C35" s="32" t="s">
        <v>59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35">
        <v>5</v>
      </c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58</v>
      </c>
      <c r="C37" s="27" t="s">
        <v>374</v>
      </c>
      <c r="D37" s="38">
        <v>11</v>
      </c>
      <c r="E37" s="81"/>
      <c r="F37" s="27">
        <v>4</v>
      </c>
      <c r="G37" s="81"/>
      <c r="H37" s="27"/>
      <c r="I37" s="27"/>
      <c r="J37" s="27">
        <v>12</v>
      </c>
      <c r="K37" s="27">
        <v>13</v>
      </c>
      <c r="L37" s="81"/>
      <c r="M37" s="81"/>
      <c r="N37" s="27">
        <f>SUM(L37:M37)</f>
        <v>0</v>
      </c>
      <c r="O37" s="81"/>
      <c r="P37" s="82"/>
      <c r="Q37" s="81"/>
      <c r="R37" s="81"/>
      <c r="S37" s="81"/>
      <c r="T37" s="27">
        <f>(H37*3)+((F37-H37)*2)+J37</f>
        <v>20</v>
      </c>
      <c r="U37" s="40" t="str">
        <f>IFERROR(((T37+Q37+N37-R37)+(O37*2))/E37,"")</f>
        <v/>
      </c>
      <c r="V37" s="22">
        <v>169</v>
      </c>
      <c r="W37" s="22" t="s">
        <v>92</v>
      </c>
      <c r="X37" s="22" t="s">
        <v>88</v>
      </c>
      <c r="Y37" s="65">
        <v>618</v>
      </c>
      <c r="Z37" s="41"/>
      <c r="AA37" s="1" t="s">
        <v>129</v>
      </c>
      <c r="AB37" s="75" t="s">
        <v>142</v>
      </c>
    </row>
    <row r="38" spans="1:28" x14ac:dyDescent="0.3">
      <c r="A38" s="1" t="s">
        <v>45</v>
      </c>
      <c r="B38" s="1" t="s">
        <v>58</v>
      </c>
      <c r="C38" s="27" t="s">
        <v>375</v>
      </c>
      <c r="D38" s="38">
        <v>24</v>
      </c>
      <c r="E38" s="81"/>
      <c r="F38" s="27">
        <v>7</v>
      </c>
      <c r="G38" s="81"/>
      <c r="H38" s="27"/>
      <c r="I38" s="27"/>
      <c r="J38" s="27">
        <v>6</v>
      </c>
      <c r="K38" s="27">
        <v>8</v>
      </c>
      <c r="L38" s="81"/>
      <c r="M38" s="81"/>
      <c r="N38" s="27">
        <f t="shared" ref="N38:N43" si="4">SUM(L38:M38)</f>
        <v>0</v>
      </c>
      <c r="O38" s="82"/>
      <c r="P38" s="82"/>
      <c r="Q38" s="82"/>
      <c r="R38" s="82"/>
      <c r="S38" s="82"/>
      <c r="T38" s="39">
        <f t="shared" ref="T38:T43" si="5">(H38*3)+((F38-H38)*2)+J38</f>
        <v>20</v>
      </c>
      <c r="U38" s="40" t="str">
        <f t="shared" ref="U38:U47" si="6">IFERROR(((T38+Q38+N38-R38)+(O38*2))/E38,"")</f>
        <v/>
      </c>
      <c r="V38" s="22">
        <v>169</v>
      </c>
      <c r="W38" s="22" t="s">
        <v>92</v>
      </c>
      <c r="X38" s="22" t="s">
        <v>88</v>
      </c>
      <c r="Y38" s="65">
        <v>618</v>
      </c>
      <c r="Z38" s="41"/>
      <c r="AA38" s="1" t="s">
        <v>129</v>
      </c>
      <c r="AB38" s="75" t="s">
        <v>142</v>
      </c>
    </row>
    <row r="39" spans="1:28" x14ac:dyDescent="0.3">
      <c r="A39" s="1" t="s">
        <v>45</v>
      </c>
      <c r="B39" s="1" t="s">
        <v>58</v>
      </c>
      <c r="C39" s="27" t="s">
        <v>376</v>
      </c>
      <c r="D39" s="38">
        <v>22</v>
      </c>
      <c r="E39" s="81"/>
      <c r="F39" s="27">
        <v>3</v>
      </c>
      <c r="G39" s="81"/>
      <c r="H39" s="27"/>
      <c r="I39" s="27"/>
      <c r="J39" s="27">
        <v>2</v>
      </c>
      <c r="K39" s="27">
        <v>2</v>
      </c>
      <c r="L39" s="81"/>
      <c r="M39" s="81"/>
      <c r="N39" s="27">
        <f t="shared" si="4"/>
        <v>0</v>
      </c>
      <c r="O39" s="82"/>
      <c r="P39" s="82"/>
      <c r="Q39" s="82"/>
      <c r="R39" s="82"/>
      <c r="S39" s="82"/>
      <c r="T39" s="39">
        <f t="shared" si="5"/>
        <v>8</v>
      </c>
      <c r="U39" s="40" t="str">
        <f t="shared" si="6"/>
        <v/>
      </c>
      <c r="V39" s="22">
        <v>169</v>
      </c>
      <c r="W39" s="22" t="s">
        <v>92</v>
      </c>
      <c r="X39" s="22" t="s">
        <v>88</v>
      </c>
      <c r="Y39" s="65">
        <v>618</v>
      </c>
      <c r="Z39" s="41"/>
      <c r="AA39" s="1" t="s">
        <v>129</v>
      </c>
      <c r="AB39" s="75" t="s">
        <v>142</v>
      </c>
    </row>
    <row r="40" spans="1:28" x14ac:dyDescent="0.3">
      <c r="A40" s="1" t="s">
        <v>45</v>
      </c>
      <c r="B40" s="1" t="s">
        <v>58</v>
      </c>
      <c r="C40" s="27" t="s">
        <v>377</v>
      </c>
      <c r="D40" s="38">
        <v>3</v>
      </c>
      <c r="E40" s="81"/>
      <c r="F40" s="27">
        <v>0</v>
      </c>
      <c r="G40" s="81"/>
      <c r="H40" s="27"/>
      <c r="I40" s="27"/>
      <c r="J40" s="27">
        <v>0</v>
      </c>
      <c r="K40" s="27">
        <v>0</v>
      </c>
      <c r="L40" s="81"/>
      <c r="M40" s="81"/>
      <c r="N40" s="27">
        <f t="shared" si="4"/>
        <v>0</v>
      </c>
      <c r="O40" s="82"/>
      <c r="P40" s="82"/>
      <c r="Q40" s="82"/>
      <c r="R40" s="82"/>
      <c r="S40" s="82"/>
      <c r="T40" s="39">
        <f t="shared" si="5"/>
        <v>0</v>
      </c>
      <c r="U40" s="40" t="str">
        <f t="shared" si="6"/>
        <v/>
      </c>
      <c r="V40" s="22">
        <v>169</v>
      </c>
      <c r="W40" s="22" t="s">
        <v>92</v>
      </c>
      <c r="X40" s="22" t="s">
        <v>88</v>
      </c>
      <c r="Y40" s="65">
        <v>618</v>
      </c>
      <c r="Z40" s="41"/>
      <c r="AA40" s="1" t="s">
        <v>129</v>
      </c>
      <c r="AB40" s="75" t="s">
        <v>142</v>
      </c>
    </row>
    <row r="41" spans="1:28" x14ac:dyDescent="0.3">
      <c r="A41" s="1" t="s">
        <v>45</v>
      </c>
      <c r="B41" s="1" t="s">
        <v>58</v>
      </c>
      <c r="C41" s="27" t="s">
        <v>378</v>
      </c>
      <c r="D41" s="38">
        <v>45</v>
      </c>
      <c r="E41" s="81"/>
      <c r="F41" s="27">
        <v>5</v>
      </c>
      <c r="G41" s="81"/>
      <c r="H41" s="27"/>
      <c r="I41" s="27"/>
      <c r="J41" s="27">
        <v>3</v>
      </c>
      <c r="K41" s="27">
        <v>8</v>
      </c>
      <c r="L41" s="81"/>
      <c r="M41" s="81"/>
      <c r="N41" s="27">
        <f t="shared" si="4"/>
        <v>0</v>
      </c>
      <c r="O41" s="82"/>
      <c r="P41" s="82"/>
      <c r="Q41" s="82"/>
      <c r="R41" s="82"/>
      <c r="S41" s="82"/>
      <c r="T41" s="39">
        <f t="shared" si="5"/>
        <v>13</v>
      </c>
      <c r="U41" s="40" t="str">
        <f t="shared" si="6"/>
        <v/>
      </c>
      <c r="V41" s="22">
        <v>169</v>
      </c>
      <c r="W41" s="22" t="s">
        <v>92</v>
      </c>
      <c r="X41" s="22" t="s">
        <v>88</v>
      </c>
      <c r="Y41" s="65">
        <v>618</v>
      </c>
      <c r="Z41" s="41"/>
      <c r="AA41" s="1" t="s">
        <v>129</v>
      </c>
      <c r="AB41" s="75" t="s">
        <v>142</v>
      </c>
    </row>
    <row r="42" spans="1:28" x14ac:dyDescent="0.3">
      <c r="A42" s="1" t="s">
        <v>45</v>
      </c>
      <c r="B42" s="1" t="s">
        <v>58</v>
      </c>
      <c r="C42" s="27" t="s">
        <v>379</v>
      </c>
      <c r="D42" s="38">
        <v>23</v>
      </c>
      <c r="E42" s="81"/>
      <c r="F42" s="27">
        <v>6</v>
      </c>
      <c r="G42" s="81"/>
      <c r="H42" s="27"/>
      <c r="I42" s="27"/>
      <c r="J42" s="27">
        <v>0</v>
      </c>
      <c r="K42" s="27">
        <v>2</v>
      </c>
      <c r="L42" s="81"/>
      <c r="M42" s="81"/>
      <c r="N42" s="27">
        <f t="shared" si="4"/>
        <v>0</v>
      </c>
      <c r="O42" s="82"/>
      <c r="P42" s="82"/>
      <c r="Q42" s="82"/>
      <c r="R42" s="82"/>
      <c r="S42" s="82"/>
      <c r="T42" s="39">
        <f t="shared" si="5"/>
        <v>12</v>
      </c>
      <c r="U42" s="40" t="str">
        <f t="shared" si="6"/>
        <v/>
      </c>
      <c r="V42" s="22">
        <v>169</v>
      </c>
      <c r="W42" s="22" t="s">
        <v>92</v>
      </c>
      <c r="X42" s="22" t="s">
        <v>88</v>
      </c>
      <c r="Y42" s="65">
        <v>618</v>
      </c>
      <c r="Z42" s="41"/>
      <c r="AA42" s="1" t="s">
        <v>129</v>
      </c>
      <c r="AB42" s="75" t="s">
        <v>142</v>
      </c>
    </row>
    <row r="43" spans="1:28" x14ac:dyDescent="0.3">
      <c r="A43" s="1" t="s">
        <v>45</v>
      </c>
      <c r="B43" s="1" t="s">
        <v>58</v>
      </c>
      <c r="C43" s="27" t="s">
        <v>380</v>
      </c>
      <c r="D43" s="38">
        <v>40</v>
      </c>
      <c r="E43" s="81"/>
      <c r="F43" s="27">
        <v>4</v>
      </c>
      <c r="G43" s="81"/>
      <c r="H43" s="27"/>
      <c r="I43" s="27"/>
      <c r="J43" s="27">
        <v>4</v>
      </c>
      <c r="K43" s="27">
        <v>4</v>
      </c>
      <c r="L43" s="81"/>
      <c r="M43" s="81"/>
      <c r="N43" s="27">
        <f t="shared" si="4"/>
        <v>0</v>
      </c>
      <c r="O43" s="82"/>
      <c r="P43" s="82"/>
      <c r="Q43" s="82"/>
      <c r="R43" s="82"/>
      <c r="S43" s="82"/>
      <c r="T43" s="39">
        <f t="shared" si="5"/>
        <v>12</v>
      </c>
      <c r="U43" s="40" t="str">
        <f t="shared" si="6"/>
        <v/>
      </c>
      <c r="V43" s="22">
        <v>169</v>
      </c>
      <c r="W43" s="22" t="s">
        <v>92</v>
      </c>
      <c r="X43" s="22" t="s">
        <v>88</v>
      </c>
      <c r="Y43" s="65">
        <v>618</v>
      </c>
      <c r="Z43" s="41"/>
      <c r="AA43" s="1" t="s">
        <v>129</v>
      </c>
      <c r="AB43" s="75" t="s">
        <v>142</v>
      </c>
    </row>
    <row r="44" spans="1:28" x14ac:dyDescent="0.3">
      <c r="A44" s="1" t="s">
        <v>45</v>
      </c>
      <c r="B44" s="1" t="s">
        <v>58</v>
      </c>
      <c r="C44" s="27" t="s">
        <v>381</v>
      </c>
      <c r="D44" s="38">
        <v>13</v>
      </c>
      <c r="E44" s="27" t="s">
        <v>488</v>
      </c>
      <c r="F44" s="27"/>
      <c r="G44" s="81"/>
      <c r="H44" s="27"/>
      <c r="I44" s="27"/>
      <c r="J44" s="27"/>
      <c r="K44" s="27"/>
      <c r="L44" s="81"/>
      <c r="M44" s="81"/>
      <c r="N44" s="27">
        <f>SUM(L44:M44)</f>
        <v>0</v>
      </c>
      <c r="O44" s="82"/>
      <c r="P44" s="82"/>
      <c r="Q44" s="82"/>
      <c r="R44" s="82"/>
      <c r="S44" s="82"/>
      <c r="T44" s="39">
        <f>(H44*3)+((F44-H44)*2)+J44</f>
        <v>0</v>
      </c>
      <c r="U44" s="40" t="str">
        <f t="shared" si="6"/>
        <v/>
      </c>
      <c r="V44" s="22">
        <v>169</v>
      </c>
      <c r="W44" s="22" t="s">
        <v>92</v>
      </c>
      <c r="X44" s="22" t="s">
        <v>88</v>
      </c>
      <c r="Y44" s="65">
        <v>618</v>
      </c>
      <c r="Z44" s="41"/>
      <c r="AA44" s="1" t="s">
        <v>129</v>
      </c>
      <c r="AB44" s="75" t="s">
        <v>142</v>
      </c>
    </row>
    <row r="45" spans="1:28" x14ac:dyDescent="0.3">
      <c r="A45" s="1" t="s">
        <v>45</v>
      </c>
      <c r="B45" s="1" t="s">
        <v>58</v>
      </c>
      <c r="C45" s="27" t="s">
        <v>382</v>
      </c>
      <c r="D45" s="38">
        <v>10</v>
      </c>
      <c r="E45" s="81"/>
      <c r="F45" s="27">
        <v>5</v>
      </c>
      <c r="G45" s="81"/>
      <c r="H45" s="27"/>
      <c r="I45" s="27"/>
      <c r="J45" s="27">
        <v>12</v>
      </c>
      <c r="K45" s="27">
        <v>16</v>
      </c>
      <c r="L45" s="81"/>
      <c r="M45" s="81"/>
      <c r="N45" s="27">
        <f>SUM(L45:M45)</f>
        <v>0</v>
      </c>
      <c r="O45" s="82"/>
      <c r="P45" s="82"/>
      <c r="Q45" s="82"/>
      <c r="R45" s="82"/>
      <c r="S45" s="82"/>
      <c r="T45" s="39">
        <f>(H45*3)+((F45-H45)*2)+J45</f>
        <v>22</v>
      </c>
      <c r="U45" s="40" t="str">
        <f t="shared" si="6"/>
        <v/>
      </c>
      <c r="V45" s="22">
        <v>169</v>
      </c>
      <c r="W45" s="22" t="s">
        <v>92</v>
      </c>
      <c r="X45" s="22" t="s">
        <v>88</v>
      </c>
      <c r="Y45" s="65">
        <v>618</v>
      </c>
      <c r="Z45" s="41"/>
      <c r="AA45" s="1" t="s">
        <v>129</v>
      </c>
      <c r="AB45" s="75" t="s">
        <v>142</v>
      </c>
    </row>
    <row r="46" spans="1:28" x14ac:dyDescent="0.3">
      <c r="A46" s="1" t="s">
        <v>45</v>
      </c>
      <c r="B46" s="1" t="s">
        <v>58</v>
      </c>
      <c r="C46" s="27" t="s">
        <v>383</v>
      </c>
      <c r="D46" s="38">
        <v>25</v>
      </c>
      <c r="E46" s="81"/>
      <c r="F46" s="27">
        <v>0</v>
      </c>
      <c r="G46" s="81"/>
      <c r="H46" s="27"/>
      <c r="I46" s="27"/>
      <c r="J46" s="27">
        <v>0</v>
      </c>
      <c r="K46" s="27">
        <v>0</v>
      </c>
      <c r="L46" s="81"/>
      <c r="M46" s="81"/>
      <c r="N46" s="27">
        <f>SUM(L46:M46)</f>
        <v>0</v>
      </c>
      <c r="O46" s="82"/>
      <c r="P46" s="82"/>
      <c r="Q46" s="82"/>
      <c r="R46" s="82"/>
      <c r="S46" s="82"/>
      <c r="T46" s="39">
        <f>(H46*3)+((F46-H46)*2)+J46</f>
        <v>0</v>
      </c>
      <c r="U46" s="40" t="str">
        <f t="shared" si="6"/>
        <v/>
      </c>
      <c r="V46" s="22">
        <v>169</v>
      </c>
      <c r="W46" s="22" t="s">
        <v>92</v>
      </c>
      <c r="X46" s="22" t="s">
        <v>88</v>
      </c>
      <c r="Y46" s="65">
        <v>618</v>
      </c>
      <c r="Z46" s="41"/>
      <c r="AA46" s="1" t="s">
        <v>129</v>
      </c>
      <c r="AB46" s="75" t="s">
        <v>142</v>
      </c>
    </row>
    <row r="47" spans="1:28" x14ac:dyDescent="0.3">
      <c r="A47" s="1" t="s">
        <v>45</v>
      </c>
      <c r="B47" s="1" t="s">
        <v>58</v>
      </c>
      <c r="C47" s="27" t="s">
        <v>384</v>
      </c>
      <c r="D47" s="38">
        <v>15</v>
      </c>
      <c r="E47" s="81"/>
      <c r="F47" s="27">
        <v>0</v>
      </c>
      <c r="G47" s="81"/>
      <c r="H47" s="27"/>
      <c r="I47" s="27"/>
      <c r="J47" s="27">
        <v>0</v>
      </c>
      <c r="K47" s="27">
        <v>0</v>
      </c>
      <c r="L47" s="81"/>
      <c r="M47" s="81"/>
      <c r="N47" s="27">
        <f>SUM(L47:M47)</f>
        <v>0</v>
      </c>
      <c r="O47" s="82"/>
      <c r="P47" s="82"/>
      <c r="Q47" s="82"/>
      <c r="R47" s="82"/>
      <c r="S47" s="82"/>
      <c r="T47" s="39">
        <f>(H47*3)+((F47-H47)*2)+J47</f>
        <v>0</v>
      </c>
      <c r="U47" s="40" t="str">
        <f t="shared" si="6"/>
        <v/>
      </c>
      <c r="V47" s="22">
        <v>169</v>
      </c>
      <c r="W47" s="22" t="s">
        <v>92</v>
      </c>
      <c r="X47" s="22" t="s">
        <v>88</v>
      </c>
      <c r="Y47" s="65">
        <v>618</v>
      </c>
      <c r="Z47" s="41"/>
      <c r="AA47" s="1" t="s">
        <v>129</v>
      </c>
      <c r="AB47" s="75" t="s">
        <v>142</v>
      </c>
    </row>
    <row r="48" spans="1:28" x14ac:dyDescent="0.3">
      <c r="A48" s="1" t="s">
        <v>45</v>
      </c>
      <c r="B48" s="1" t="s">
        <v>58</v>
      </c>
      <c r="C48" s="55" t="s">
        <v>38</v>
      </c>
      <c r="D48" s="36"/>
      <c r="E48" s="55">
        <v>240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>
        <v>26</v>
      </c>
      <c r="Q48" s="55"/>
      <c r="R48" s="55"/>
      <c r="S48" s="55"/>
      <c r="T48" s="55"/>
      <c r="U48" s="40" t="str">
        <f>_xlfn.IFNA("",((T48+Q48+N48-R48)+(O48*2))/E48)</f>
        <v/>
      </c>
      <c r="V48" s="22">
        <v>169</v>
      </c>
      <c r="W48" s="22" t="s">
        <v>92</v>
      </c>
      <c r="X48" s="22" t="s">
        <v>88</v>
      </c>
      <c r="Y48" s="65">
        <v>618</v>
      </c>
      <c r="Z48" s="41"/>
      <c r="AA48" s="1" t="s">
        <v>129</v>
      </c>
      <c r="AB48" s="75" t="s">
        <v>142</v>
      </c>
    </row>
    <row r="49" spans="1:28" x14ac:dyDescent="0.3">
      <c r="A49" s="43" t="s">
        <v>45</v>
      </c>
      <c r="B49" s="43" t="s">
        <v>58</v>
      </c>
      <c r="C49" s="44" t="s">
        <v>39</v>
      </c>
      <c r="D49" s="43"/>
      <c r="E49" s="44">
        <f t="shared" ref="E49:T49" si="7">SUM(E37:E48)</f>
        <v>240</v>
      </c>
      <c r="F49" s="44">
        <f t="shared" si="7"/>
        <v>34</v>
      </c>
      <c r="G49" s="44">
        <f t="shared" si="7"/>
        <v>0</v>
      </c>
      <c r="H49" s="44">
        <f t="shared" si="7"/>
        <v>0</v>
      </c>
      <c r="I49" s="44">
        <f t="shared" si="7"/>
        <v>0</v>
      </c>
      <c r="J49" s="44">
        <f t="shared" si="7"/>
        <v>39</v>
      </c>
      <c r="K49" s="44">
        <f t="shared" si="7"/>
        <v>53</v>
      </c>
      <c r="L49" s="44">
        <f t="shared" si="7"/>
        <v>0</v>
      </c>
      <c r="M49" s="44">
        <f t="shared" si="7"/>
        <v>0</v>
      </c>
      <c r="N49" s="44">
        <f t="shared" si="7"/>
        <v>0</v>
      </c>
      <c r="O49" s="44">
        <f t="shared" si="7"/>
        <v>0</v>
      </c>
      <c r="P49" s="44">
        <f t="shared" si="7"/>
        <v>26</v>
      </c>
      <c r="Q49" s="44">
        <f t="shared" si="7"/>
        <v>0</v>
      </c>
      <c r="R49" s="44">
        <f t="shared" si="7"/>
        <v>0</v>
      </c>
      <c r="S49" s="44">
        <f t="shared" si="7"/>
        <v>0</v>
      </c>
      <c r="T49" s="44">
        <f t="shared" si="7"/>
        <v>107</v>
      </c>
      <c r="U49" s="45">
        <f>((T49+Q49+N49-R49)+(O49*2))/E49</f>
        <v>0.44583333333333336</v>
      </c>
      <c r="V49" s="46">
        <v>169</v>
      </c>
      <c r="W49" s="46" t="s">
        <v>92</v>
      </c>
      <c r="X49" s="46" t="s">
        <v>88</v>
      </c>
      <c r="Y49" s="66">
        <v>618</v>
      </c>
      <c r="Z49" s="47"/>
      <c r="AA49" s="43" t="s">
        <v>129</v>
      </c>
      <c r="AB49" s="76" t="s">
        <v>142</v>
      </c>
    </row>
    <row r="50" spans="1:28" x14ac:dyDescent="0.3">
      <c r="A50" s="1"/>
      <c r="B50" s="1"/>
      <c r="C50" s="1"/>
      <c r="D50" s="1"/>
      <c r="F50" s="48" t="s">
        <v>40</v>
      </c>
      <c r="G50" s="49" t="e">
        <f>F49/G49</f>
        <v>#DIV/0!</v>
      </c>
      <c r="H50" s="27"/>
      <c r="I50" s="1"/>
      <c r="J50" s="48" t="s">
        <v>41</v>
      </c>
      <c r="K50" s="50">
        <f>J49/K49</f>
        <v>0.73584905660377353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2"/>
      <c r="Z52" s="41"/>
      <c r="AA52" s="1"/>
      <c r="AB52" s="1"/>
    </row>
    <row r="53" spans="1:28" x14ac:dyDescent="0.3"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1"/>
      <c r="Z53" s="41"/>
      <c r="AA53" s="1"/>
      <c r="AB53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8FA8-84FA-4D7B-99A5-3C027BFD7ECD}">
  <sheetPr>
    <tabColor rgb="FF92D050"/>
  </sheetPr>
  <dimension ref="A1:AB54"/>
  <sheetViews>
    <sheetView workbookViewId="0">
      <selection activeCell="A15" sqref="A1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431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477</v>
      </c>
    </row>
    <row r="3" spans="1:28" x14ac:dyDescent="0.3">
      <c r="B3" s="1"/>
      <c r="C3" s="6">
        <v>29192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123</v>
      </c>
      <c r="D4" s="7" t="s">
        <v>4</v>
      </c>
      <c r="E4" s="8"/>
      <c r="F4" s="5"/>
      <c r="G4" s="1"/>
      <c r="J4" s="15" t="s">
        <v>143</v>
      </c>
      <c r="K4" s="16" t="s">
        <v>44</v>
      </c>
      <c r="L4" s="17"/>
      <c r="M4" s="18"/>
      <c r="N4" s="19">
        <v>26</v>
      </c>
      <c r="O4" s="19">
        <v>22</v>
      </c>
      <c r="P4" s="19">
        <v>30</v>
      </c>
      <c r="Q4" s="19">
        <v>19</v>
      </c>
      <c r="R4" s="20"/>
      <c r="S4" s="21">
        <f>SUM(N4:R4)</f>
        <v>97</v>
      </c>
      <c r="T4" s="22">
        <v>172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144</v>
      </c>
      <c r="K5" s="16" t="s">
        <v>63</v>
      </c>
      <c r="L5" s="17"/>
      <c r="M5" s="18"/>
      <c r="N5" s="19">
        <v>22</v>
      </c>
      <c r="O5" s="19">
        <v>24</v>
      </c>
      <c r="P5" s="19">
        <v>21</v>
      </c>
      <c r="Q5" s="19">
        <v>24</v>
      </c>
      <c r="R5" s="20"/>
      <c r="S5" s="21">
        <f>SUM(N5:R5)</f>
        <v>91</v>
      </c>
      <c r="T5" s="22">
        <v>172</v>
      </c>
      <c r="U5" s="1"/>
      <c r="V5" s="1"/>
      <c r="W5" s="1"/>
    </row>
    <row r="6" spans="1:28" x14ac:dyDescent="0.3">
      <c r="C6" s="23">
        <v>747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302</v>
      </c>
      <c r="D7" s="7" t="s">
        <v>7</v>
      </c>
      <c r="G7" s="1"/>
      <c r="S7" s="1"/>
      <c r="T7" s="25" t="s">
        <v>8</v>
      </c>
      <c r="U7" s="1"/>
      <c r="V7" s="26">
        <v>172</v>
      </c>
      <c r="W7" s="1"/>
    </row>
    <row r="8" spans="1:28" x14ac:dyDescent="0.3">
      <c r="B8" s="1"/>
      <c r="C8" s="24" t="s">
        <v>476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5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478</v>
      </c>
      <c r="D13" s="38">
        <v>34</v>
      </c>
      <c r="E13" s="27" t="s">
        <v>497</v>
      </c>
      <c r="F13" s="27"/>
      <c r="G13" s="27"/>
      <c r="H13" s="27"/>
      <c r="I13" s="27"/>
      <c r="J13" s="27"/>
      <c r="K13" s="27"/>
      <c r="L13" s="81"/>
      <c r="M13" s="27"/>
      <c r="N13" s="27"/>
      <c r="O13" s="27"/>
      <c r="P13" s="39"/>
      <c r="Q13" s="27"/>
      <c r="R13" s="27"/>
      <c r="S13" s="27"/>
      <c r="T13" s="27"/>
      <c r="U13" s="40" t="str">
        <f>IFERROR(((T13+Q13+N13-R13)+(O13*2))/E13,"")</f>
        <v/>
      </c>
      <c r="V13" s="22">
        <v>172</v>
      </c>
      <c r="W13" s="22" t="s">
        <v>92</v>
      </c>
      <c r="X13" s="22" t="s">
        <v>88</v>
      </c>
      <c r="Y13" s="65">
        <v>747</v>
      </c>
      <c r="Z13" s="41"/>
      <c r="AA13" s="1" t="s">
        <v>89</v>
      </c>
      <c r="AB13" s="28" t="s">
        <v>145</v>
      </c>
    </row>
    <row r="14" spans="1:28" x14ac:dyDescent="0.3">
      <c r="A14" s="1" t="s">
        <v>62</v>
      </c>
      <c r="B14" s="1" t="s">
        <v>45</v>
      </c>
      <c r="C14" s="27" t="s">
        <v>322</v>
      </c>
      <c r="D14" s="38">
        <v>13</v>
      </c>
      <c r="E14" s="27" t="s">
        <v>497</v>
      </c>
      <c r="F14" s="27"/>
      <c r="G14" s="27"/>
      <c r="H14" s="27"/>
      <c r="I14" s="27"/>
      <c r="J14" s="27"/>
      <c r="K14" s="27"/>
      <c r="L14" s="81"/>
      <c r="M14" s="27"/>
      <c r="N14" s="27"/>
      <c r="O14" s="27"/>
      <c r="P14" s="39"/>
      <c r="Q14" s="27"/>
      <c r="R14" s="27"/>
      <c r="S14" s="27"/>
      <c r="T14" s="27"/>
      <c r="U14" s="40"/>
      <c r="V14" s="22">
        <v>172</v>
      </c>
      <c r="W14" s="22" t="s">
        <v>92</v>
      </c>
      <c r="X14" s="22" t="s">
        <v>88</v>
      </c>
      <c r="Y14" s="65">
        <v>747</v>
      </c>
      <c r="Z14" s="41"/>
      <c r="AA14" s="1" t="s">
        <v>89</v>
      </c>
      <c r="AB14" s="28" t="s">
        <v>145</v>
      </c>
    </row>
    <row r="15" spans="1:28" x14ac:dyDescent="0.3">
      <c r="A15" s="1" t="s">
        <v>62</v>
      </c>
      <c r="B15" s="1" t="s">
        <v>45</v>
      </c>
      <c r="C15" s="27" t="s">
        <v>48</v>
      </c>
      <c r="D15" s="38">
        <v>15</v>
      </c>
      <c r="E15" s="27">
        <v>43</v>
      </c>
      <c r="F15" s="27">
        <v>12</v>
      </c>
      <c r="G15" s="27">
        <v>26</v>
      </c>
      <c r="H15" s="27"/>
      <c r="I15" s="27"/>
      <c r="J15" s="27">
        <v>5</v>
      </c>
      <c r="K15" s="27">
        <v>6</v>
      </c>
      <c r="L15" s="81"/>
      <c r="M15" s="27">
        <v>5</v>
      </c>
      <c r="N15" s="27">
        <f>SUM(L15:M15)</f>
        <v>5</v>
      </c>
      <c r="O15" s="27">
        <v>6</v>
      </c>
      <c r="P15" s="39">
        <v>1</v>
      </c>
      <c r="Q15" s="27">
        <v>3</v>
      </c>
      <c r="R15" s="27"/>
      <c r="S15" s="27"/>
      <c r="T15" s="27">
        <f t="shared" ref="T15" si="0">+(F15*2)+J15</f>
        <v>29</v>
      </c>
      <c r="U15" s="40">
        <f>IFERROR(((T15+Q15+N15-R15)+(O15*2))/E15,"")</f>
        <v>1.1395348837209303</v>
      </c>
      <c r="V15" s="22">
        <v>172</v>
      </c>
      <c r="W15" s="22" t="s">
        <v>92</v>
      </c>
      <c r="X15" s="22" t="s">
        <v>88</v>
      </c>
      <c r="Y15" s="65">
        <v>747</v>
      </c>
      <c r="Z15" s="41"/>
      <c r="AA15" s="1" t="s">
        <v>89</v>
      </c>
      <c r="AB15" s="28" t="s">
        <v>145</v>
      </c>
    </row>
    <row r="16" spans="1:28" x14ac:dyDescent="0.3">
      <c r="A16" s="1" t="s">
        <v>62</v>
      </c>
      <c r="B16" s="1" t="s">
        <v>45</v>
      </c>
      <c r="C16" s="27" t="s">
        <v>51</v>
      </c>
      <c r="D16" s="38">
        <v>10</v>
      </c>
      <c r="E16" s="27">
        <v>5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81"/>
      <c r="M16" s="27">
        <v>1</v>
      </c>
      <c r="N16" s="27">
        <f>SUM(L16:M16)</f>
        <v>1</v>
      </c>
      <c r="O16" s="39">
        <v>0</v>
      </c>
      <c r="P16" s="39">
        <v>1</v>
      </c>
      <c r="Q16" s="39"/>
      <c r="R16" s="39">
        <v>1</v>
      </c>
      <c r="S16" s="39"/>
      <c r="T16" s="27">
        <f t="shared" ref="T16:T24" si="1">+(F16*2)+J16</f>
        <v>0</v>
      </c>
      <c r="U16" s="40">
        <f t="shared" ref="U16:U24" si="2">IFERROR(((T16+Q16+N16-R16)+(O16*2))/E16,"")</f>
        <v>0</v>
      </c>
      <c r="V16" s="22">
        <v>172</v>
      </c>
      <c r="W16" s="22" t="s">
        <v>92</v>
      </c>
      <c r="X16" s="22" t="s">
        <v>88</v>
      </c>
      <c r="Y16" s="65">
        <v>747</v>
      </c>
      <c r="Z16" s="41"/>
      <c r="AA16" s="1" t="s">
        <v>89</v>
      </c>
      <c r="AB16" s="28" t="s">
        <v>145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25</v>
      </c>
      <c r="E17" s="27">
        <v>7</v>
      </c>
      <c r="F17" s="27">
        <v>0</v>
      </c>
      <c r="G17" s="27">
        <v>0</v>
      </c>
      <c r="H17" s="27"/>
      <c r="I17" s="27"/>
      <c r="J17" s="27">
        <v>1</v>
      </c>
      <c r="K17" s="27">
        <v>2</v>
      </c>
      <c r="L17" s="81"/>
      <c r="M17" s="27">
        <v>0</v>
      </c>
      <c r="N17" s="27">
        <f t="shared" ref="N17:N22" si="3">SUM(L17:M17)</f>
        <v>0</v>
      </c>
      <c r="O17" s="39">
        <v>0</v>
      </c>
      <c r="P17" s="39">
        <v>1</v>
      </c>
      <c r="Q17" s="39"/>
      <c r="R17" s="39"/>
      <c r="S17" s="39"/>
      <c r="T17" s="27">
        <f t="shared" si="1"/>
        <v>1</v>
      </c>
      <c r="U17" s="40">
        <f t="shared" si="2"/>
        <v>0.14285714285714285</v>
      </c>
      <c r="V17" s="22">
        <v>172</v>
      </c>
      <c r="W17" s="22" t="s">
        <v>92</v>
      </c>
      <c r="X17" s="22" t="s">
        <v>88</v>
      </c>
      <c r="Y17" s="65">
        <v>747</v>
      </c>
      <c r="Z17" s="41"/>
      <c r="AA17" s="1" t="s">
        <v>89</v>
      </c>
      <c r="AB17" s="28" t="s">
        <v>145</v>
      </c>
    </row>
    <row r="18" spans="1:28" x14ac:dyDescent="0.3">
      <c r="A18" s="1" t="s">
        <v>62</v>
      </c>
      <c r="B18" s="1" t="s">
        <v>45</v>
      </c>
      <c r="C18" s="27" t="s">
        <v>53</v>
      </c>
      <c r="D18" s="38">
        <v>8</v>
      </c>
      <c r="E18" s="27">
        <v>17</v>
      </c>
      <c r="F18" s="27">
        <v>2</v>
      </c>
      <c r="G18" s="27">
        <v>3</v>
      </c>
      <c r="H18" s="27"/>
      <c r="I18" s="27"/>
      <c r="J18" s="27">
        <v>1</v>
      </c>
      <c r="K18" s="27">
        <v>7</v>
      </c>
      <c r="L18" s="81"/>
      <c r="M18" s="27">
        <v>5</v>
      </c>
      <c r="N18" s="27">
        <f t="shared" si="3"/>
        <v>5</v>
      </c>
      <c r="O18" s="39">
        <v>0</v>
      </c>
      <c r="P18" s="39">
        <v>3</v>
      </c>
      <c r="Q18" s="39">
        <v>2</v>
      </c>
      <c r="R18" s="39">
        <v>3</v>
      </c>
      <c r="S18" s="39"/>
      <c r="T18" s="27">
        <f t="shared" si="1"/>
        <v>5</v>
      </c>
      <c r="U18" s="40">
        <f t="shared" si="2"/>
        <v>0.52941176470588236</v>
      </c>
      <c r="V18" s="22">
        <v>172</v>
      </c>
      <c r="W18" s="22" t="s">
        <v>92</v>
      </c>
      <c r="X18" s="22" t="s">
        <v>88</v>
      </c>
      <c r="Y18" s="65">
        <v>747</v>
      </c>
      <c r="Z18" s="41"/>
      <c r="AA18" s="1" t="s">
        <v>89</v>
      </c>
      <c r="AB18" s="28" t="s">
        <v>145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6</v>
      </c>
      <c r="E19" s="27">
        <v>12</v>
      </c>
      <c r="F19" s="27">
        <v>0</v>
      </c>
      <c r="G19" s="27">
        <v>2</v>
      </c>
      <c r="H19" s="27"/>
      <c r="I19" s="27"/>
      <c r="J19" s="27">
        <v>4</v>
      </c>
      <c r="K19" s="27">
        <v>4</v>
      </c>
      <c r="L19" s="81"/>
      <c r="M19" s="27">
        <v>1</v>
      </c>
      <c r="N19" s="27">
        <f t="shared" si="3"/>
        <v>1</v>
      </c>
      <c r="O19" s="39">
        <v>0</v>
      </c>
      <c r="P19" s="39">
        <v>1</v>
      </c>
      <c r="Q19" s="39"/>
      <c r="R19" s="39"/>
      <c r="S19" s="39"/>
      <c r="T19" s="27">
        <f t="shared" si="1"/>
        <v>4</v>
      </c>
      <c r="U19" s="40">
        <f t="shared" si="2"/>
        <v>0.41666666666666669</v>
      </c>
      <c r="V19" s="22">
        <v>172</v>
      </c>
      <c r="W19" s="22" t="s">
        <v>92</v>
      </c>
      <c r="X19" s="22" t="s">
        <v>88</v>
      </c>
      <c r="Y19" s="65">
        <v>747</v>
      </c>
      <c r="Z19" s="41"/>
      <c r="AA19" s="1" t="s">
        <v>89</v>
      </c>
      <c r="AB19" s="28" t="s">
        <v>145</v>
      </c>
    </row>
    <row r="20" spans="1:28" x14ac:dyDescent="0.3">
      <c r="A20" s="1" t="s">
        <v>62</v>
      </c>
      <c r="B20" s="1" t="s">
        <v>45</v>
      </c>
      <c r="C20" s="27" t="s">
        <v>54</v>
      </c>
      <c r="D20" s="38">
        <v>22</v>
      </c>
      <c r="E20" s="27">
        <v>31</v>
      </c>
      <c r="F20" s="27">
        <v>3</v>
      </c>
      <c r="G20" s="27">
        <v>8</v>
      </c>
      <c r="H20" s="27"/>
      <c r="I20" s="27"/>
      <c r="J20" s="27">
        <v>5</v>
      </c>
      <c r="K20" s="27">
        <v>8</v>
      </c>
      <c r="L20" s="81"/>
      <c r="M20" s="27">
        <v>8</v>
      </c>
      <c r="N20" s="27">
        <f t="shared" si="3"/>
        <v>8</v>
      </c>
      <c r="O20" s="39">
        <v>7</v>
      </c>
      <c r="P20" s="39">
        <v>4</v>
      </c>
      <c r="Q20" s="39"/>
      <c r="R20" s="39">
        <v>2</v>
      </c>
      <c r="S20" s="39"/>
      <c r="T20" s="27">
        <f t="shared" si="1"/>
        <v>11</v>
      </c>
      <c r="U20" s="40">
        <f t="shared" si="2"/>
        <v>1</v>
      </c>
      <c r="V20" s="22">
        <v>172</v>
      </c>
      <c r="W20" s="22" t="s">
        <v>92</v>
      </c>
      <c r="X20" s="22" t="s">
        <v>88</v>
      </c>
      <c r="Y20" s="65">
        <v>747</v>
      </c>
      <c r="Z20" s="41"/>
      <c r="AA20" s="1" t="s">
        <v>89</v>
      </c>
      <c r="AB20" s="28" t="s">
        <v>145</v>
      </c>
    </row>
    <row r="21" spans="1:28" x14ac:dyDescent="0.3">
      <c r="A21" s="1" t="s">
        <v>62</v>
      </c>
      <c r="B21" s="1" t="s">
        <v>45</v>
      </c>
      <c r="C21" s="27" t="s">
        <v>47</v>
      </c>
      <c r="D21" s="38">
        <v>28</v>
      </c>
      <c r="E21" s="27">
        <v>43</v>
      </c>
      <c r="F21" s="27">
        <v>12</v>
      </c>
      <c r="G21" s="27">
        <v>28</v>
      </c>
      <c r="H21" s="27"/>
      <c r="I21" s="27"/>
      <c r="J21" s="27">
        <v>4</v>
      </c>
      <c r="K21" s="27">
        <v>4</v>
      </c>
      <c r="L21" s="81"/>
      <c r="M21" s="27">
        <v>10</v>
      </c>
      <c r="N21" s="27">
        <f t="shared" si="3"/>
        <v>10</v>
      </c>
      <c r="O21" s="39">
        <v>1</v>
      </c>
      <c r="P21" s="39">
        <v>5</v>
      </c>
      <c r="Q21" s="39">
        <v>1</v>
      </c>
      <c r="R21" s="39">
        <v>2</v>
      </c>
      <c r="S21" s="39"/>
      <c r="T21" s="27">
        <f t="shared" si="1"/>
        <v>28</v>
      </c>
      <c r="U21" s="40">
        <f t="shared" si="2"/>
        <v>0.90697674418604646</v>
      </c>
      <c r="V21" s="22">
        <v>172</v>
      </c>
      <c r="W21" s="22" t="s">
        <v>92</v>
      </c>
      <c r="X21" s="22" t="s">
        <v>88</v>
      </c>
      <c r="Y21" s="65">
        <v>747</v>
      </c>
      <c r="Z21" s="41"/>
      <c r="AA21" s="1" t="s">
        <v>89</v>
      </c>
      <c r="AB21" s="28" t="s">
        <v>145</v>
      </c>
    </row>
    <row r="22" spans="1:28" x14ac:dyDescent="0.3">
      <c r="A22" s="1" t="s">
        <v>62</v>
      </c>
      <c r="B22" s="1" t="s">
        <v>45</v>
      </c>
      <c r="C22" s="27" t="s">
        <v>52</v>
      </c>
      <c r="D22" s="38">
        <v>32</v>
      </c>
      <c r="E22" s="27">
        <v>10</v>
      </c>
      <c r="F22" s="27">
        <v>0</v>
      </c>
      <c r="G22" s="27">
        <v>1</v>
      </c>
      <c r="H22" s="27"/>
      <c r="I22" s="27"/>
      <c r="J22" s="27">
        <v>0</v>
      </c>
      <c r="K22" s="27">
        <v>2</v>
      </c>
      <c r="L22" s="81"/>
      <c r="M22" s="27">
        <v>1</v>
      </c>
      <c r="N22" s="27">
        <f t="shared" si="3"/>
        <v>1</v>
      </c>
      <c r="O22" s="39">
        <v>0</v>
      </c>
      <c r="P22" s="39">
        <v>1</v>
      </c>
      <c r="Q22" s="39">
        <v>1</v>
      </c>
      <c r="R22" s="39"/>
      <c r="S22" s="39"/>
      <c r="T22" s="27">
        <f t="shared" si="1"/>
        <v>0</v>
      </c>
      <c r="U22" s="40">
        <f t="shared" si="2"/>
        <v>0.2</v>
      </c>
      <c r="V22" s="22">
        <v>172</v>
      </c>
      <c r="W22" s="22" t="s">
        <v>92</v>
      </c>
      <c r="X22" s="22" t="s">
        <v>88</v>
      </c>
      <c r="Y22" s="65">
        <v>747</v>
      </c>
      <c r="Z22" s="41"/>
      <c r="AA22" s="1" t="s">
        <v>89</v>
      </c>
      <c r="AB22" s="28" t="s">
        <v>145</v>
      </c>
    </row>
    <row r="23" spans="1:28" x14ac:dyDescent="0.3">
      <c r="A23" s="1" t="s">
        <v>62</v>
      </c>
      <c r="B23" s="1" t="s">
        <v>45</v>
      </c>
      <c r="C23" s="27" t="s">
        <v>46</v>
      </c>
      <c r="D23" s="38">
        <v>1</v>
      </c>
      <c r="E23" s="27">
        <v>36</v>
      </c>
      <c r="F23" s="27">
        <v>3</v>
      </c>
      <c r="G23" s="27">
        <v>9</v>
      </c>
      <c r="H23" s="27"/>
      <c r="I23" s="27"/>
      <c r="J23" s="27">
        <v>4</v>
      </c>
      <c r="K23" s="27">
        <v>5</v>
      </c>
      <c r="L23" s="81"/>
      <c r="M23" s="27">
        <v>4</v>
      </c>
      <c r="N23" s="27">
        <f>SUM(L23:M23)</f>
        <v>4</v>
      </c>
      <c r="O23" s="39">
        <v>8</v>
      </c>
      <c r="P23" s="39">
        <v>1</v>
      </c>
      <c r="Q23" s="39">
        <v>4</v>
      </c>
      <c r="R23" s="39">
        <v>2</v>
      </c>
      <c r="S23" s="39"/>
      <c r="T23" s="27">
        <f t="shared" si="1"/>
        <v>10</v>
      </c>
      <c r="U23" s="40">
        <f t="shared" si="2"/>
        <v>0.88888888888888884</v>
      </c>
      <c r="V23" s="22">
        <v>172</v>
      </c>
      <c r="W23" s="22" t="s">
        <v>92</v>
      </c>
      <c r="X23" s="22" t="s">
        <v>88</v>
      </c>
      <c r="Y23" s="65">
        <v>747</v>
      </c>
      <c r="Z23" s="41"/>
      <c r="AA23" s="1" t="s">
        <v>89</v>
      </c>
      <c r="AB23" s="28" t="s">
        <v>145</v>
      </c>
    </row>
    <row r="24" spans="1:28" x14ac:dyDescent="0.3">
      <c r="A24" s="1" t="s">
        <v>62</v>
      </c>
      <c r="B24" s="1" t="s">
        <v>45</v>
      </c>
      <c r="C24" s="27" t="s">
        <v>49</v>
      </c>
      <c r="D24" s="38">
        <v>30</v>
      </c>
      <c r="E24" s="27">
        <v>36</v>
      </c>
      <c r="F24" s="27">
        <v>2</v>
      </c>
      <c r="G24" s="27">
        <v>5</v>
      </c>
      <c r="H24" s="27"/>
      <c r="I24" s="27"/>
      <c r="J24" s="27">
        <v>5</v>
      </c>
      <c r="K24" s="27">
        <v>6</v>
      </c>
      <c r="L24" s="81"/>
      <c r="M24" s="27">
        <v>2</v>
      </c>
      <c r="N24" s="27">
        <f>SUM(L24:M24)</f>
        <v>2</v>
      </c>
      <c r="O24" s="39">
        <v>1</v>
      </c>
      <c r="P24" s="39">
        <v>3</v>
      </c>
      <c r="Q24" s="39">
        <v>4</v>
      </c>
      <c r="R24" s="39">
        <v>2</v>
      </c>
      <c r="S24" s="39"/>
      <c r="T24" s="27">
        <f t="shared" si="1"/>
        <v>9</v>
      </c>
      <c r="U24" s="40">
        <f t="shared" si="2"/>
        <v>0.41666666666666669</v>
      </c>
      <c r="V24" s="22">
        <v>172</v>
      </c>
      <c r="W24" s="22" t="s">
        <v>92</v>
      </c>
      <c r="X24" s="22" t="s">
        <v>88</v>
      </c>
      <c r="Y24" s="65">
        <v>747</v>
      </c>
      <c r="Z24" s="41"/>
      <c r="AA24" s="1" t="s">
        <v>89</v>
      </c>
      <c r="AB24" s="28" t="s">
        <v>145</v>
      </c>
    </row>
    <row r="25" spans="1:28" x14ac:dyDescent="0.3">
      <c r="A25" s="1" t="s">
        <v>62</v>
      </c>
      <c r="B25" s="1" t="s">
        <v>45</v>
      </c>
      <c r="C25" s="55" t="s">
        <v>38</v>
      </c>
      <c r="D25" s="1"/>
      <c r="E25" s="55"/>
      <c r="F25" s="42"/>
      <c r="G25" s="42"/>
      <c r="H25" s="42"/>
      <c r="I25" s="42"/>
      <c r="J25" s="42"/>
      <c r="K25" s="42"/>
      <c r="L25" s="55">
        <v>12</v>
      </c>
      <c r="M25" s="55">
        <v>-12</v>
      </c>
      <c r="N25" s="27"/>
      <c r="O25" s="42"/>
      <c r="P25" s="55"/>
      <c r="Q25" s="42"/>
      <c r="R25" s="42"/>
      <c r="S25" s="42"/>
      <c r="T25" s="27"/>
      <c r="U25" s="40" t="str">
        <f>_xlfn.IFNA("",((T25+Q25+N25-R25)+(O25*2))/E25)</f>
        <v/>
      </c>
      <c r="V25" s="22">
        <v>172</v>
      </c>
      <c r="W25" s="22" t="s">
        <v>92</v>
      </c>
      <c r="X25" s="22" t="s">
        <v>88</v>
      </c>
      <c r="Y25" s="65">
        <v>747</v>
      </c>
      <c r="Z25" s="41"/>
      <c r="AA25" s="1" t="s">
        <v>89</v>
      </c>
      <c r="AB25" s="28" t="s">
        <v>145</v>
      </c>
    </row>
    <row r="26" spans="1:28" x14ac:dyDescent="0.3">
      <c r="A26" s="43" t="s">
        <v>62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34</v>
      </c>
      <c r="G26" s="44">
        <f t="shared" si="4"/>
        <v>83</v>
      </c>
      <c r="H26" s="44">
        <f t="shared" si="4"/>
        <v>0</v>
      </c>
      <c r="I26" s="44">
        <f t="shared" si="4"/>
        <v>0</v>
      </c>
      <c r="J26" s="44">
        <f t="shared" si="4"/>
        <v>29</v>
      </c>
      <c r="K26" s="44">
        <f t="shared" si="4"/>
        <v>44</v>
      </c>
      <c r="L26" s="44">
        <f t="shared" si="4"/>
        <v>12</v>
      </c>
      <c r="M26" s="44">
        <f t="shared" si="4"/>
        <v>25</v>
      </c>
      <c r="N26" s="44">
        <f t="shared" si="4"/>
        <v>37</v>
      </c>
      <c r="O26" s="44">
        <f t="shared" si="4"/>
        <v>23</v>
      </c>
      <c r="P26" s="44">
        <f t="shared" si="4"/>
        <v>21</v>
      </c>
      <c r="Q26" s="44">
        <f t="shared" si="4"/>
        <v>15</v>
      </c>
      <c r="R26" s="44">
        <f t="shared" si="4"/>
        <v>12</v>
      </c>
      <c r="S26" s="44">
        <f t="shared" si="4"/>
        <v>0</v>
      </c>
      <c r="T26" s="44">
        <f t="shared" si="4"/>
        <v>97</v>
      </c>
      <c r="U26" s="45">
        <f>((T26+Q26+N26-R26)+(O26*2))/E26</f>
        <v>0.76249999999999996</v>
      </c>
      <c r="V26" s="46">
        <v>172</v>
      </c>
      <c r="W26" s="46" t="s">
        <v>92</v>
      </c>
      <c r="X26" s="46" t="s">
        <v>88</v>
      </c>
      <c r="Y26" s="66">
        <v>747</v>
      </c>
      <c r="Z26" s="47"/>
      <c r="AA26" s="43" t="s">
        <v>89</v>
      </c>
      <c r="AB26" s="76" t="s">
        <v>145</v>
      </c>
    </row>
    <row r="27" spans="1:28" x14ac:dyDescent="0.3">
      <c r="A27" s="1"/>
      <c r="B27" s="1"/>
      <c r="C27" s="1"/>
      <c r="D27" s="1"/>
      <c r="F27" s="48" t="s">
        <v>40</v>
      </c>
      <c r="G27" s="50">
        <f>F26/G26</f>
        <v>0.40963855421686746</v>
      </c>
      <c r="H27" s="27"/>
      <c r="I27" s="1"/>
      <c r="J27" s="48" t="s">
        <v>41</v>
      </c>
      <c r="K27" s="50">
        <f>J26/K26</f>
        <v>0.65909090909090906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F29" s="48"/>
      <c r="G29" s="73"/>
      <c r="H29" s="27"/>
      <c r="I29" s="1"/>
      <c r="J29" s="48"/>
      <c r="K29" s="74"/>
      <c r="L29" s="1"/>
      <c r="M29" s="39"/>
      <c r="N29" s="72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1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B35" s="1"/>
      <c r="C35" s="32" t="s">
        <v>63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35">
        <v>8</v>
      </c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62</v>
      </c>
      <c r="C37" s="27" t="s">
        <v>363</v>
      </c>
      <c r="D37" s="38">
        <v>40</v>
      </c>
      <c r="E37" s="27">
        <v>11</v>
      </c>
      <c r="F37" s="27">
        <v>1</v>
      </c>
      <c r="G37" s="27">
        <v>2</v>
      </c>
      <c r="H37" s="27"/>
      <c r="I37" s="27"/>
      <c r="J37" s="27">
        <v>1</v>
      </c>
      <c r="K37" s="27">
        <v>3</v>
      </c>
      <c r="L37" s="81"/>
      <c r="M37" s="27">
        <v>5</v>
      </c>
      <c r="N37" s="27">
        <f>SUM(L37:M37)</f>
        <v>5</v>
      </c>
      <c r="O37" s="27">
        <v>0</v>
      </c>
      <c r="P37" s="39">
        <v>5</v>
      </c>
      <c r="Q37" s="27"/>
      <c r="R37" s="27"/>
      <c r="S37" s="27"/>
      <c r="T37" s="27">
        <f t="shared" ref="T37:T48" si="5">+(F37*2)+J37</f>
        <v>3</v>
      </c>
      <c r="U37" s="40">
        <f>IFERROR(((T37+Q37+N37-R37)+(O37*2))/E37,"")</f>
        <v>0.72727272727272729</v>
      </c>
      <c r="V37" s="22">
        <v>172</v>
      </c>
      <c r="W37" s="22" t="s">
        <v>112</v>
      </c>
      <c r="X37" s="22" t="s">
        <v>93</v>
      </c>
      <c r="Y37" s="65">
        <v>747</v>
      </c>
      <c r="Z37" s="41"/>
      <c r="AA37" s="1" t="s">
        <v>146</v>
      </c>
      <c r="AB37" s="28" t="s">
        <v>147</v>
      </c>
    </row>
    <row r="38" spans="1:28" x14ac:dyDescent="0.3">
      <c r="A38" s="1" t="s">
        <v>45</v>
      </c>
      <c r="B38" s="1" t="s">
        <v>62</v>
      </c>
      <c r="C38" s="27" t="s">
        <v>364</v>
      </c>
      <c r="D38" s="38">
        <v>7</v>
      </c>
      <c r="E38" s="27">
        <v>24</v>
      </c>
      <c r="F38" s="27">
        <v>4</v>
      </c>
      <c r="G38" s="27">
        <v>11</v>
      </c>
      <c r="H38" s="27"/>
      <c r="I38" s="27"/>
      <c r="J38" s="27">
        <v>1</v>
      </c>
      <c r="K38" s="27">
        <v>2</v>
      </c>
      <c r="L38" s="81"/>
      <c r="M38" s="27">
        <v>3</v>
      </c>
      <c r="N38" s="27">
        <f t="shared" ref="N38:N43" si="6">SUM(L38:M38)</f>
        <v>3</v>
      </c>
      <c r="O38" s="39">
        <v>4</v>
      </c>
      <c r="P38" s="39">
        <v>5</v>
      </c>
      <c r="Q38" s="39"/>
      <c r="R38" s="39">
        <v>3</v>
      </c>
      <c r="S38" s="39"/>
      <c r="T38" s="27">
        <f t="shared" si="5"/>
        <v>9</v>
      </c>
      <c r="U38" s="40">
        <f t="shared" ref="U38:U48" si="7">IFERROR(((T38+Q38+N38-R38)+(O38*2))/E38,"")</f>
        <v>0.70833333333333337</v>
      </c>
      <c r="V38" s="22">
        <v>172</v>
      </c>
      <c r="W38" s="22" t="s">
        <v>112</v>
      </c>
      <c r="X38" s="22" t="s">
        <v>93</v>
      </c>
      <c r="Y38" s="65">
        <v>747</v>
      </c>
      <c r="Z38" s="41"/>
      <c r="AA38" s="1" t="s">
        <v>146</v>
      </c>
      <c r="AB38" s="28" t="s">
        <v>147</v>
      </c>
    </row>
    <row r="39" spans="1:28" x14ac:dyDescent="0.3">
      <c r="A39" s="1" t="s">
        <v>45</v>
      </c>
      <c r="B39" s="1" t="s">
        <v>62</v>
      </c>
      <c r="C39" s="27" t="s">
        <v>365</v>
      </c>
      <c r="D39" s="38">
        <v>15</v>
      </c>
      <c r="E39" s="27">
        <v>43</v>
      </c>
      <c r="F39" s="27">
        <v>11</v>
      </c>
      <c r="G39" s="27">
        <v>18</v>
      </c>
      <c r="H39" s="27"/>
      <c r="I39" s="27"/>
      <c r="J39" s="27">
        <v>2</v>
      </c>
      <c r="K39" s="27">
        <v>3</v>
      </c>
      <c r="L39" s="81"/>
      <c r="M39" s="27">
        <v>19</v>
      </c>
      <c r="N39" s="27">
        <f t="shared" si="6"/>
        <v>19</v>
      </c>
      <c r="O39" s="39">
        <v>4</v>
      </c>
      <c r="P39" s="39">
        <v>4</v>
      </c>
      <c r="Q39" s="39">
        <v>2</v>
      </c>
      <c r="R39" s="39">
        <v>6</v>
      </c>
      <c r="S39" s="39"/>
      <c r="T39" s="27">
        <f t="shared" si="5"/>
        <v>24</v>
      </c>
      <c r="U39" s="40">
        <f t="shared" si="7"/>
        <v>1.0930232558139534</v>
      </c>
      <c r="V39" s="22">
        <v>172</v>
      </c>
      <c r="W39" s="22" t="s">
        <v>112</v>
      </c>
      <c r="X39" s="22" t="s">
        <v>93</v>
      </c>
      <c r="Y39" s="65">
        <v>747</v>
      </c>
      <c r="Z39" s="41"/>
      <c r="AA39" s="1" t="s">
        <v>146</v>
      </c>
      <c r="AB39" s="28" t="s">
        <v>147</v>
      </c>
    </row>
    <row r="40" spans="1:28" x14ac:dyDescent="0.3">
      <c r="A40" s="1" t="s">
        <v>45</v>
      </c>
      <c r="B40" s="1" t="s">
        <v>62</v>
      </c>
      <c r="C40" s="27" t="s">
        <v>366</v>
      </c>
      <c r="D40" s="38">
        <v>10</v>
      </c>
      <c r="E40" s="27">
        <v>16</v>
      </c>
      <c r="F40" s="27">
        <v>0</v>
      </c>
      <c r="G40" s="27">
        <v>1</v>
      </c>
      <c r="H40" s="27"/>
      <c r="I40" s="27"/>
      <c r="J40" s="27">
        <v>0</v>
      </c>
      <c r="K40" s="27">
        <v>0</v>
      </c>
      <c r="L40" s="81"/>
      <c r="M40" s="27">
        <v>1</v>
      </c>
      <c r="N40" s="27">
        <f t="shared" si="6"/>
        <v>1</v>
      </c>
      <c r="O40" s="39">
        <v>3</v>
      </c>
      <c r="P40" s="39">
        <v>5</v>
      </c>
      <c r="Q40" s="39"/>
      <c r="R40" s="39">
        <v>3</v>
      </c>
      <c r="S40" s="39"/>
      <c r="T40" s="27">
        <f t="shared" si="5"/>
        <v>0</v>
      </c>
      <c r="U40" s="40">
        <f t="shared" si="7"/>
        <v>0.25</v>
      </c>
      <c r="V40" s="22">
        <v>172</v>
      </c>
      <c r="W40" s="22" t="s">
        <v>112</v>
      </c>
      <c r="X40" s="22" t="s">
        <v>93</v>
      </c>
      <c r="Y40" s="65">
        <v>747</v>
      </c>
      <c r="Z40" s="41"/>
      <c r="AA40" s="1" t="s">
        <v>146</v>
      </c>
      <c r="AB40" s="28" t="s">
        <v>147</v>
      </c>
    </row>
    <row r="41" spans="1:28" x14ac:dyDescent="0.3">
      <c r="A41" s="1" t="s">
        <v>45</v>
      </c>
      <c r="B41" s="1" t="s">
        <v>62</v>
      </c>
      <c r="C41" s="27" t="s">
        <v>367</v>
      </c>
      <c r="D41" s="38">
        <v>20</v>
      </c>
      <c r="E41" s="27">
        <v>31</v>
      </c>
      <c r="F41" s="27">
        <v>5</v>
      </c>
      <c r="G41" s="27">
        <v>8</v>
      </c>
      <c r="H41" s="27"/>
      <c r="I41" s="27"/>
      <c r="J41" s="27">
        <v>0</v>
      </c>
      <c r="K41" s="27">
        <v>0</v>
      </c>
      <c r="L41" s="81"/>
      <c r="M41" s="27">
        <v>9</v>
      </c>
      <c r="N41" s="27">
        <f t="shared" si="6"/>
        <v>9</v>
      </c>
      <c r="O41" s="39">
        <v>1</v>
      </c>
      <c r="P41" s="39">
        <v>0</v>
      </c>
      <c r="Q41" s="39">
        <v>1</v>
      </c>
      <c r="R41" s="39">
        <v>1</v>
      </c>
      <c r="S41" s="39"/>
      <c r="T41" s="27">
        <f t="shared" si="5"/>
        <v>10</v>
      </c>
      <c r="U41" s="40">
        <f t="shared" si="7"/>
        <v>0.67741935483870963</v>
      </c>
      <c r="V41" s="22">
        <v>172</v>
      </c>
      <c r="W41" s="22" t="s">
        <v>112</v>
      </c>
      <c r="X41" s="22" t="s">
        <v>93</v>
      </c>
      <c r="Y41" s="65">
        <v>747</v>
      </c>
      <c r="Z41" s="41"/>
      <c r="AA41" s="1" t="s">
        <v>146</v>
      </c>
      <c r="AB41" s="28" t="s">
        <v>147</v>
      </c>
    </row>
    <row r="42" spans="1:28" x14ac:dyDescent="0.3">
      <c r="A42" s="1" t="s">
        <v>45</v>
      </c>
      <c r="B42" s="1" t="s">
        <v>62</v>
      </c>
      <c r="C42" s="27" t="s">
        <v>368</v>
      </c>
      <c r="D42" s="38">
        <v>24</v>
      </c>
      <c r="E42" s="27" t="s">
        <v>409</v>
      </c>
      <c r="F42" s="27"/>
      <c r="G42" s="27"/>
      <c r="H42" s="27"/>
      <c r="I42" s="27"/>
      <c r="J42" s="27"/>
      <c r="K42" s="27"/>
      <c r="L42" s="81"/>
      <c r="M42" s="27"/>
      <c r="N42" s="27"/>
      <c r="O42" s="39"/>
      <c r="P42" s="39"/>
      <c r="Q42" s="39"/>
      <c r="R42" s="39"/>
      <c r="S42" s="39"/>
      <c r="T42" s="27">
        <f t="shared" si="5"/>
        <v>0</v>
      </c>
      <c r="U42" s="40" t="str">
        <f t="shared" si="7"/>
        <v/>
      </c>
      <c r="V42" s="22">
        <v>172</v>
      </c>
      <c r="W42" s="22" t="s">
        <v>112</v>
      </c>
      <c r="X42" s="22" t="s">
        <v>93</v>
      </c>
      <c r="Y42" s="65">
        <v>747</v>
      </c>
      <c r="Z42" s="41"/>
      <c r="AA42" s="1" t="s">
        <v>146</v>
      </c>
      <c r="AB42" s="28" t="s">
        <v>147</v>
      </c>
    </row>
    <row r="43" spans="1:28" x14ac:dyDescent="0.3">
      <c r="A43" s="1" t="s">
        <v>45</v>
      </c>
      <c r="B43" s="1" t="s">
        <v>62</v>
      </c>
      <c r="C43" s="27" t="s">
        <v>369</v>
      </c>
      <c r="D43" s="38">
        <v>17</v>
      </c>
      <c r="E43" s="27">
        <v>38</v>
      </c>
      <c r="F43" s="27">
        <v>8</v>
      </c>
      <c r="G43" s="27">
        <v>15</v>
      </c>
      <c r="H43" s="27"/>
      <c r="I43" s="27"/>
      <c r="J43" s="27">
        <v>3</v>
      </c>
      <c r="K43" s="27">
        <v>4</v>
      </c>
      <c r="L43" s="81"/>
      <c r="M43" s="27">
        <v>11</v>
      </c>
      <c r="N43" s="27">
        <f t="shared" si="6"/>
        <v>11</v>
      </c>
      <c r="O43" s="39">
        <v>1</v>
      </c>
      <c r="P43" s="39">
        <v>2</v>
      </c>
      <c r="Q43" s="39">
        <v>4</v>
      </c>
      <c r="R43" s="39">
        <v>3</v>
      </c>
      <c r="S43" s="39"/>
      <c r="T43" s="27">
        <f t="shared" si="5"/>
        <v>19</v>
      </c>
      <c r="U43" s="40">
        <f t="shared" si="7"/>
        <v>0.86842105263157898</v>
      </c>
      <c r="V43" s="22">
        <v>172</v>
      </c>
      <c r="W43" s="22" t="s">
        <v>112</v>
      </c>
      <c r="X43" s="22" t="s">
        <v>93</v>
      </c>
      <c r="Y43" s="65">
        <v>747</v>
      </c>
      <c r="Z43" s="41"/>
      <c r="AA43" s="1" t="s">
        <v>146</v>
      </c>
      <c r="AB43" s="28" t="s">
        <v>147</v>
      </c>
    </row>
    <row r="44" spans="1:28" x14ac:dyDescent="0.3">
      <c r="A44" s="1" t="s">
        <v>45</v>
      </c>
      <c r="B44" s="1" t="s">
        <v>62</v>
      </c>
      <c r="C44" s="27" t="s">
        <v>370</v>
      </c>
      <c r="D44" s="38">
        <v>11</v>
      </c>
      <c r="E44" s="27">
        <v>38</v>
      </c>
      <c r="F44" s="27">
        <v>4</v>
      </c>
      <c r="G44" s="27">
        <v>16</v>
      </c>
      <c r="H44" s="27"/>
      <c r="I44" s="27"/>
      <c r="J44" s="27">
        <v>7</v>
      </c>
      <c r="K44" s="27">
        <v>8</v>
      </c>
      <c r="L44" s="81"/>
      <c r="M44" s="27">
        <v>4</v>
      </c>
      <c r="N44" s="27">
        <f>SUM(L44:M44)</f>
        <v>4</v>
      </c>
      <c r="O44" s="39">
        <v>6</v>
      </c>
      <c r="P44" s="55">
        <v>6</v>
      </c>
      <c r="Q44" s="39"/>
      <c r="R44" s="39">
        <v>10</v>
      </c>
      <c r="S44" s="39"/>
      <c r="T44" s="27">
        <f t="shared" si="5"/>
        <v>15</v>
      </c>
      <c r="U44" s="40">
        <f t="shared" si="7"/>
        <v>0.55263157894736847</v>
      </c>
      <c r="V44" s="22">
        <v>172</v>
      </c>
      <c r="W44" s="22" t="s">
        <v>112</v>
      </c>
      <c r="X44" s="22" t="s">
        <v>93</v>
      </c>
      <c r="Y44" s="65">
        <v>747</v>
      </c>
      <c r="Z44" s="41"/>
      <c r="AA44" s="1" t="s">
        <v>146</v>
      </c>
      <c r="AB44" s="28" t="s">
        <v>147</v>
      </c>
    </row>
    <row r="45" spans="1:28" x14ac:dyDescent="0.3">
      <c r="A45" s="1" t="s">
        <v>45</v>
      </c>
      <c r="B45" s="1" t="s">
        <v>62</v>
      </c>
      <c r="C45" s="27" t="s">
        <v>371</v>
      </c>
      <c r="D45" s="38">
        <v>23</v>
      </c>
      <c r="E45" s="27" t="s">
        <v>409</v>
      </c>
      <c r="F45" s="27"/>
      <c r="G45" s="27"/>
      <c r="H45" s="27"/>
      <c r="I45" s="27"/>
      <c r="J45" s="27"/>
      <c r="K45" s="27"/>
      <c r="L45" s="81"/>
      <c r="M45" s="27"/>
      <c r="N45" s="27"/>
      <c r="O45" s="39"/>
      <c r="P45" s="39"/>
      <c r="Q45" s="39"/>
      <c r="R45" s="39"/>
      <c r="S45" s="39"/>
      <c r="T45" s="27">
        <f t="shared" si="5"/>
        <v>0</v>
      </c>
      <c r="U45" s="40" t="str">
        <f t="shared" si="7"/>
        <v/>
      </c>
      <c r="V45" s="22">
        <v>172</v>
      </c>
      <c r="W45" s="22" t="s">
        <v>112</v>
      </c>
      <c r="X45" s="22" t="s">
        <v>93</v>
      </c>
      <c r="Y45" s="65">
        <v>747</v>
      </c>
      <c r="Z45" s="41"/>
      <c r="AA45" s="1" t="s">
        <v>146</v>
      </c>
      <c r="AB45" s="28" t="s">
        <v>147</v>
      </c>
    </row>
    <row r="46" spans="1:28" x14ac:dyDescent="0.3">
      <c r="A46" s="1" t="s">
        <v>45</v>
      </c>
      <c r="B46" s="1" t="s">
        <v>62</v>
      </c>
      <c r="C46" s="27" t="s">
        <v>372</v>
      </c>
      <c r="D46" s="38">
        <v>12</v>
      </c>
      <c r="E46" s="27">
        <v>13</v>
      </c>
      <c r="F46" s="27">
        <v>4</v>
      </c>
      <c r="G46" s="27">
        <v>9</v>
      </c>
      <c r="H46" s="27"/>
      <c r="I46" s="27"/>
      <c r="J46" s="27">
        <v>1</v>
      </c>
      <c r="K46" s="27">
        <v>2</v>
      </c>
      <c r="L46" s="81"/>
      <c r="M46" s="27">
        <v>1</v>
      </c>
      <c r="N46" s="27">
        <f>SUM(L46:M46)</f>
        <v>1</v>
      </c>
      <c r="O46" s="39">
        <v>1</v>
      </c>
      <c r="P46" s="39">
        <v>0</v>
      </c>
      <c r="Q46" s="39">
        <v>2</v>
      </c>
      <c r="R46" s="39">
        <v>3</v>
      </c>
      <c r="S46" s="39"/>
      <c r="T46" s="27">
        <f t="shared" si="5"/>
        <v>9</v>
      </c>
      <c r="U46" s="40">
        <f t="shared" si="7"/>
        <v>0.84615384615384615</v>
      </c>
      <c r="V46" s="22">
        <v>172</v>
      </c>
      <c r="W46" s="22" t="s">
        <v>112</v>
      </c>
      <c r="X46" s="22" t="s">
        <v>93</v>
      </c>
      <c r="Y46" s="65">
        <v>747</v>
      </c>
      <c r="Z46" s="41"/>
      <c r="AA46" s="1" t="s">
        <v>146</v>
      </c>
      <c r="AB46" s="28" t="s">
        <v>147</v>
      </c>
    </row>
    <row r="47" spans="1:28" x14ac:dyDescent="0.3">
      <c r="A47" s="1" t="s">
        <v>45</v>
      </c>
      <c r="B47" s="1" t="s">
        <v>62</v>
      </c>
      <c r="C47" s="27" t="s">
        <v>475</v>
      </c>
      <c r="D47" s="38">
        <v>50</v>
      </c>
      <c r="E47" s="27">
        <v>6</v>
      </c>
      <c r="F47" s="27">
        <v>0</v>
      </c>
      <c r="G47" s="27">
        <v>3</v>
      </c>
      <c r="H47" s="27"/>
      <c r="I47" s="27"/>
      <c r="J47" s="27">
        <v>0</v>
      </c>
      <c r="K47" s="27">
        <v>0</v>
      </c>
      <c r="L47" s="81"/>
      <c r="M47" s="27">
        <v>2</v>
      </c>
      <c r="N47" s="27">
        <f>SUM(L47:M47)</f>
        <v>2</v>
      </c>
      <c r="O47" s="39">
        <v>1</v>
      </c>
      <c r="P47" s="39">
        <v>0</v>
      </c>
      <c r="Q47" s="39"/>
      <c r="R47" s="39"/>
      <c r="S47" s="39"/>
      <c r="T47" s="27">
        <f t="shared" si="5"/>
        <v>0</v>
      </c>
      <c r="U47" s="40">
        <f>IFERROR(((T47+Q47+N47-R47)+(O47*2))/E47,"")</f>
        <v>0.66666666666666663</v>
      </c>
      <c r="V47" s="22">
        <v>172</v>
      </c>
      <c r="W47" s="22" t="s">
        <v>112</v>
      </c>
      <c r="X47" s="22" t="s">
        <v>93</v>
      </c>
      <c r="Y47" s="65">
        <v>747</v>
      </c>
      <c r="Z47" s="41"/>
      <c r="AA47" s="1" t="s">
        <v>146</v>
      </c>
      <c r="AB47" s="28" t="s">
        <v>147</v>
      </c>
    </row>
    <row r="48" spans="1:28" x14ac:dyDescent="0.3">
      <c r="A48" s="1" t="s">
        <v>45</v>
      </c>
      <c r="B48" s="1" t="s">
        <v>62</v>
      </c>
      <c r="C48" s="27" t="s">
        <v>373</v>
      </c>
      <c r="D48" s="38">
        <v>22</v>
      </c>
      <c r="E48" s="27">
        <v>21</v>
      </c>
      <c r="F48" s="27">
        <v>1</v>
      </c>
      <c r="G48" s="27">
        <v>3</v>
      </c>
      <c r="H48" s="27"/>
      <c r="I48" s="27"/>
      <c r="J48" s="27">
        <v>0</v>
      </c>
      <c r="K48" s="27">
        <v>0</v>
      </c>
      <c r="L48" s="81"/>
      <c r="M48" s="27">
        <v>6</v>
      </c>
      <c r="N48" s="27">
        <f>SUM(L48:M48)</f>
        <v>6</v>
      </c>
      <c r="O48" s="39">
        <v>1</v>
      </c>
      <c r="P48" s="39">
        <v>2</v>
      </c>
      <c r="Q48" s="39">
        <v>2</v>
      </c>
      <c r="R48" s="39">
        <v>1</v>
      </c>
      <c r="S48" s="39"/>
      <c r="T48" s="27">
        <f t="shared" si="5"/>
        <v>2</v>
      </c>
      <c r="U48" s="40">
        <f t="shared" si="7"/>
        <v>0.52380952380952384</v>
      </c>
      <c r="V48" s="22">
        <v>172</v>
      </c>
      <c r="W48" s="22" t="s">
        <v>112</v>
      </c>
      <c r="X48" s="22" t="s">
        <v>93</v>
      </c>
      <c r="Y48" s="65">
        <v>747</v>
      </c>
      <c r="Z48" s="41"/>
      <c r="AA48" s="1" t="s">
        <v>146</v>
      </c>
      <c r="AB48" s="28" t="s">
        <v>147</v>
      </c>
    </row>
    <row r="49" spans="1:28" x14ac:dyDescent="0.3">
      <c r="A49" s="1" t="s">
        <v>45</v>
      </c>
      <c r="B49" s="1" t="s">
        <v>62</v>
      </c>
      <c r="C49" s="55" t="s">
        <v>38</v>
      </c>
      <c r="D49" s="1"/>
      <c r="E49" s="55"/>
      <c r="F49" s="42"/>
      <c r="G49" s="42"/>
      <c r="H49" s="42"/>
      <c r="I49" s="42"/>
      <c r="J49" s="42"/>
      <c r="K49" s="42"/>
      <c r="L49" s="55">
        <v>17</v>
      </c>
      <c r="M49" s="55">
        <v>-17</v>
      </c>
      <c r="N49" s="42"/>
      <c r="O49" s="42"/>
      <c r="P49" s="55"/>
      <c r="Q49" s="42"/>
      <c r="R49" s="42"/>
      <c r="S49" s="42"/>
      <c r="T49" s="42"/>
      <c r="U49" s="40" t="str">
        <f>_xlfn.IFNA("",((T49+Q49+N49-R49)+(O49*2))/E49)</f>
        <v/>
      </c>
      <c r="V49" s="22">
        <v>172</v>
      </c>
      <c r="W49" s="22" t="s">
        <v>112</v>
      </c>
      <c r="X49" s="22" t="s">
        <v>93</v>
      </c>
      <c r="Y49" s="65">
        <v>747</v>
      </c>
      <c r="Z49" s="41"/>
      <c r="AA49" s="1" t="s">
        <v>146</v>
      </c>
      <c r="AB49" s="28" t="s">
        <v>147</v>
      </c>
    </row>
    <row r="50" spans="1:28" x14ac:dyDescent="0.3">
      <c r="A50" s="43" t="s">
        <v>45</v>
      </c>
      <c r="B50" s="43" t="s">
        <v>62</v>
      </c>
      <c r="C50" s="44" t="s">
        <v>39</v>
      </c>
      <c r="D50" s="43"/>
      <c r="E50" s="44">
        <f t="shared" ref="E50:T50" si="8">SUM(E37:E49)</f>
        <v>241</v>
      </c>
      <c r="F50" s="44">
        <f t="shared" si="8"/>
        <v>38</v>
      </c>
      <c r="G50" s="44">
        <f t="shared" si="8"/>
        <v>86</v>
      </c>
      <c r="H50" s="44">
        <f t="shared" si="8"/>
        <v>0</v>
      </c>
      <c r="I50" s="44">
        <f t="shared" si="8"/>
        <v>0</v>
      </c>
      <c r="J50" s="44">
        <f t="shared" si="8"/>
        <v>15</v>
      </c>
      <c r="K50" s="44">
        <f t="shared" si="8"/>
        <v>22</v>
      </c>
      <c r="L50" s="44">
        <f t="shared" si="8"/>
        <v>17</v>
      </c>
      <c r="M50" s="44">
        <f t="shared" si="8"/>
        <v>44</v>
      </c>
      <c r="N50" s="44">
        <f t="shared" si="8"/>
        <v>61</v>
      </c>
      <c r="O50" s="44">
        <f t="shared" si="8"/>
        <v>22</v>
      </c>
      <c r="P50" s="44">
        <f t="shared" si="8"/>
        <v>29</v>
      </c>
      <c r="Q50" s="44">
        <f t="shared" si="8"/>
        <v>11</v>
      </c>
      <c r="R50" s="44">
        <f t="shared" si="8"/>
        <v>30</v>
      </c>
      <c r="S50" s="44">
        <f t="shared" si="8"/>
        <v>0</v>
      </c>
      <c r="T50" s="44">
        <f t="shared" si="8"/>
        <v>91</v>
      </c>
      <c r="U50" s="45">
        <f>((T50+Q50+N50-R50)+(O50*2))/E50</f>
        <v>0.73443983402489632</v>
      </c>
      <c r="V50" s="46">
        <v>172</v>
      </c>
      <c r="W50" s="46" t="s">
        <v>112</v>
      </c>
      <c r="X50" s="46" t="s">
        <v>93</v>
      </c>
      <c r="Y50" s="66">
        <v>747</v>
      </c>
      <c r="Z50" s="47"/>
      <c r="AA50" s="43" t="s">
        <v>146</v>
      </c>
      <c r="AB50" s="69" t="s">
        <v>147</v>
      </c>
    </row>
    <row r="51" spans="1:28" x14ac:dyDescent="0.3">
      <c r="A51" s="1"/>
      <c r="B51" s="1"/>
      <c r="C51" s="1"/>
      <c r="D51" s="1"/>
      <c r="F51" s="48" t="s">
        <v>40</v>
      </c>
      <c r="G51" s="49">
        <f>F50/G50</f>
        <v>0.44186046511627908</v>
      </c>
      <c r="H51" s="27"/>
      <c r="I51" s="1"/>
      <c r="J51" s="48" t="s">
        <v>41</v>
      </c>
      <c r="K51" s="50">
        <f>J50/K50</f>
        <v>0.68181818181818177</v>
      </c>
      <c r="L51" s="1"/>
      <c r="M51" s="39" t="s">
        <v>42</v>
      </c>
      <c r="N51" s="5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5" t="s">
        <v>43</v>
      </c>
      <c r="V52" s="22"/>
      <c r="W52" s="22"/>
      <c r="X52" s="22"/>
      <c r="Y52" s="52"/>
      <c r="Z52" s="41"/>
      <c r="AA52" s="1"/>
      <c r="AB52" s="1"/>
    </row>
    <row r="53" spans="1:28" x14ac:dyDescent="0.3">
      <c r="A53" s="1"/>
      <c r="B53" s="1"/>
      <c r="C53" s="5"/>
      <c r="V53" s="22"/>
      <c r="W53" s="22"/>
      <c r="X53" s="22"/>
      <c r="Y53" s="52"/>
      <c r="Z53" s="41"/>
      <c r="AA53" s="1"/>
      <c r="AB53" s="1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2"/>
      <c r="W54" s="22"/>
      <c r="X54" s="22"/>
      <c r="Y54" s="52"/>
      <c r="Z54" s="41"/>
      <c r="AA54" s="1"/>
      <c r="AB54" s="1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D387-C522-4D72-998D-D204E392565B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81</v>
      </c>
      <c r="D4" s="7" t="s">
        <v>4</v>
      </c>
      <c r="E4" s="8"/>
      <c r="F4" s="5"/>
      <c r="G4" s="1"/>
      <c r="J4" s="15" t="s">
        <v>85</v>
      </c>
      <c r="K4" s="16" t="str">
        <f>+C11</f>
        <v>Milwaukee Does</v>
      </c>
      <c r="L4" s="17"/>
      <c r="M4" s="18"/>
      <c r="N4" s="19">
        <v>19</v>
      </c>
      <c r="O4" s="19">
        <v>23</v>
      </c>
      <c r="P4" s="19">
        <v>29</v>
      </c>
      <c r="Q4" s="19">
        <v>26</v>
      </c>
      <c r="R4" s="20"/>
      <c r="S4" s="21">
        <f>SUM(N4:R4)</f>
        <v>97</v>
      </c>
      <c r="T4" s="22">
        <v>178</v>
      </c>
    </row>
    <row r="5" spans="1:28" x14ac:dyDescent="0.3">
      <c r="B5" s="1"/>
      <c r="C5" s="6" t="s">
        <v>82</v>
      </c>
      <c r="D5" s="7" t="s">
        <v>5</v>
      </c>
      <c r="E5" s="1"/>
      <c r="F5" s="1"/>
      <c r="G5" s="1"/>
      <c r="J5" s="15" t="s">
        <v>86</v>
      </c>
      <c r="K5" s="16" t="str">
        <f>+C33</f>
        <v>Dallas Diamonds</v>
      </c>
      <c r="L5" s="17"/>
      <c r="M5" s="18"/>
      <c r="N5" s="19">
        <v>22</v>
      </c>
      <c r="O5" s="19">
        <v>26</v>
      </c>
      <c r="P5" s="19">
        <v>31</v>
      </c>
      <c r="Q5" s="19">
        <v>16</v>
      </c>
      <c r="R5" s="20"/>
      <c r="S5" s="21">
        <f>SUM(N5:R5)</f>
        <v>95</v>
      </c>
      <c r="T5" s="22">
        <v>178</v>
      </c>
      <c r="U5" s="1"/>
      <c r="V5" s="1"/>
      <c r="W5" s="1"/>
    </row>
    <row r="6" spans="1:28" x14ac:dyDescent="0.3">
      <c r="C6" s="23">
        <v>617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83</v>
      </c>
      <c r="D7" s="7" t="s">
        <v>7</v>
      </c>
      <c r="G7" s="1"/>
      <c r="S7" s="1"/>
      <c r="T7" s="25" t="s">
        <v>8</v>
      </c>
      <c r="U7" s="1"/>
      <c r="V7" s="26">
        <v>178</v>
      </c>
      <c r="W7" s="1"/>
    </row>
    <row r="8" spans="1:28" x14ac:dyDescent="0.3">
      <c r="B8" s="1"/>
      <c r="C8" s="24" t="s">
        <v>84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9.5138888888888884E-2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6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322</v>
      </c>
      <c r="D13" s="38">
        <v>13</v>
      </c>
      <c r="E13" s="27" t="s">
        <v>497</v>
      </c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+(F13*2)+J13</f>
        <v>0</v>
      </c>
      <c r="U13" s="40" t="str">
        <f>IFERROR(((T13+Q13+N13-R13)+(O13*2))/E13,"")</f>
        <v/>
      </c>
      <c r="V13" s="22">
        <v>178</v>
      </c>
      <c r="W13" s="22" t="s">
        <v>87</v>
      </c>
      <c r="X13" s="22" t="s">
        <v>88</v>
      </c>
      <c r="Y13" s="65">
        <v>617</v>
      </c>
      <c r="Z13" s="41"/>
      <c r="AA13" s="1" t="s">
        <v>89</v>
      </c>
      <c r="AB13" s="28" t="s">
        <v>90</v>
      </c>
    </row>
    <row r="14" spans="1:28" x14ac:dyDescent="0.3">
      <c r="A14" s="1" t="s">
        <v>64</v>
      </c>
      <c r="B14" s="1" t="s">
        <v>45</v>
      </c>
      <c r="C14" s="27" t="s">
        <v>48</v>
      </c>
      <c r="D14" s="38">
        <v>15</v>
      </c>
      <c r="E14" s="27">
        <v>33</v>
      </c>
      <c r="F14" s="27">
        <v>9</v>
      </c>
      <c r="G14" s="27">
        <v>23</v>
      </c>
      <c r="H14" s="27"/>
      <c r="I14" s="27"/>
      <c r="J14" s="27">
        <v>6</v>
      </c>
      <c r="K14" s="27">
        <v>11</v>
      </c>
      <c r="L14" s="27">
        <v>0</v>
      </c>
      <c r="M14" s="27">
        <v>5</v>
      </c>
      <c r="N14" s="27">
        <f>SUM(L14:M14)</f>
        <v>5</v>
      </c>
      <c r="O14" s="27">
        <v>3</v>
      </c>
      <c r="P14" s="39">
        <v>4</v>
      </c>
      <c r="Q14" s="27">
        <v>3</v>
      </c>
      <c r="R14" s="27">
        <v>5</v>
      </c>
      <c r="S14" s="27">
        <v>0</v>
      </c>
      <c r="T14" s="27">
        <f>+(F14*2)+J14</f>
        <v>24</v>
      </c>
      <c r="U14" s="40">
        <f>IFERROR(((T14+Q14+N14-R14)+(O14*2))/E14,"")</f>
        <v>1</v>
      </c>
      <c r="V14" s="22">
        <v>178</v>
      </c>
      <c r="W14" s="22" t="s">
        <v>87</v>
      </c>
      <c r="X14" s="22" t="s">
        <v>88</v>
      </c>
      <c r="Y14" s="65">
        <v>617</v>
      </c>
      <c r="Z14" s="41"/>
      <c r="AA14" s="1" t="s">
        <v>89</v>
      </c>
      <c r="AB14" s="28" t="s">
        <v>90</v>
      </c>
    </row>
    <row r="15" spans="1:28" x14ac:dyDescent="0.3">
      <c r="A15" s="1" t="s">
        <v>64</v>
      </c>
      <c r="B15" s="1" t="s">
        <v>45</v>
      </c>
      <c r="C15" s="27" t="s">
        <v>51</v>
      </c>
      <c r="D15" s="38">
        <v>10</v>
      </c>
      <c r="E15" s="27">
        <v>15</v>
      </c>
      <c r="F15" s="27">
        <v>1</v>
      </c>
      <c r="G15" s="27">
        <v>1</v>
      </c>
      <c r="H15" s="27"/>
      <c r="I15" s="27"/>
      <c r="J15" s="27">
        <v>0</v>
      </c>
      <c r="K15" s="27">
        <v>0</v>
      </c>
      <c r="L15" s="27">
        <v>0</v>
      </c>
      <c r="M15" s="27">
        <v>1</v>
      </c>
      <c r="N15" s="27">
        <f t="shared" ref="N15:N20" si="0">SUM(L15:M15)</f>
        <v>1</v>
      </c>
      <c r="O15" s="39">
        <v>1</v>
      </c>
      <c r="P15" s="39">
        <v>1</v>
      </c>
      <c r="Q15" s="39">
        <v>0</v>
      </c>
      <c r="R15" s="39">
        <v>1</v>
      </c>
      <c r="S15" s="39">
        <v>0</v>
      </c>
      <c r="T15" s="27">
        <f t="shared" ref="T15:T23" si="1">+(F15*2)+J15</f>
        <v>2</v>
      </c>
      <c r="U15" s="40">
        <f t="shared" ref="U15:U23" si="2">IFERROR(((T15+Q15+N15-R15)+(O15*2))/E15,"")</f>
        <v>0.26666666666666666</v>
      </c>
      <c r="V15" s="22">
        <v>178</v>
      </c>
      <c r="W15" s="22" t="s">
        <v>87</v>
      </c>
      <c r="X15" s="22" t="s">
        <v>88</v>
      </c>
      <c r="Y15" s="65">
        <v>617</v>
      </c>
      <c r="Z15" s="41"/>
      <c r="AA15" s="1" t="s">
        <v>89</v>
      </c>
      <c r="AB15" s="28" t="s">
        <v>90</v>
      </c>
    </row>
    <row r="16" spans="1:28" x14ac:dyDescent="0.3">
      <c r="A16" s="1" t="s">
        <v>64</v>
      </c>
      <c r="B16" s="1" t="s">
        <v>45</v>
      </c>
      <c r="C16" s="27" t="s">
        <v>50</v>
      </c>
      <c r="D16" s="38">
        <v>25</v>
      </c>
      <c r="E16" s="27">
        <v>19</v>
      </c>
      <c r="F16" s="27">
        <v>2</v>
      </c>
      <c r="G16" s="27">
        <v>6</v>
      </c>
      <c r="H16" s="27"/>
      <c r="I16" s="27"/>
      <c r="J16" s="27">
        <v>0</v>
      </c>
      <c r="K16" s="27">
        <v>0</v>
      </c>
      <c r="L16" s="27">
        <v>1</v>
      </c>
      <c r="M16" s="27">
        <v>2</v>
      </c>
      <c r="N16" s="27">
        <f t="shared" si="0"/>
        <v>3</v>
      </c>
      <c r="O16" s="39">
        <v>4</v>
      </c>
      <c r="P16" s="39">
        <v>5</v>
      </c>
      <c r="Q16" s="39">
        <v>1</v>
      </c>
      <c r="R16" s="39">
        <v>1</v>
      </c>
      <c r="S16" s="39">
        <v>0</v>
      </c>
      <c r="T16" s="27">
        <f t="shared" si="1"/>
        <v>4</v>
      </c>
      <c r="U16" s="40">
        <f t="shared" si="2"/>
        <v>0.78947368421052633</v>
      </c>
      <c r="V16" s="22">
        <v>178</v>
      </c>
      <c r="W16" s="22" t="s">
        <v>87</v>
      </c>
      <c r="X16" s="22" t="s">
        <v>88</v>
      </c>
      <c r="Y16" s="65">
        <v>617</v>
      </c>
      <c r="Z16" s="41"/>
      <c r="AA16" s="1" t="s">
        <v>89</v>
      </c>
      <c r="AB16" s="28" t="s">
        <v>90</v>
      </c>
    </row>
    <row r="17" spans="1:28" x14ac:dyDescent="0.3">
      <c r="A17" s="1" t="s">
        <v>64</v>
      </c>
      <c r="B17" s="1" t="s">
        <v>45</v>
      </c>
      <c r="C17" s="27" t="s">
        <v>53</v>
      </c>
      <c r="D17" s="38">
        <v>8</v>
      </c>
      <c r="E17" s="27">
        <v>5</v>
      </c>
      <c r="F17" s="27">
        <v>0</v>
      </c>
      <c r="G17" s="27">
        <v>2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2</v>
      </c>
      <c r="Q17" s="39">
        <v>0</v>
      </c>
      <c r="R17" s="39">
        <v>0</v>
      </c>
      <c r="S17" s="39">
        <v>0</v>
      </c>
      <c r="T17" s="27">
        <f t="shared" si="1"/>
        <v>0</v>
      </c>
      <c r="U17" s="40">
        <f t="shared" si="2"/>
        <v>0.2</v>
      </c>
      <c r="V17" s="22">
        <v>178</v>
      </c>
      <c r="W17" s="22" t="s">
        <v>87</v>
      </c>
      <c r="X17" s="22" t="s">
        <v>88</v>
      </c>
      <c r="Y17" s="65">
        <v>617</v>
      </c>
      <c r="Z17" s="41"/>
      <c r="AA17" s="1" t="s">
        <v>89</v>
      </c>
      <c r="AB17" s="28" t="s">
        <v>90</v>
      </c>
    </row>
    <row r="18" spans="1:28" x14ac:dyDescent="0.3">
      <c r="A18" s="1" t="s">
        <v>64</v>
      </c>
      <c r="B18" s="1" t="s">
        <v>45</v>
      </c>
      <c r="C18" s="27" t="s">
        <v>55</v>
      </c>
      <c r="D18" s="38">
        <v>6</v>
      </c>
      <c r="E18" s="27">
        <v>16</v>
      </c>
      <c r="F18" s="27">
        <v>0</v>
      </c>
      <c r="G18" s="27">
        <v>0</v>
      </c>
      <c r="H18" s="27"/>
      <c r="I18" s="27"/>
      <c r="J18" s="27">
        <v>0</v>
      </c>
      <c r="K18" s="27">
        <v>2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2</v>
      </c>
      <c r="Q18" s="39">
        <v>0</v>
      </c>
      <c r="R18" s="39">
        <v>1</v>
      </c>
      <c r="S18" s="39">
        <v>0</v>
      </c>
      <c r="T18" s="27">
        <f t="shared" si="1"/>
        <v>0</v>
      </c>
      <c r="U18" s="40">
        <f t="shared" si="2"/>
        <v>6.25E-2</v>
      </c>
      <c r="V18" s="22">
        <v>178</v>
      </c>
      <c r="W18" s="22" t="s">
        <v>87</v>
      </c>
      <c r="X18" s="22" t="s">
        <v>88</v>
      </c>
      <c r="Y18" s="65">
        <v>617</v>
      </c>
      <c r="Z18" s="41"/>
      <c r="AA18" s="1" t="s">
        <v>89</v>
      </c>
      <c r="AB18" s="28" t="s">
        <v>90</v>
      </c>
    </row>
    <row r="19" spans="1:28" x14ac:dyDescent="0.3">
      <c r="A19" s="1" t="s">
        <v>64</v>
      </c>
      <c r="B19" s="1" t="s">
        <v>45</v>
      </c>
      <c r="C19" s="27" t="s">
        <v>54</v>
      </c>
      <c r="D19" s="38">
        <v>22</v>
      </c>
      <c r="E19" s="27">
        <v>25</v>
      </c>
      <c r="F19" s="27">
        <v>5</v>
      </c>
      <c r="G19" s="27">
        <v>14</v>
      </c>
      <c r="H19" s="27"/>
      <c r="I19" s="27"/>
      <c r="J19" s="27">
        <v>5</v>
      </c>
      <c r="K19" s="27">
        <v>7</v>
      </c>
      <c r="L19" s="27">
        <v>6</v>
      </c>
      <c r="M19" s="27">
        <v>1</v>
      </c>
      <c r="N19" s="27">
        <f t="shared" si="0"/>
        <v>7</v>
      </c>
      <c r="O19" s="39">
        <v>4</v>
      </c>
      <c r="P19" s="39">
        <v>3</v>
      </c>
      <c r="Q19" s="39">
        <v>4</v>
      </c>
      <c r="R19" s="39">
        <v>2</v>
      </c>
      <c r="S19" s="39">
        <v>1</v>
      </c>
      <c r="T19" s="27">
        <f t="shared" si="1"/>
        <v>15</v>
      </c>
      <c r="U19" s="40">
        <f t="shared" si="2"/>
        <v>1.28</v>
      </c>
      <c r="V19" s="22">
        <v>178</v>
      </c>
      <c r="W19" s="22" t="s">
        <v>87</v>
      </c>
      <c r="X19" s="22" t="s">
        <v>88</v>
      </c>
      <c r="Y19" s="65">
        <v>617</v>
      </c>
      <c r="Z19" s="41"/>
      <c r="AA19" s="1" t="s">
        <v>89</v>
      </c>
      <c r="AB19" s="28" t="s">
        <v>90</v>
      </c>
    </row>
    <row r="20" spans="1:28" x14ac:dyDescent="0.3">
      <c r="A20" s="1" t="s">
        <v>64</v>
      </c>
      <c r="B20" s="1" t="s">
        <v>45</v>
      </c>
      <c r="C20" s="27" t="s">
        <v>47</v>
      </c>
      <c r="D20" s="38">
        <v>28</v>
      </c>
      <c r="E20" s="27">
        <v>44</v>
      </c>
      <c r="F20" s="27">
        <v>10</v>
      </c>
      <c r="G20" s="27">
        <v>24</v>
      </c>
      <c r="H20" s="27"/>
      <c r="I20" s="27"/>
      <c r="J20" s="27">
        <v>3</v>
      </c>
      <c r="K20" s="27">
        <v>4</v>
      </c>
      <c r="L20" s="27">
        <v>2</v>
      </c>
      <c r="M20" s="27">
        <v>7</v>
      </c>
      <c r="N20" s="27">
        <f t="shared" si="0"/>
        <v>9</v>
      </c>
      <c r="O20" s="39">
        <v>1</v>
      </c>
      <c r="P20" s="39">
        <v>4</v>
      </c>
      <c r="Q20" s="39">
        <v>2</v>
      </c>
      <c r="R20" s="39">
        <v>2</v>
      </c>
      <c r="S20" s="39">
        <v>0</v>
      </c>
      <c r="T20" s="27">
        <f t="shared" si="1"/>
        <v>23</v>
      </c>
      <c r="U20" s="40">
        <f t="shared" si="2"/>
        <v>0.77272727272727271</v>
      </c>
      <c r="V20" s="22">
        <v>178</v>
      </c>
      <c r="W20" s="22" t="s">
        <v>87</v>
      </c>
      <c r="X20" s="22" t="s">
        <v>88</v>
      </c>
      <c r="Y20" s="65">
        <v>617</v>
      </c>
      <c r="Z20" s="41"/>
      <c r="AA20" s="1" t="s">
        <v>89</v>
      </c>
      <c r="AB20" s="28" t="s">
        <v>90</v>
      </c>
    </row>
    <row r="21" spans="1:28" x14ac:dyDescent="0.3">
      <c r="A21" s="1" t="s">
        <v>64</v>
      </c>
      <c r="B21" s="1" t="s">
        <v>45</v>
      </c>
      <c r="C21" s="27" t="s">
        <v>52</v>
      </c>
      <c r="D21" s="38">
        <v>32</v>
      </c>
      <c r="E21" s="27">
        <v>9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2</v>
      </c>
      <c r="Q21" s="39">
        <v>0</v>
      </c>
      <c r="R21" s="39">
        <v>0</v>
      </c>
      <c r="S21" s="39">
        <v>0</v>
      </c>
      <c r="T21" s="27">
        <f t="shared" si="1"/>
        <v>0</v>
      </c>
      <c r="U21" s="40">
        <f t="shared" si="2"/>
        <v>0</v>
      </c>
      <c r="V21" s="22">
        <v>178</v>
      </c>
      <c r="W21" s="22" t="s">
        <v>87</v>
      </c>
      <c r="X21" s="22" t="s">
        <v>88</v>
      </c>
      <c r="Y21" s="65">
        <v>617</v>
      </c>
      <c r="Z21" s="41"/>
      <c r="AA21" s="1" t="s">
        <v>89</v>
      </c>
      <c r="AB21" s="28" t="s">
        <v>90</v>
      </c>
    </row>
    <row r="22" spans="1:28" x14ac:dyDescent="0.3">
      <c r="A22" s="1" t="s">
        <v>64</v>
      </c>
      <c r="B22" s="1" t="s">
        <v>45</v>
      </c>
      <c r="C22" s="27" t="s">
        <v>46</v>
      </c>
      <c r="D22" s="38">
        <v>1</v>
      </c>
      <c r="E22" s="27">
        <v>40</v>
      </c>
      <c r="F22" s="27">
        <v>3</v>
      </c>
      <c r="G22" s="27">
        <v>8</v>
      </c>
      <c r="H22" s="27"/>
      <c r="I22" s="27"/>
      <c r="J22" s="27">
        <v>8</v>
      </c>
      <c r="K22" s="27">
        <v>8</v>
      </c>
      <c r="L22" s="27">
        <v>4</v>
      </c>
      <c r="M22" s="27">
        <v>7</v>
      </c>
      <c r="N22" s="27">
        <f>SUM(L22:M22)</f>
        <v>11</v>
      </c>
      <c r="O22" s="39">
        <v>2</v>
      </c>
      <c r="P22" s="39">
        <v>2</v>
      </c>
      <c r="Q22" s="39">
        <v>2</v>
      </c>
      <c r="R22" s="39">
        <v>2</v>
      </c>
      <c r="S22" s="39">
        <v>0</v>
      </c>
      <c r="T22" s="27">
        <f t="shared" si="1"/>
        <v>14</v>
      </c>
      <c r="U22" s="40">
        <f t="shared" si="2"/>
        <v>0.72499999999999998</v>
      </c>
      <c r="V22" s="22">
        <v>178</v>
      </c>
      <c r="W22" s="22" t="s">
        <v>87</v>
      </c>
      <c r="X22" s="22" t="s">
        <v>88</v>
      </c>
      <c r="Y22" s="65">
        <v>617</v>
      </c>
      <c r="Z22" s="41"/>
      <c r="AA22" s="1" t="s">
        <v>89</v>
      </c>
      <c r="AB22" s="28" t="s">
        <v>90</v>
      </c>
    </row>
    <row r="23" spans="1:28" x14ac:dyDescent="0.3">
      <c r="A23" s="1" t="s">
        <v>64</v>
      </c>
      <c r="B23" s="1" t="s">
        <v>45</v>
      </c>
      <c r="C23" s="27" t="s">
        <v>49</v>
      </c>
      <c r="D23" s="38">
        <v>30</v>
      </c>
      <c r="E23" s="27">
        <v>34</v>
      </c>
      <c r="F23" s="27">
        <v>4</v>
      </c>
      <c r="G23" s="27">
        <v>5</v>
      </c>
      <c r="H23" s="27"/>
      <c r="I23" s="27"/>
      <c r="J23" s="27">
        <v>7</v>
      </c>
      <c r="K23" s="27">
        <v>12</v>
      </c>
      <c r="L23" s="27">
        <v>1</v>
      </c>
      <c r="M23" s="27">
        <v>4</v>
      </c>
      <c r="N23" s="27">
        <f>SUM(L23:M23)</f>
        <v>5</v>
      </c>
      <c r="O23" s="39">
        <v>2</v>
      </c>
      <c r="P23" s="39">
        <v>4</v>
      </c>
      <c r="Q23" s="39">
        <v>5</v>
      </c>
      <c r="R23" s="39">
        <v>4</v>
      </c>
      <c r="S23" s="39">
        <v>0</v>
      </c>
      <c r="T23" s="27">
        <f t="shared" si="1"/>
        <v>15</v>
      </c>
      <c r="U23" s="40">
        <f t="shared" si="2"/>
        <v>0.73529411764705888</v>
      </c>
      <c r="V23" s="22">
        <v>178</v>
      </c>
      <c r="W23" s="22" t="s">
        <v>87</v>
      </c>
      <c r="X23" s="22" t="s">
        <v>88</v>
      </c>
      <c r="Y23" s="65">
        <v>617</v>
      </c>
      <c r="Z23" s="41"/>
      <c r="AA23" s="1" t="s">
        <v>89</v>
      </c>
      <c r="AB23" s="28" t="s">
        <v>90</v>
      </c>
    </row>
    <row r="24" spans="1:28" x14ac:dyDescent="0.3">
      <c r="A24" s="43" t="s">
        <v>64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34</v>
      </c>
      <c r="G24" s="44">
        <f t="shared" si="3"/>
        <v>84</v>
      </c>
      <c r="H24" s="44">
        <f t="shared" si="3"/>
        <v>0</v>
      </c>
      <c r="I24" s="44">
        <f t="shared" si="3"/>
        <v>0</v>
      </c>
      <c r="J24" s="44">
        <f t="shared" si="3"/>
        <v>29</v>
      </c>
      <c r="K24" s="44">
        <f t="shared" si="3"/>
        <v>44</v>
      </c>
      <c r="L24" s="44">
        <f t="shared" si="3"/>
        <v>15</v>
      </c>
      <c r="M24" s="44">
        <f t="shared" si="3"/>
        <v>29</v>
      </c>
      <c r="N24" s="44">
        <f t="shared" si="3"/>
        <v>44</v>
      </c>
      <c r="O24" s="44">
        <f t="shared" si="3"/>
        <v>17</v>
      </c>
      <c r="P24" s="44">
        <f t="shared" si="3"/>
        <v>29</v>
      </c>
      <c r="Q24" s="44">
        <f t="shared" si="3"/>
        <v>17</v>
      </c>
      <c r="R24" s="44">
        <f t="shared" si="3"/>
        <v>18</v>
      </c>
      <c r="S24" s="44">
        <f t="shared" si="3"/>
        <v>1</v>
      </c>
      <c r="T24" s="44">
        <f t="shared" si="3"/>
        <v>97</v>
      </c>
      <c r="U24" s="45">
        <f>((T24+Q24+N24-R24)+(O24*2))/E24</f>
        <v>0.72499999999999998</v>
      </c>
      <c r="V24" s="46">
        <v>178</v>
      </c>
      <c r="W24" s="46" t="s">
        <v>87</v>
      </c>
      <c r="X24" s="46" t="s">
        <v>88</v>
      </c>
      <c r="Y24" s="66">
        <v>617</v>
      </c>
      <c r="Z24" s="47"/>
      <c r="AA24" s="43" t="s">
        <v>89</v>
      </c>
      <c r="AB24" s="69" t="s">
        <v>90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0.40476190476190477</v>
      </c>
      <c r="H25" s="27"/>
      <c r="I25" s="1"/>
      <c r="J25" s="48" t="s">
        <v>41</v>
      </c>
      <c r="K25" s="50">
        <f>J24/K24</f>
        <v>0.65909090909090906</v>
      </c>
      <c r="L25" s="1"/>
      <c r="M25" s="39" t="s">
        <v>42</v>
      </c>
      <c r="N25" s="51">
        <v>11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6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91</v>
      </c>
      <c r="D35" s="38">
        <v>34</v>
      </c>
      <c r="E35" s="27">
        <v>43</v>
      </c>
      <c r="F35" s="27">
        <v>11</v>
      </c>
      <c r="G35" s="27">
        <v>20</v>
      </c>
      <c r="H35" s="27"/>
      <c r="I35" s="27"/>
      <c r="J35" s="27">
        <v>9</v>
      </c>
      <c r="K35" s="27">
        <v>13</v>
      </c>
      <c r="L35" s="27">
        <v>5</v>
      </c>
      <c r="M35" s="27">
        <v>13</v>
      </c>
      <c r="N35" s="27">
        <f>SUM(L35:M35)</f>
        <v>18</v>
      </c>
      <c r="O35" s="27">
        <v>0</v>
      </c>
      <c r="P35" s="39">
        <v>2</v>
      </c>
      <c r="Q35" s="27">
        <v>1</v>
      </c>
      <c r="R35" s="27">
        <v>3</v>
      </c>
      <c r="S35" s="27">
        <v>1</v>
      </c>
      <c r="T35" s="27">
        <f>(H35*3)+((F35-H35)*2)+J35</f>
        <v>31</v>
      </c>
      <c r="U35" s="40">
        <f>IFERROR(((T35+Q35+N35-R35)+(O35*2))/E35,"")</f>
        <v>1.0930232558139534</v>
      </c>
      <c r="V35" s="22">
        <v>178</v>
      </c>
      <c r="W35" s="22" t="s">
        <v>92</v>
      </c>
      <c r="X35" s="22" t="s">
        <v>93</v>
      </c>
      <c r="Y35" s="65">
        <v>617</v>
      </c>
      <c r="Z35" s="41"/>
      <c r="AA35" s="1" t="s">
        <v>94</v>
      </c>
      <c r="AB35" s="28" t="s">
        <v>95</v>
      </c>
    </row>
    <row r="36" spans="1:28" x14ac:dyDescent="0.3">
      <c r="A36" s="1" t="s">
        <v>45</v>
      </c>
      <c r="B36" s="1" t="s">
        <v>64</v>
      </c>
      <c r="C36" s="27" t="s">
        <v>96</v>
      </c>
      <c r="D36" s="38">
        <v>12</v>
      </c>
      <c r="E36" s="27">
        <v>8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:N41" si="4">SUM(L36:M36)</f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f t="shared" ref="T36:T41" si="5">(H36*3)+((F36-H36)*2)+J36</f>
        <v>0</v>
      </c>
      <c r="U36" s="40">
        <f t="shared" ref="U36:U44" si="6">IFERROR(((T36+Q36+N36-R36)+(O36*2))/E36,"")</f>
        <v>0</v>
      </c>
      <c r="V36" s="22">
        <v>178</v>
      </c>
      <c r="W36" s="22" t="s">
        <v>92</v>
      </c>
      <c r="X36" s="22" t="s">
        <v>93</v>
      </c>
      <c r="Y36" s="65">
        <v>617</v>
      </c>
      <c r="Z36" s="41"/>
      <c r="AA36" s="1" t="s">
        <v>94</v>
      </c>
      <c r="AB36" s="28" t="s">
        <v>95</v>
      </c>
    </row>
    <row r="37" spans="1:28" x14ac:dyDescent="0.3">
      <c r="A37" s="1" t="s">
        <v>45</v>
      </c>
      <c r="B37" s="1" t="s">
        <v>64</v>
      </c>
      <c r="C37" s="27" t="s">
        <v>97</v>
      </c>
      <c r="D37" s="38">
        <v>20</v>
      </c>
      <c r="E37" s="27">
        <v>23</v>
      </c>
      <c r="F37" s="27">
        <v>1</v>
      </c>
      <c r="G37" s="27">
        <v>6</v>
      </c>
      <c r="H37" s="27"/>
      <c r="I37" s="27"/>
      <c r="J37" s="27">
        <v>2</v>
      </c>
      <c r="K37" s="27">
        <v>4</v>
      </c>
      <c r="L37" s="27">
        <v>3</v>
      </c>
      <c r="M37" s="27">
        <v>5</v>
      </c>
      <c r="N37" s="27">
        <f t="shared" si="4"/>
        <v>8</v>
      </c>
      <c r="O37" s="39">
        <v>0</v>
      </c>
      <c r="P37" s="39">
        <v>2</v>
      </c>
      <c r="Q37" s="39">
        <v>0</v>
      </c>
      <c r="R37" s="39">
        <v>1</v>
      </c>
      <c r="S37" s="39">
        <v>1</v>
      </c>
      <c r="T37" s="39">
        <f t="shared" si="5"/>
        <v>4</v>
      </c>
      <c r="U37" s="40">
        <f t="shared" si="6"/>
        <v>0.47826086956521741</v>
      </c>
      <c r="V37" s="22">
        <v>178</v>
      </c>
      <c r="W37" s="22" t="s">
        <v>92</v>
      </c>
      <c r="X37" s="22" t="s">
        <v>93</v>
      </c>
      <c r="Y37" s="65">
        <v>617</v>
      </c>
      <c r="Z37" s="41"/>
      <c r="AA37" s="1" t="s">
        <v>94</v>
      </c>
      <c r="AB37" s="28" t="s">
        <v>95</v>
      </c>
    </row>
    <row r="38" spans="1:28" x14ac:dyDescent="0.3">
      <c r="A38" s="1" t="s">
        <v>45</v>
      </c>
      <c r="B38" s="1" t="s">
        <v>64</v>
      </c>
      <c r="C38" s="27" t="s">
        <v>98</v>
      </c>
      <c r="D38" s="38">
        <v>40</v>
      </c>
      <c r="E38" s="27">
        <v>27</v>
      </c>
      <c r="F38" s="27">
        <v>3</v>
      </c>
      <c r="G38" s="27">
        <v>6</v>
      </c>
      <c r="H38" s="27"/>
      <c r="I38" s="27"/>
      <c r="J38" s="27">
        <v>0</v>
      </c>
      <c r="K38" s="27">
        <v>0</v>
      </c>
      <c r="L38" s="27">
        <v>1</v>
      </c>
      <c r="M38" s="27">
        <v>6</v>
      </c>
      <c r="N38" s="27">
        <f t="shared" si="4"/>
        <v>7</v>
      </c>
      <c r="O38" s="39">
        <v>1</v>
      </c>
      <c r="P38" s="55">
        <v>6</v>
      </c>
      <c r="Q38" s="39">
        <v>0</v>
      </c>
      <c r="R38" s="39">
        <v>2</v>
      </c>
      <c r="S38" s="39">
        <v>0</v>
      </c>
      <c r="T38" s="39">
        <f t="shared" si="5"/>
        <v>6</v>
      </c>
      <c r="U38" s="40">
        <f t="shared" si="6"/>
        <v>0.48148148148148145</v>
      </c>
      <c r="V38" s="22">
        <v>178</v>
      </c>
      <c r="W38" s="22" t="s">
        <v>92</v>
      </c>
      <c r="X38" s="22" t="s">
        <v>93</v>
      </c>
      <c r="Y38" s="65">
        <v>617</v>
      </c>
      <c r="Z38" s="41"/>
      <c r="AA38" s="1" t="s">
        <v>94</v>
      </c>
      <c r="AB38" s="28" t="s">
        <v>95</v>
      </c>
    </row>
    <row r="39" spans="1:28" x14ac:dyDescent="0.3">
      <c r="A39" s="1" t="s">
        <v>45</v>
      </c>
      <c r="B39" s="1" t="s">
        <v>64</v>
      </c>
      <c r="C39" s="27" t="s">
        <v>99</v>
      </c>
      <c r="D39" s="38">
        <v>11</v>
      </c>
      <c r="E39" s="27">
        <v>10</v>
      </c>
      <c r="F39" s="27">
        <v>0</v>
      </c>
      <c r="G39" s="27">
        <v>3</v>
      </c>
      <c r="H39" s="27"/>
      <c r="I39" s="27"/>
      <c r="J39" s="27">
        <v>2</v>
      </c>
      <c r="K39" s="27">
        <v>3</v>
      </c>
      <c r="L39" s="27">
        <v>1</v>
      </c>
      <c r="M39" s="27">
        <v>1</v>
      </c>
      <c r="N39" s="27">
        <f t="shared" si="4"/>
        <v>2</v>
      </c>
      <c r="O39" s="39">
        <v>2</v>
      </c>
      <c r="P39" s="39">
        <v>2</v>
      </c>
      <c r="Q39" s="39">
        <v>0</v>
      </c>
      <c r="R39" s="39">
        <v>1</v>
      </c>
      <c r="S39" s="39">
        <v>0</v>
      </c>
      <c r="T39" s="39">
        <f t="shared" si="5"/>
        <v>2</v>
      </c>
      <c r="U39" s="40">
        <f t="shared" si="6"/>
        <v>0.7</v>
      </c>
      <c r="V39" s="22">
        <v>178</v>
      </c>
      <c r="W39" s="22" t="s">
        <v>92</v>
      </c>
      <c r="X39" s="22" t="s">
        <v>93</v>
      </c>
      <c r="Y39" s="65">
        <v>617</v>
      </c>
      <c r="Z39" s="41"/>
      <c r="AA39" s="1" t="s">
        <v>94</v>
      </c>
      <c r="AB39" s="28" t="s">
        <v>95</v>
      </c>
    </row>
    <row r="40" spans="1:28" x14ac:dyDescent="0.3">
      <c r="A40" s="1" t="s">
        <v>45</v>
      </c>
      <c r="B40" s="1" t="s">
        <v>64</v>
      </c>
      <c r="C40" s="27" t="s">
        <v>100</v>
      </c>
      <c r="D40" s="38">
        <v>42</v>
      </c>
      <c r="E40" s="27">
        <v>41</v>
      </c>
      <c r="F40" s="27">
        <v>5</v>
      </c>
      <c r="G40" s="27">
        <v>11</v>
      </c>
      <c r="H40" s="27"/>
      <c r="I40" s="27"/>
      <c r="J40" s="27">
        <v>0</v>
      </c>
      <c r="K40" s="27">
        <v>0</v>
      </c>
      <c r="L40" s="27">
        <v>2</v>
      </c>
      <c r="M40" s="27">
        <v>1</v>
      </c>
      <c r="N40" s="27">
        <f t="shared" si="4"/>
        <v>3</v>
      </c>
      <c r="O40" s="39">
        <v>2</v>
      </c>
      <c r="P40" s="39">
        <v>5</v>
      </c>
      <c r="Q40" s="39">
        <v>0</v>
      </c>
      <c r="R40" s="39">
        <v>3</v>
      </c>
      <c r="S40" s="39">
        <v>0</v>
      </c>
      <c r="T40" s="39">
        <f t="shared" si="5"/>
        <v>10</v>
      </c>
      <c r="U40" s="40">
        <f t="shared" si="6"/>
        <v>0.34146341463414637</v>
      </c>
      <c r="V40" s="22">
        <v>178</v>
      </c>
      <c r="W40" s="22" t="s">
        <v>92</v>
      </c>
      <c r="X40" s="22" t="s">
        <v>93</v>
      </c>
      <c r="Y40" s="65">
        <v>617</v>
      </c>
      <c r="Z40" s="41"/>
      <c r="AA40" s="1" t="s">
        <v>94</v>
      </c>
      <c r="AB40" s="28" t="s">
        <v>95</v>
      </c>
    </row>
    <row r="41" spans="1:28" x14ac:dyDescent="0.3">
      <c r="A41" s="1" t="s">
        <v>45</v>
      </c>
      <c r="B41" s="1" t="s">
        <v>64</v>
      </c>
      <c r="C41" s="27" t="s">
        <v>101</v>
      </c>
      <c r="D41" s="38">
        <v>22</v>
      </c>
      <c r="E41" s="27">
        <v>38</v>
      </c>
      <c r="F41" s="27">
        <v>11</v>
      </c>
      <c r="G41" s="27">
        <v>20</v>
      </c>
      <c r="H41" s="27"/>
      <c r="I41" s="27"/>
      <c r="J41" s="27">
        <v>1</v>
      </c>
      <c r="K41" s="27">
        <v>2</v>
      </c>
      <c r="L41" s="27">
        <v>0</v>
      </c>
      <c r="M41" s="27">
        <v>2</v>
      </c>
      <c r="N41" s="27">
        <f t="shared" si="4"/>
        <v>2</v>
      </c>
      <c r="O41" s="39">
        <v>3</v>
      </c>
      <c r="P41" s="55">
        <v>6</v>
      </c>
      <c r="Q41" s="39">
        <v>2</v>
      </c>
      <c r="R41" s="39">
        <v>2</v>
      </c>
      <c r="S41" s="39">
        <v>0</v>
      </c>
      <c r="T41" s="39">
        <f t="shared" si="5"/>
        <v>23</v>
      </c>
      <c r="U41" s="40">
        <f t="shared" si="6"/>
        <v>0.81578947368421051</v>
      </c>
      <c r="V41" s="22">
        <v>178</v>
      </c>
      <c r="W41" s="22" t="s">
        <v>92</v>
      </c>
      <c r="X41" s="22" t="s">
        <v>93</v>
      </c>
      <c r="Y41" s="65">
        <v>617</v>
      </c>
      <c r="Z41" s="41"/>
      <c r="AA41" s="1" t="s">
        <v>94</v>
      </c>
      <c r="AB41" s="28" t="s">
        <v>95</v>
      </c>
    </row>
    <row r="42" spans="1:28" x14ac:dyDescent="0.3">
      <c r="A42" s="1" t="s">
        <v>45</v>
      </c>
      <c r="B42" s="1" t="s">
        <v>64</v>
      </c>
      <c r="C42" s="27" t="s">
        <v>102</v>
      </c>
      <c r="D42" s="38">
        <v>44</v>
      </c>
      <c r="E42" s="27">
        <v>41</v>
      </c>
      <c r="F42" s="27">
        <v>9</v>
      </c>
      <c r="G42" s="27">
        <v>19</v>
      </c>
      <c r="H42" s="27"/>
      <c r="I42" s="27"/>
      <c r="J42" s="27">
        <v>1</v>
      </c>
      <c r="K42" s="27">
        <v>3</v>
      </c>
      <c r="L42" s="27">
        <v>5</v>
      </c>
      <c r="M42" s="27">
        <v>5</v>
      </c>
      <c r="N42" s="27">
        <f>SUM(L42:M42)</f>
        <v>10</v>
      </c>
      <c r="O42" s="39">
        <v>2</v>
      </c>
      <c r="P42" s="39">
        <v>3</v>
      </c>
      <c r="Q42" s="39">
        <v>2</v>
      </c>
      <c r="R42" s="39">
        <v>9</v>
      </c>
      <c r="S42" s="39">
        <v>0</v>
      </c>
      <c r="T42" s="39">
        <f>(H42*3)+((F42-H42)*2)+J42</f>
        <v>19</v>
      </c>
      <c r="U42" s="40">
        <f t="shared" si="6"/>
        <v>0.63414634146341464</v>
      </c>
      <c r="V42" s="22">
        <v>178</v>
      </c>
      <c r="W42" s="22" t="s">
        <v>92</v>
      </c>
      <c r="X42" s="22" t="s">
        <v>93</v>
      </c>
      <c r="Y42" s="65">
        <v>617</v>
      </c>
      <c r="Z42" s="41"/>
      <c r="AA42" s="1" t="s">
        <v>94</v>
      </c>
      <c r="AB42" s="28" t="s">
        <v>95</v>
      </c>
    </row>
    <row r="43" spans="1:28" x14ac:dyDescent="0.3">
      <c r="A43" s="1" t="s">
        <v>45</v>
      </c>
      <c r="B43" s="1" t="s">
        <v>64</v>
      </c>
      <c r="C43" s="27" t="s">
        <v>103</v>
      </c>
      <c r="D43" s="38">
        <v>21</v>
      </c>
      <c r="E43" s="27">
        <v>4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>SUM(L43:M43)</f>
        <v>1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39">
        <f>(H43*3)+((F43-H43)*2)+J43</f>
        <v>0</v>
      </c>
      <c r="U43" s="40">
        <f t="shared" si="6"/>
        <v>0.25</v>
      </c>
      <c r="V43" s="22">
        <v>178</v>
      </c>
      <c r="W43" s="22" t="s">
        <v>92</v>
      </c>
      <c r="X43" s="22" t="s">
        <v>93</v>
      </c>
      <c r="Y43" s="65">
        <v>617</v>
      </c>
      <c r="Z43" s="41"/>
      <c r="AA43" s="1" t="s">
        <v>94</v>
      </c>
      <c r="AB43" s="28" t="s">
        <v>95</v>
      </c>
    </row>
    <row r="44" spans="1:28" x14ac:dyDescent="0.3">
      <c r="A44" s="1" t="s">
        <v>45</v>
      </c>
      <c r="B44" s="1" t="s">
        <v>64</v>
      </c>
      <c r="C44" s="27" t="s">
        <v>104</v>
      </c>
      <c r="D44" s="38">
        <v>14</v>
      </c>
      <c r="E44" s="27">
        <v>5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1</v>
      </c>
      <c r="M44" s="27">
        <v>0</v>
      </c>
      <c r="N44" s="27">
        <f>SUM(L44:M44)</f>
        <v>1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f>(H44*3)+((F44-H44)*2)+J44</f>
        <v>0</v>
      </c>
      <c r="U44" s="40">
        <f t="shared" si="6"/>
        <v>0.2</v>
      </c>
      <c r="V44" s="22">
        <v>178</v>
      </c>
      <c r="W44" s="22" t="s">
        <v>92</v>
      </c>
      <c r="X44" s="22" t="s">
        <v>93</v>
      </c>
      <c r="Y44" s="65">
        <v>617</v>
      </c>
      <c r="Z44" s="41"/>
      <c r="AA44" s="1" t="s">
        <v>94</v>
      </c>
      <c r="AB44" s="28" t="s">
        <v>95</v>
      </c>
    </row>
    <row r="45" spans="1:28" x14ac:dyDescent="0.3">
      <c r="A45" s="43" t="s">
        <v>45</v>
      </c>
      <c r="B45" s="43" t="s">
        <v>64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40</v>
      </c>
      <c r="G45" s="44">
        <f t="shared" si="7"/>
        <v>86</v>
      </c>
      <c r="H45" s="44">
        <f t="shared" si="7"/>
        <v>0</v>
      </c>
      <c r="I45" s="44">
        <f t="shared" si="7"/>
        <v>0</v>
      </c>
      <c r="J45" s="44">
        <f t="shared" si="7"/>
        <v>15</v>
      </c>
      <c r="K45" s="44">
        <f t="shared" si="7"/>
        <v>25</v>
      </c>
      <c r="L45" s="44">
        <f t="shared" si="7"/>
        <v>18</v>
      </c>
      <c r="M45" s="44">
        <f t="shared" si="7"/>
        <v>34</v>
      </c>
      <c r="N45" s="44">
        <f t="shared" si="7"/>
        <v>52</v>
      </c>
      <c r="O45" s="44">
        <f t="shared" si="7"/>
        <v>10</v>
      </c>
      <c r="P45" s="44">
        <f t="shared" si="7"/>
        <v>28</v>
      </c>
      <c r="Q45" s="44">
        <f t="shared" si="7"/>
        <v>5</v>
      </c>
      <c r="R45" s="44">
        <f t="shared" si="7"/>
        <v>21</v>
      </c>
      <c r="S45" s="44">
        <f t="shared" si="7"/>
        <v>2</v>
      </c>
      <c r="T45" s="44">
        <f t="shared" si="7"/>
        <v>95</v>
      </c>
      <c r="U45" s="45">
        <f>((T45+Q45+N45-R45)+(O45*2))/E45</f>
        <v>0.62916666666666665</v>
      </c>
      <c r="V45" s="46">
        <v>178</v>
      </c>
      <c r="W45" s="46" t="s">
        <v>92</v>
      </c>
      <c r="X45" s="46" t="s">
        <v>93</v>
      </c>
      <c r="Y45" s="66">
        <v>617</v>
      </c>
      <c r="Z45" s="47"/>
      <c r="AA45" s="43" t="s">
        <v>94</v>
      </c>
      <c r="AB45" s="69" t="s">
        <v>95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0.46511627906976744</v>
      </c>
      <c r="H46" s="27"/>
      <c r="I46" s="1"/>
      <c r="J46" s="48" t="s">
        <v>41</v>
      </c>
      <c r="K46" s="50">
        <f>J45/K45</f>
        <v>0.6</v>
      </c>
      <c r="L46" s="1"/>
      <c r="M46" s="39" t="s">
        <v>42</v>
      </c>
      <c r="N46" s="51">
        <v>11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0754-7334-4687-B535-8B92095E2220}">
  <sheetPr>
    <tabColor rgb="FFFF0000"/>
    <pageSetUpPr fitToPage="1"/>
  </sheetPr>
  <dimension ref="A1:AB51"/>
  <sheetViews>
    <sheetView workbookViewId="0">
      <selection activeCell="C32" sqref="C3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440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148</v>
      </c>
      <c r="K4" s="16" t="str">
        <f>+C11</f>
        <v>Milwaukee Does</v>
      </c>
      <c r="L4" s="17"/>
      <c r="M4" s="18"/>
      <c r="N4" s="19">
        <v>22</v>
      </c>
      <c r="O4" s="19">
        <v>25</v>
      </c>
      <c r="P4" s="19">
        <v>17</v>
      </c>
      <c r="Q4" s="19">
        <v>28</v>
      </c>
      <c r="R4" s="20"/>
      <c r="S4" s="21">
        <f>SUM(N4:R4)</f>
        <v>92</v>
      </c>
      <c r="T4" s="22">
        <v>181</v>
      </c>
    </row>
    <row r="5" spans="1:28" x14ac:dyDescent="0.3">
      <c r="B5" s="1"/>
      <c r="C5" s="87" t="s">
        <v>474</v>
      </c>
      <c r="D5" s="7" t="s">
        <v>5</v>
      </c>
      <c r="E5" s="1"/>
      <c r="F5" s="1"/>
      <c r="G5" s="1"/>
      <c r="J5" s="15" t="s">
        <v>149</v>
      </c>
      <c r="K5" s="16" t="str">
        <f>+C33</f>
        <v>Washington Metros</v>
      </c>
      <c r="L5" s="17"/>
      <c r="M5" s="18"/>
      <c r="N5" s="19">
        <v>22</v>
      </c>
      <c r="O5" s="19">
        <v>29</v>
      </c>
      <c r="P5" s="19">
        <v>26</v>
      </c>
      <c r="Q5" s="19">
        <v>27</v>
      </c>
      <c r="R5" s="20"/>
      <c r="S5" s="21">
        <f>SUM(N5:R5)</f>
        <v>104</v>
      </c>
      <c r="T5" s="22">
        <v>181</v>
      </c>
      <c r="U5" s="1"/>
      <c r="V5" s="1"/>
      <c r="W5" s="1"/>
    </row>
    <row r="6" spans="1:28" x14ac:dyDescent="0.3">
      <c r="C6" s="23">
        <v>1300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7</v>
      </c>
      <c r="G7" s="1"/>
      <c r="S7" s="1"/>
      <c r="T7" s="25" t="s">
        <v>8</v>
      </c>
      <c r="U7" s="1"/>
      <c r="V7" s="26">
        <v>181</v>
      </c>
      <c r="W7" s="1"/>
    </row>
    <row r="8" spans="1:28" x14ac:dyDescent="0.3">
      <c r="B8" s="1"/>
      <c r="C8" s="63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Milwaukee Does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7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322</v>
      </c>
      <c r="D13" s="38">
        <v>13</v>
      </c>
      <c r="E13" s="81" t="s">
        <v>497</v>
      </c>
      <c r="F13" s="27"/>
      <c r="G13" s="81"/>
      <c r="H13" s="81"/>
      <c r="I13" s="81"/>
      <c r="J13" s="27"/>
      <c r="K13" s="27"/>
      <c r="L13" s="81"/>
      <c r="M13" s="81"/>
      <c r="N13" s="27">
        <f>SUM(L13:M13)</f>
        <v>0</v>
      </c>
      <c r="O13" s="81"/>
      <c r="P13" s="82"/>
      <c r="Q13" s="81"/>
      <c r="R13" s="81"/>
      <c r="S13" s="81"/>
      <c r="T13" s="27">
        <f>+(F13*2)+J13</f>
        <v>0</v>
      </c>
      <c r="U13" s="40" t="str">
        <f>IFERROR(((T13+Q13+N13-R13)+(O13*2))/E13,"")</f>
        <v/>
      </c>
      <c r="V13" s="22">
        <v>181</v>
      </c>
      <c r="W13" s="22" t="s">
        <v>112</v>
      </c>
      <c r="X13" s="22" t="s">
        <v>93</v>
      </c>
      <c r="Y13" s="65">
        <v>1300</v>
      </c>
      <c r="Z13" s="41"/>
      <c r="AA13" s="1" t="s">
        <v>89</v>
      </c>
      <c r="AB13" s="28" t="s">
        <v>396</v>
      </c>
    </row>
    <row r="14" spans="1:28" x14ac:dyDescent="0.3">
      <c r="A14" s="1" t="s">
        <v>66</v>
      </c>
      <c r="B14" s="1" t="s">
        <v>45</v>
      </c>
      <c r="C14" s="27" t="s">
        <v>48</v>
      </c>
      <c r="D14" s="38">
        <v>15</v>
      </c>
      <c r="E14" s="81"/>
      <c r="F14" s="27">
        <v>4</v>
      </c>
      <c r="G14" s="81"/>
      <c r="H14" s="81"/>
      <c r="I14" s="81"/>
      <c r="J14" s="27">
        <v>8</v>
      </c>
      <c r="K14" s="27">
        <v>12</v>
      </c>
      <c r="L14" s="81"/>
      <c r="M14" s="81"/>
      <c r="N14" s="27">
        <f>SUM(L14:M14)</f>
        <v>0</v>
      </c>
      <c r="O14" s="81"/>
      <c r="P14" s="82"/>
      <c r="Q14" s="81"/>
      <c r="R14" s="81"/>
      <c r="S14" s="81"/>
      <c r="T14" s="27">
        <f>+(F14*2)+J14</f>
        <v>16</v>
      </c>
      <c r="U14" s="40" t="str">
        <f>IFERROR(((T14+Q14+N14-R14)+(O14*2))/E14,"")</f>
        <v/>
      </c>
      <c r="V14" s="22">
        <v>181</v>
      </c>
      <c r="W14" s="22" t="s">
        <v>112</v>
      </c>
      <c r="X14" s="22" t="s">
        <v>93</v>
      </c>
      <c r="Y14" s="65">
        <v>1300</v>
      </c>
      <c r="Z14" s="41"/>
      <c r="AA14" s="1" t="s">
        <v>89</v>
      </c>
      <c r="AB14" s="28" t="s">
        <v>396</v>
      </c>
    </row>
    <row r="15" spans="1:28" x14ac:dyDescent="0.3">
      <c r="A15" s="1" t="s">
        <v>66</v>
      </c>
      <c r="B15" s="1" t="s">
        <v>45</v>
      </c>
      <c r="C15" s="27" t="s">
        <v>51</v>
      </c>
      <c r="D15" s="38">
        <v>10</v>
      </c>
      <c r="E15" s="81"/>
      <c r="F15" s="27">
        <v>0</v>
      </c>
      <c r="G15" s="81"/>
      <c r="H15" s="81"/>
      <c r="I15" s="81"/>
      <c r="J15" s="27">
        <v>0</v>
      </c>
      <c r="K15" s="27">
        <v>0</v>
      </c>
      <c r="L15" s="81"/>
      <c r="M15" s="81"/>
      <c r="N15" s="27">
        <f t="shared" ref="N15:N20" si="0">SUM(L15:M15)</f>
        <v>0</v>
      </c>
      <c r="O15" s="82"/>
      <c r="P15" s="82"/>
      <c r="Q15" s="82"/>
      <c r="R15" s="82"/>
      <c r="S15" s="82"/>
      <c r="T15" s="27">
        <f t="shared" ref="T15:T23" si="1">+(F15*2)+J15</f>
        <v>0</v>
      </c>
      <c r="U15" s="40" t="str">
        <f t="shared" ref="U15:U23" si="2">IFERROR(((T15+Q15+N15-R15)+(O15*2))/E15,"")</f>
        <v/>
      </c>
      <c r="V15" s="22">
        <v>181</v>
      </c>
      <c r="W15" s="22" t="s">
        <v>112</v>
      </c>
      <c r="X15" s="22" t="s">
        <v>93</v>
      </c>
      <c r="Y15" s="65">
        <v>1300</v>
      </c>
      <c r="Z15" s="41"/>
      <c r="AA15" s="1" t="s">
        <v>89</v>
      </c>
      <c r="AB15" s="28" t="s">
        <v>396</v>
      </c>
    </row>
    <row r="16" spans="1:28" x14ac:dyDescent="0.3">
      <c r="A16" s="1" t="s">
        <v>66</v>
      </c>
      <c r="B16" s="1" t="s">
        <v>45</v>
      </c>
      <c r="C16" s="27" t="s">
        <v>50</v>
      </c>
      <c r="D16" s="38">
        <v>25</v>
      </c>
      <c r="E16" s="81"/>
      <c r="F16" s="27">
        <v>0</v>
      </c>
      <c r="G16" s="81"/>
      <c r="H16" s="81"/>
      <c r="I16" s="81"/>
      <c r="J16" s="27">
        <v>0</v>
      </c>
      <c r="K16" s="27">
        <v>0</v>
      </c>
      <c r="L16" s="81"/>
      <c r="M16" s="81"/>
      <c r="N16" s="27">
        <f t="shared" si="0"/>
        <v>0</v>
      </c>
      <c r="O16" s="82"/>
      <c r="P16" s="82"/>
      <c r="Q16" s="82"/>
      <c r="R16" s="82"/>
      <c r="S16" s="82"/>
      <c r="T16" s="27">
        <f t="shared" si="1"/>
        <v>0</v>
      </c>
      <c r="U16" s="40" t="str">
        <f t="shared" si="2"/>
        <v/>
      </c>
      <c r="V16" s="22">
        <v>181</v>
      </c>
      <c r="W16" s="22" t="s">
        <v>112</v>
      </c>
      <c r="X16" s="22" t="s">
        <v>93</v>
      </c>
      <c r="Y16" s="65">
        <v>1300</v>
      </c>
      <c r="Z16" s="41"/>
      <c r="AA16" s="1" t="s">
        <v>89</v>
      </c>
      <c r="AB16" s="28" t="s">
        <v>396</v>
      </c>
    </row>
    <row r="17" spans="1:28" x14ac:dyDescent="0.3">
      <c r="A17" s="1" t="s">
        <v>66</v>
      </c>
      <c r="B17" s="1" t="s">
        <v>45</v>
      </c>
      <c r="C17" s="27" t="s">
        <v>53</v>
      </c>
      <c r="D17" s="38">
        <v>8</v>
      </c>
      <c r="E17" s="81"/>
      <c r="F17" s="27">
        <v>3</v>
      </c>
      <c r="G17" s="81"/>
      <c r="H17" s="81"/>
      <c r="I17" s="81"/>
      <c r="J17" s="27">
        <v>0</v>
      </c>
      <c r="K17" s="27">
        <v>0</v>
      </c>
      <c r="L17" s="81"/>
      <c r="M17" s="81"/>
      <c r="N17" s="27">
        <f t="shared" si="0"/>
        <v>0</v>
      </c>
      <c r="O17" s="82"/>
      <c r="P17" s="55">
        <v>6</v>
      </c>
      <c r="Q17" s="82"/>
      <c r="R17" s="82"/>
      <c r="S17" s="82"/>
      <c r="T17" s="27">
        <f t="shared" si="1"/>
        <v>6</v>
      </c>
      <c r="U17" s="40" t="str">
        <f t="shared" si="2"/>
        <v/>
      </c>
      <c r="V17" s="22">
        <v>181</v>
      </c>
      <c r="W17" s="22" t="s">
        <v>112</v>
      </c>
      <c r="X17" s="22" t="s">
        <v>93</v>
      </c>
      <c r="Y17" s="65">
        <v>1300</v>
      </c>
      <c r="Z17" s="41"/>
      <c r="AA17" s="1" t="s">
        <v>89</v>
      </c>
      <c r="AB17" s="28" t="s">
        <v>396</v>
      </c>
    </row>
    <row r="18" spans="1:28" x14ac:dyDescent="0.3">
      <c r="A18" s="1" t="s">
        <v>66</v>
      </c>
      <c r="B18" s="1" t="s">
        <v>45</v>
      </c>
      <c r="C18" s="27" t="s">
        <v>55</v>
      </c>
      <c r="D18" s="38">
        <v>6</v>
      </c>
      <c r="E18" s="81"/>
      <c r="F18" s="27">
        <v>3</v>
      </c>
      <c r="G18" s="81"/>
      <c r="H18" s="81"/>
      <c r="I18" s="81"/>
      <c r="J18" s="27">
        <v>6</v>
      </c>
      <c r="K18" s="27">
        <v>9</v>
      </c>
      <c r="L18" s="81"/>
      <c r="M18" s="81"/>
      <c r="N18" s="27">
        <f t="shared" si="0"/>
        <v>0</v>
      </c>
      <c r="O18" s="82"/>
      <c r="P18" s="82"/>
      <c r="Q18" s="82"/>
      <c r="R18" s="82"/>
      <c r="S18" s="82"/>
      <c r="T18" s="27">
        <f t="shared" si="1"/>
        <v>12</v>
      </c>
      <c r="U18" s="40" t="str">
        <f t="shared" si="2"/>
        <v/>
      </c>
      <c r="V18" s="22">
        <v>181</v>
      </c>
      <c r="W18" s="22" t="s">
        <v>112</v>
      </c>
      <c r="X18" s="22" t="s">
        <v>93</v>
      </c>
      <c r="Y18" s="65">
        <v>1300</v>
      </c>
      <c r="Z18" s="41"/>
      <c r="AA18" s="1" t="s">
        <v>89</v>
      </c>
      <c r="AB18" s="28" t="s">
        <v>396</v>
      </c>
    </row>
    <row r="19" spans="1:28" x14ac:dyDescent="0.3">
      <c r="A19" s="1" t="s">
        <v>66</v>
      </c>
      <c r="B19" s="1" t="s">
        <v>45</v>
      </c>
      <c r="C19" s="27" t="s">
        <v>54</v>
      </c>
      <c r="D19" s="38">
        <v>22</v>
      </c>
      <c r="E19" s="81"/>
      <c r="F19" s="27">
        <v>8</v>
      </c>
      <c r="G19" s="81"/>
      <c r="H19" s="81"/>
      <c r="I19" s="81"/>
      <c r="J19" s="27">
        <v>5</v>
      </c>
      <c r="K19" s="27">
        <v>9</v>
      </c>
      <c r="L19" s="81"/>
      <c r="M19" s="81"/>
      <c r="N19" s="27">
        <f t="shared" si="0"/>
        <v>0</v>
      </c>
      <c r="O19" s="82"/>
      <c r="P19" s="82"/>
      <c r="Q19" s="82"/>
      <c r="R19" s="82"/>
      <c r="S19" s="82"/>
      <c r="T19" s="27">
        <f t="shared" si="1"/>
        <v>21</v>
      </c>
      <c r="U19" s="40" t="str">
        <f t="shared" si="2"/>
        <v/>
      </c>
      <c r="V19" s="22">
        <v>181</v>
      </c>
      <c r="W19" s="22" t="s">
        <v>112</v>
      </c>
      <c r="X19" s="22" t="s">
        <v>93</v>
      </c>
      <c r="Y19" s="65">
        <v>1300</v>
      </c>
      <c r="Z19" s="41"/>
      <c r="AA19" s="1" t="s">
        <v>89</v>
      </c>
      <c r="AB19" s="28" t="s">
        <v>396</v>
      </c>
    </row>
    <row r="20" spans="1:28" x14ac:dyDescent="0.3">
      <c r="A20" s="1" t="s">
        <v>66</v>
      </c>
      <c r="B20" s="1" t="s">
        <v>45</v>
      </c>
      <c r="C20" s="27" t="s">
        <v>47</v>
      </c>
      <c r="D20" s="38">
        <v>28</v>
      </c>
      <c r="E20" s="81"/>
      <c r="F20" s="27">
        <v>2</v>
      </c>
      <c r="G20" s="81"/>
      <c r="H20" s="81"/>
      <c r="I20" s="81"/>
      <c r="J20" s="27">
        <v>1</v>
      </c>
      <c r="K20" s="27">
        <v>2</v>
      </c>
      <c r="L20" s="81"/>
      <c r="M20" s="81"/>
      <c r="N20" s="27">
        <f t="shared" si="0"/>
        <v>0</v>
      </c>
      <c r="O20" s="82"/>
      <c r="P20" s="82"/>
      <c r="Q20" s="82"/>
      <c r="R20" s="82"/>
      <c r="S20" s="82"/>
      <c r="T20" s="27">
        <f t="shared" si="1"/>
        <v>5</v>
      </c>
      <c r="U20" s="40" t="str">
        <f t="shared" si="2"/>
        <v/>
      </c>
      <c r="V20" s="22">
        <v>181</v>
      </c>
      <c r="W20" s="22" t="s">
        <v>112</v>
      </c>
      <c r="X20" s="22" t="s">
        <v>93</v>
      </c>
      <c r="Y20" s="65">
        <v>1300</v>
      </c>
      <c r="Z20" s="41"/>
      <c r="AA20" s="1" t="s">
        <v>89</v>
      </c>
      <c r="AB20" s="28" t="s">
        <v>396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32</v>
      </c>
      <c r="E21" s="81"/>
      <c r="F21" s="27">
        <v>2</v>
      </c>
      <c r="G21" s="81"/>
      <c r="H21" s="81"/>
      <c r="I21" s="81"/>
      <c r="J21" s="27">
        <v>1</v>
      </c>
      <c r="K21" s="27">
        <v>2</v>
      </c>
      <c r="L21" s="81"/>
      <c r="M21" s="81"/>
      <c r="N21" s="27">
        <f>SUM(L21:M21)</f>
        <v>0</v>
      </c>
      <c r="O21" s="82"/>
      <c r="P21" s="82"/>
      <c r="Q21" s="82"/>
      <c r="R21" s="82"/>
      <c r="S21" s="82"/>
      <c r="T21" s="27">
        <f t="shared" si="1"/>
        <v>5</v>
      </c>
      <c r="U21" s="40" t="str">
        <f t="shared" si="2"/>
        <v/>
      </c>
      <c r="V21" s="22">
        <v>181</v>
      </c>
      <c r="W21" s="22" t="s">
        <v>112</v>
      </c>
      <c r="X21" s="22" t="s">
        <v>93</v>
      </c>
      <c r="Y21" s="65">
        <v>1300</v>
      </c>
      <c r="Z21" s="41"/>
      <c r="AA21" s="1" t="s">
        <v>89</v>
      </c>
      <c r="AB21" s="28" t="s">
        <v>396</v>
      </c>
    </row>
    <row r="22" spans="1:28" x14ac:dyDescent="0.3">
      <c r="A22" s="1" t="s">
        <v>66</v>
      </c>
      <c r="B22" s="1" t="s">
        <v>45</v>
      </c>
      <c r="C22" s="27" t="s">
        <v>46</v>
      </c>
      <c r="D22" s="38">
        <v>1</v>
      </c>
      <c r="E22" s="81"/>
      <c r="F22" s="27">
        <v>5</v>
      </c>
      <c r="G22" s="81"/>
      <c r="H22" s="81"/>
      <c r="I22" s="81"/>
      <c r="J22" s="27">
        <v>6</v>
      </c>
      <c r="K22" s="27">
        <v>9</v>
      </c>
      <c r="L22" s="81"/>
      <c r="M22" s="81"/>
      <c r="N22" s="27">
        <f>SUM(L22:M22)</f>
        <v>0</v>
      </c>
      <c r="O22" s="82"/>
      <c r="P22" s="82"/>
      <c r="Q22" s="82"/>
      <c r="R22" s="82"/>
      <c r="S22" s="82"/>
      <c r="T22" s="27">
        <f t="shared" si="1"/>
        <v>16</v>
      </c>
      <c r="U22" s="40" t="str">
        <f t="shared" si="2"/>
        <v/>
      </c>
      <c r="V22" s="22">
        <v>181</v>
      </c>
      <c r="W22" s="22" t="s">
        <v>112</v>
      </c>
      <c r="X22" s="22" t="s">
        <v>93</v>
      </c>
      <c r="Y22" s="65">
        <v>1300</v>
      </c>
      <c r="Z22" s="41"/>
      <c r="AA22" s="1" t="s">
        <v>89</v>
      </c>
      <c r="AB22" s="28" t="s">
        <v>396</v>
      </c>
    </row>
    <row r="23" spans="1:28" x14ac:dyDescent="0.3">
      <c r="A23" s="1" t="s">
        <v>66</v>
      </c>
      <c r="B23" s="1" t="s">
        <v>45</v>
      </c>
      <c r="C23" s="27" t="s">
        <v>49</v>
      </c>
      <c r="D23" s="38">
        <v>30</v>
      </c>
      <c r="E23" s="81"/>
      <c r="F23" s="27">
        <v>0</v>
      </c>
      <c r="G23" s="81"/>
      <c r="H23" s="81"/>
      <c r="I23" s="81"/>
      <c r="J23" s="27">
        <v>11</v>
      </c>
      <c r="K23" s="27">
        <v>16</v>
      </c>
      <c r="L23" s="81"/>
      <c r="M23" s="81"/>
      <c r="N23" s="27">
        <f>SUM(L23:M23)</f>
        <v>0</v>
      </c>
      <c r="O23" s="82"/>
      <c r="P23" s="82"/>
      <c r="Q23" s="82"/>
      <c r="R23" s="82"/>
      <c r="S23" s="82"/>
      <c r="T23" s="27">
        <f t="shared" si="1"/>
        <v>11</v>
      </c>
      <c r="U23" s="40" t="str">
        <f t="shared" si="2"/>
        <v/>
      </c>
      <c r="V23" s="22">
        <v>181</v>
      </c>
      <c r="W23" s="22" t="s">
        <v>112</v>
      </c>
      <c r="X23" s="22" t="s">
        <v>93</v>
      </c>
      <c r="Y23" s="65">
        <v>1300</v>
      </c>
      <c r="Z23" s="41"/>
      <c r="AA23" s="1" t="s">
        <v>89</v>
      </c>
      <c r="AB23" s="28" t="s">
        <v>396</v>
      </c>
    </row>
    <row r="24" spans="1:28" x14ac:dyDescent="0.3">
      <c r="A24" s="1" t="s">
        <v>66</v>
      </c>
      <c r="B24" s="1" t="s">
        <v>45</v>
      </c>
      <c r="C24" s="55" t="s">
        <v>38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55">
        <v>18</v>
      </c>
      <c r="Q24" s="42"/>
      <c r="R24" s="42"/>
      <c r="S24" s="42"/>
      <c r="T24" s="27"/>
      <c r="U24" s="40" t="str">
        <f>_xlfn.IFNA("",((T24+Q24+N24-R24)+(O24*2))/E24)</f>
        <v/>
      </c>
      <c r="V24" s="22">
        <v>181</v>
      </c>
      <c r="W24" s="22" t="s">
        <v>112</v>
      </c>
      <c r="X24" s="22" t="s">
        <v>93</v>
      </c>
      <c r="Y24" s="65">
        <v>1300</v>
      </c>
      <c r="Z24" s="41"/>
      <c r="AA24" s="1" t="s">
        <v>89</v>
      </c>
      <c r="AB24" s="28" t="s">
        <v>396</v>
      </c>
    </row>
    <row r="25" spans="1:28" x14ac:dyDescent="0.3">
      <c r="A25" s="43" t="s">
        <v>66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27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38</v>
      </c>
      <c r="K25" s="44">
        <f t="shared" si="3"/>
        <v>59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24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92</v>
      </c>
      <c r="U25" s="45">
        <f>((T25+Q25+N25-R25)+(O25*2))/E25</f>
        <v>0.38333333333333336</v>
      </c>
      <c r="V25" s="46">
        <v>181</v>
      </c>
      <c r="W25" s="46" t="s">
        <v>112</v>
      </c>
      <c r="X25" s="46" t="s">
        <v>93</v>
      </c>
      <c r="Y25" s="66">
        <v>1300</v>
      </c>
      <c r="Z25" s="47"/>
      <c r="AA25" s="43" t="s">
        <v>89</v>
      </c>
      <c r="AB25" s="77" t="s">
        <v>396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0.64406779661016944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8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312</v>
      </c>
      <c r="D35" s="38">
        <v>4</v>
      </c>
      <c r="E35" s="81"/>
      <c r="F35" s="27">
        <v>1</v>
      </c>
      <c r="G35" s="81"/>
      <c r="H35" s="81"/>
      <c r="I35" s="81"/>
      <c r="J35" s="27">
        <v>0</v>
      </c>
      <c r="K35" s="27">
        <v>0</v>
      </c>
      <c r="L35" s="81"/>
      <c r="M35" s="81"/>
      <c r="N35" s="27">
        <f>SUM(L35:M35)</f>
        <v>0</v>
      </c>
      <c r="O35" s="81"/>
      <c r="P35" s="82"/>
      <c r="Q35" s="81"/>
      <c r="R35" s="81"/>
      <c r="S35" s="81"/>
      <c r="T35" s="27">
        <f>(H35*3)+((F35-H35)*2)+J35</f>
        <v>2</v>
      </c>
      <c r="U35" s="40" t="str">
        <f>IFERROR(((T35+Q35+N35-R35)+(O35*2))/E35,"")</f>
        <v/>
      </c>
      <c r="V35" s="22">
        <v>181</v>
      </c>
      <c r="W35" s="22" t="s">
        <v>92</v>
      </c>
      <c r="X35" s="22" t="s">
        <v>88</v>
      </c>
      <c r="Y35" s="65">
        <v>1300</v>
      </c>
      <c r="Z35" s="41"/>
      <c r="AA35" s="1" t="s">
        <v>151</v>
      </c>
      <c r="AB35" s="28" t="s">
        <v>152</v>
      </c>
    </row>
    <row r="36" spans="1:28" x14ac:dyDescent="0.3">
      <c r="A36" s="1" t="s">
        <v>45</v>
      </c>
      <c r="B36" s="1" t="s">
        <v>66</v>
      </c>
      <c r="C36" s="27" t="s">
        <v>314</v>
      </c>
      <c r="D36" s="38">
        <v>5</v>
      </c>
      <c r="E36" s="81"/>
      <c r="F36" s="27">
        <v>6</v>
      </c>
      <c r="G36" s="81"/>
      <c r="H36" s="81"/>
      <c r="I36" s="81"/>
      <c r="J36" s="27">
        <v>0</v>
      </c>
      <c r="K36" s="27">
        <v>0</v>
      </c>
      <c r="L36" s="81"/>
      <c r="M36" s="81"/>
      <c r="N36" s="27">
        <f t="shared" ref="N36:N41" si="4">SUM(L36:M36)</f>
        <v>0</v>
      </c>
      <c r="O36" s="82"/>
      <c r="P36" s="82"/>
      <c r="Q36" s="82"/>
      <c r="R36" s="82"/>
      <c r="S36" s="82"/>
      <c r="T36" s="39">
        <f t="shared" ref="T36:T41" si="5">(H36*3)+((F36-H36)*2)+J36</f>
        <v>12</v>
      </c>
      <c r="U36" s="40" t="str">
        <f t="shared" ref="U36:U46" si="6">IFERROR(((T36+Q36+N36-R36)+(O36*2))/E36,"")</f>
        <v/>
      </c>
      <c r="V36" s="22">
        <v>181</v>
      </c>
      <c r="W36" s="22" t="s">
        <v>92</v>
      </c>
      <c r="X36" s="22" t="s">
        <v>88</v>
      </c>
      <c r="Y36" s="65">
        <v>1300</v>
      </c>
      <c r="Z36" s="41"/>
      <c r="AA36" s="1" t="s">
        <v>151</v>
      </c>
      <c r="AB36" s="28" t="s">
        <v>152</v>
      </c>
    </row>
    <row r="37" spans="1:28" x14ac:dyDescent="0.3">
      <c r="A37" s="1" t="s">
        <v>45</v>
      </c>
      <c r="B37" s="1" t="s">
        <v>66</v>
      </c>
      <c r="C37" s="27" t="s">
        <v>394</v>
      </c>
      <c r="D37" s="38">
        <v>13</v>
      </c>
      <c r="E37" s="81"/>
      <c r="F37" s="27">
        <v>3</v>
      </c>
      <c r="G37" s="81"/>
      <c r="H37" s="81"/>
      <c r="I37" s="81"/>
      <c r="J37" s="27">
        <v>0</v>
      </c>
      <c r="K37" s="27">
        <v>0</v>
      </c>
      <c r="L37" s="81"/>
      <c r="M37" s="81"/>
      <c r="N37" s="27">
        <f t="shared" si="4"/>
        <v>0</v>
      </c>
      <c r="O37" s="82"/>
      <c r="P37" s="82"/>
      <c r="Q37" s="82"/>
      <c r="R37" s="82"/>
      <c r="S37" s="82"/>
      <c r="T37" s="39">
        <f t="shared" si="5"/>
        <v>6</v>
      </c>
      <c r="U37" s="40" t="str">
        <f t="shared" si="6"/>
        <v/>
      </c>
      <c r="V37" s="22">
        <v>181</v>
      </c>
      <c r="W37" s="22" t="s">
        <v>92</v>
      </c>
      <c r="X37" s="22" t="s">
        <v>88</v>
      </c>
      <c r="Y37" s="65">
        <v>1300</v>
      </c>
      <c r="Z37" s="41"/>
      <c r="AA37" s="1" t="s">
        <v>151</v>
      </c>
      <c r="AB37" s="28" t="s">
        <v>152</v>
      </c>
    </row>
    <row r="38" spans="1:28" x14ac:dyDescent="0.3">
      <c r="A38" s="1" t="s">
        <v>45</v>
      </c>
      <c r="B38" s="1" t="s">
        <v>66</v>
      </c>
      <c r="C38" s="27" t="s">
        <v>315</v>
      </c>
      <c r="D38" s="38">
        <v>14</v>
      </c>
      <c r="E38" s="81"/>
      <c r="F38" s="27">
        <v>1</v>
      </c>
      <c r="G38" s="81"/>
      <c r="H38" s="81"/>
      <c r="I38" s="81"/>
      <c r="J38" s="27">
        <v>0</v>
      </c>
      <c r="K38" s="27">
        <v>0</v>
      </c>
      <c r="L38" s="81"/>
      <c r="M38" s="81"/>
      <c r="N38" s="27">
        <f t="shared" si="4"/>
        <v>0</v>
      </c>
      <c r="O38" s="82"/>
      <c r="P38" s="82"/>
      <c r="Q38" s="82"/>
      <c r="R38" s="82"/>
      <c r="S38" s="82"/>
      <c r="T38" s="39">
        <f t="shared" si="5"/>
        <v>2</v>
      </c>
      <c r="U38" s="40" t="str">
        <f t="shared" si="6"/>
        <v/>
      </c>
      <c r="V38" s="22">
        <v>181</v>
      </c>
      <c r="W38" s="22" t="s">
        <v>92</v>
      </c>
      <c r="X38" s="22" t="s">
        <v>88</v>
      </c>
      <c r="Y38" s="65">
        <v>1300</v>
      </c>
      <c r="Z38" s="41"/>
      <c r="AA38" s="1" t="s">
        <v>151</v>
      </c>
      <c r="AB38" s="28" t="s">
        <v>152</v>
      </c>
    </row>
    <row r="39" spans="1:28" x14ac:dyDescent="0.3">
      <c r="A39" s="1" t="s">
        <v>45</v>
      </c>
      <c r="B39" s="1" t="s">
        <v>66</v>
      </c>
      <c r="C39" s="27" t="s">
        <v>292</v>
      </c>
      <c r="D39" s="38">
        <v>10</v>
      </c>
      <c r="E39" s="81"/>
      <c r="F39" s="27">
        <v>4</v>
      </c>
      <c r="G39" s="81"/>
      <c r="H39" s="81"/>
      <c r="I39" s="81"/>
      <c r="J39" s="27">
        <v>1</v>
      </c>
      <c r="K39" s="27">
        <v>2</v>
      </c>
      <c r="L39" s="81"/>
      <c r="M39" s="81"/>
      <c r="N39" s="27">
        <f t="shared" si="4"/>
        <v>0</v>
      </c>
      <c r="O39" s="82"/>
      <c r="P39" s="82"/>
      <c r="Q39" s="82"/>
      <c r="R39" s="82"/>
      <c r="S39" s="82"/>
      <c r="T39" s="39">
        <f t="shared" si="5"/>
        <v>9</v>
      </c>
      <c r="U39" s="40" t="str">
        <f t="shared" si="6"/>
        <v/>
      </c>
      <c r="V39" s="22">
        <v>181</v>
      </c>
      <c r="W39" s="22" t="s">
        <v>92</v>
      </c>
      <c r="X39" s="22" t="s">
        <v>88</v>
      </c>
      <c r="Y39" s="65">
        <v>1300</v>
      </c>
      <c r="Z39" s="41"/>
      <c r="AA39" s="1" t="s">
        <v>151</v>
      </c>
      <c r="AB39" s="28" t="s">
        <v>152</v>
      </c>
    </row>
    <row r="40" spans="1:28" x14ac:dyDescent="0.3">
      <c r="A40" s="1" t="s">
        <v>45</v>
      </c>
      <c r="B40" s="1" t="s">
        <v>66</v>
      </c>
      <c r="C40" s="27" t="s">
        <v>118</v>
      </c>
      <c r="D40" s="38">
        <v>1</v>
      </c>
      <c r="E40" s="81"/>
      <c r="F40" s="27">
        <v>5</v>
      </c>
      <c r="G40" s="81"/>
      <c r="H40" s="81"/>
      <c r="I40" s="81"/>
      <c r="J40" s="27">
        <v>4</v>
      </c>
      <c r="K40" s="27">
        <v>5</v>
      </c>
      <c r="L40" s="81"/>
      <c r="M40" s="81"/>
      <c r="N40" s="27">
        <f t="shared" si="4"/>
        <v>0</v>
      </c>
      <c r="O40" s="82"/>
      <c r="P40" s="82"/>
      <c r="Q40" s="82"/>
      <c r="R40" s="82"/>
      <c r="S40" s="82"/>
      <c r="T40" s="39">
        <f t="shared" si="5"/>
        <v>14</v>
      </c>
      <c r="U40" s="40" t="str">
        <f t="shared" si="6"/>
        <v/>
      </c>
      <c r="V40" s="22">
        <v>181</v>
      </c>
      <c r="W40" s="22" t="s">
        <v>92</v>
      </c>
      <c r="X40" s="22" t="s">
        <v>88</v>
      </c>
      <c r="Y40" s="65">
        <v>1300</v>
      </c>
      <c r="Z40" s="41"/>
      <c r="AA40" s="1" t="s">
        <v>151</v>
      </c>
      <c r="AB40" s="28" t="s">
        <v>152</v>
      </c>
    </row>
    <row r="41" spans="1:28" x14ac:dyDescent="0.3">
      <c r="A41" s="1" t="s">
        <v>45</v>
      </c>
      <c r="B41" s="1" t="s">
        <v>66</v>
      </c>
      <c r="C41" s="27" t="s">
        <v>316</v>
      </c>
      <c r="D41" s="38">
        <v>15</v>
      </c>
      <c r="E41" s="81"/>
      <c r="F41" s="27">
        <v>9</v>
      </c>
      <c r="G41" s="81"/>
      <c r="H41" s="81"/>
      <c r="I41" s="81"/>
      <c r="J41" s="27">
        <v>1</v>
      </c>
      <c r="K41" s="27">
        <v>3</v>
      </c>
      <c r="L41" s="81"/>
      <c r="M41" s="81"/>
      <c r="N41" s="27">
        <f t="shared" si="4"/>
        <v>0</v>
      </c>
      <c r="O41" s="82"/>
      <c r="P41" s="82"/>
      <c r="Q41" s="82"/>
      <c r="R41" s="82"/>
      <c r="S41" s="82"/>
      <c r="T41" s="39">
        <f t="shared" si="5"/>
        <v>19</v>
      </c>
      <c r="U41" s="40" t="str">
        <f t="shared" si="6"/>
        <v/>
      </c>
      <c r="V41" s="22">
        <v>181</v>
      </c>
      <c r="W41" s="22" t="s">
        <v>92</v>
      </c>
      <c r="X41" s="22" t="s">
        <v>88</v>
      </c>
      <c r="Y41" s="65">
        <v>1300</v>
      </c>
      <c r="Z41" s="41"/>
      <c r="AA41" s="1" t="s">
        <v>151</v>
      </c>
      <c r="AB41" s="28" t="s">
        <v>152</v>
      </c>
    </row>
    <row r="42" spans="1:28" x14ac:dyDescent="0.3">
      <c r="A42" s="1" t="s">
        <v>45</v>
      </c>
      <c r="B42" s="1" t="s">
        <v>66</v>
      </c>
      <c r="C42" s="27" t="s">
        <v>317</v>
      </c>
      <c r="D42" s="38">
        <v>21</v>
      </c>
      <c r="E42" s="81"/>
      <c r="F42" s="27">
        <v>3</v>
      </c>
      <c r="G42" s="81"/>
      <c r="H42" s="81"/>
      <c r="I42" s="81"/>
      <c r="J42" s="27">
        <v>2</v>
      </c>
      <c r="K42" s="27">
        <v>5</v>
      </c>
      <c r="L42" s="81"/>
      <c r="M42" s="81"/>
      <c r="N42" s="27">
        <f>SUM(L42:M42)</f>
        <v>0</v>
      </c>
      <c r="O42" s="82"/>
      <c r="P42" s="82"/>
      <c r="Q42" s="82"/>
      <c r="R42" s="82"/>
      <c r="S42" s="82"/>
      <c r="T42" s="39">
        <f>(H42*3)+((F42-H42)*2)+J42</f>
        <v>8</v>
      </c>
      <c r="U42" s="40" t="str">
        <f t="shared" si="6"/>
        <v/>
      </c>
      <c r="V42" s="22">
        <v>181</v>
      </c>
      <c r="W42" s="22" t="s">
        <v>92</v>
      </c>
      <c r="X42" s="22" t="s">
        <v>88</v>
      </c>
      <c r="Y42" s="65">
        <v>1300</v>
      </c>
      <c r="Z42" s="41"/>
      <c r="AA42" s="1" t="s">
        <v>151</v>
      </c>
      <c r="AB42" s="28" t="s">
        <v>152</v>
      </c>
    </row>
    <row r="43" spans="1:28" x14ac:dyDescent="0.3">
      <c r="A43" s="1" t="s">
        <v>45</v>
      </c>
      <c r="B43" s="1" t="s">
        <v>66</v>
      </c>
      <c r="C43" s="27" t="s">
        <v>119</v>
      </c>
      <c r="D43" s="38">
        <v>20</v>
      </c>
      <c r="E43" s="81"/>
      <c r="F43" s="27">
        <v>10</v>
      </c>
      <c r="G43" s="81"/>
      <c r="H43" s="81"/>
      <c r="I43" s="81"/>
      <c r="J43" s="27">
        <v>3</v>
      </c>
      <c r="K43" s="27">
        <v>3</v>
      </c>
      <c r="L43" s="81"/>
      <c r="M43" s="81"/>
      <c r="N43" s="27">
        <f>SUM(L43:M43)</f>
        <v>0</v>
      </c>
      <c r="O43" s="82"/>
      <c r="P43" s="55">
        <v>6</v>
      </c>
      <c r="Q43" s="82"/>
      <c r="R43" s="82"/>
      <c r="S43" s="82"/>
      <c r="T43" s="39">
        <f>(H43*3)+((F43-H43)*2)+J43</f>
        <v>23</v>
      </c>
      <c r="U43" s="40" t="str">
        <f t="shared" si="6"/>
        <v/>
      </c>
      <c r="V43" s="22">
        <v>181</v>
      </c>
      <c r="W43" s="22" t="s">
        <v>92</v>
      </c>
      <c r="X43" s="22" t="s">
        <v>88</v>
      </c>
      <c r="Y43" s="65">
        <v>1300</v>
      </c>
      <c r="Z43" s="41"/>
      <c r="AA43" s="1" t="s">
        <v>151</v>
      </c>
      <c r="AB43" s="28" t="s">
        <v>152</v>
      </c>
    </row>
    <row r="44" spans="1:28" x14ac:dyDescent="0.3">
      <c r="A44" s="1" t="s">
        <v>45</v>
      </c>
      <c r="B44" s="1" t="s">
        <v>66</v>
      </c>
      <c r="C44" s="27" t="s">
        <v>439</v>
      </c>
      <c r="D44" s="88"/>
      <c r="E44" s="81"/>
      <c r="F44" s="27">
        <v>0</v>
      </c>
      <c r="G44" s="81"/>
      <c r="H44" s="81"/>
      <c r="I44" s="81"/>
      <c r="J44" s="27"/>
      <c r="K44" s="27"/>
      <c r="L44" s="81"/>
      <c r="M44" s="81"/>
      <c r="N44" s="27">
        <f>SUM(L44:M44)</f>
        <v>0</v>
      </c>
      <c r="O44" s="82"/>
      <c r="P44" s="82"/>
      <c r="Q44" s="82"/>
      <c r="R44" s="82"/>
      <c r="S44" s="82"/>
      <c r="T44" s="39">
        <f>(H44*3)+((F44-H44)*2)+J44</f>
        <v>0</v>
      </c>
      <c r="U44" s="40" t="str">
        <f t="shared" si="6"/>
        <v/>
      </c>
      <c r="V44" s="22">
        <v>181</v>
      </c>
      <c r="W44" s="22" t="s">
        <v>92</v>
      </c>
      <c r="X44" s="22" t="s">
        <v>88</v>
      </c>
      <c r="Y44" s="65">
        <v>1300</v>
      </c>
      <c r="Z44" s="41"/>
      <c r="AA44" s="1" t="s">
        <v>151</v>
      </c>
      <c r="AB44" s="28" t="s">
        <v>152</v>
      </c>
    </row>
    <row r="45" spans="1:28" x14ac:dyDescent="0.3">
      <c r="A45" s="1" t="s">
        <v>45</v>
      </c>
      <c r="B45" s="1" t="s">
        <v>66</v>
      </c>
      <c r="C45" s="27" t="s">
        <v>395</v>
      </c>
      <c r="D45" s="38">
        <v>11</v>
      </c>
      <c r="E45" s="81"/>
      <c r="F45" s="27">
        <v>0</v>
      </c>
      <c r="G45" s="81"/>
      <c r="H45" s="81"/>
      <c r="I45" s="81"/>
      <c r="J45" s="27">
        <v>2</v>
      </c>
      <c r="K45" s="27">
        <v>2</v>
      </c>
      <c r="L45" s="81"/>
      <c r="M45" s="81"/>
      <c r="N45" s="27">
        <f>SUM(L45:M45)</f>
        <v>0</v>
      </c>
      <c r="O45" s="82"/>
      <c r="P45" s="82"/>
      <c r="Q45" s="82"/>
      <c r="R45" s="82"/>
      <c r="S45" s="82"/>
      <c r="T45" s="39">
        <f>(H45*3)+((F45-H45)*2)+J45</f>
        <v>2</v>
      </c>
      <c r="U45" s="40" t="str">
        <f t="shared" si="6"/>
        <v/>
      </c>
      <c r="V45" s="22">
        <v>181</v>
      </c>
      <c r="W45" s="22" t="s">
        <v>92</v>
      </c>
      <c r="X45" s="22" t="s">
        <v>88</v>
      </c>
      <c r="Y45" s="65">
        <v>1300</v>
      </c>
      <c r="Z45" s="41"/>
      <c r="AA45" s="1" t="s">
        <v>151</v>
      </c>
      <c r="AB45" s="28" t="s">
        <v>152</v>
      </c>
    </row>
    <row r="46" spans="1:28" x14ac:dyDescent="0.3">
      <c r="A46" s="1" t="s">
        <v>45</v>
      </c>
      <c r="B46" s="1" t="s">
        <v>66</v>
      </c>
      <c r="C46" s="27" t="s">
        <v>115</v>
      </c>
      <c r="D46" s="38">
        <v>12</v>
      </c>
      <c r="E46" s="81"/>
      <c r="F46" s="27">
        <v>3</v>
      </c>
      <c r="G46" s="81"/>
      <c r="H46" s="81"/>
      <c r="I46" s="81"/>
      <c r="J46" s="27">
        <v>1</v>
      </c>
      <c r="K46" s="27">
        <v>2</v>
      </c>
      <c r="L46" s="81"/>
      <c r="M46" s="81"/>
      <c r="N46" s="27">
        <f>SUM(L46:M46)</f>
        <v>0</v>
      </c>
      <c r="O46" s="82"/>
      <c r="P46" s="82"/>
      <c r="Q46" s="82"/>
      <c r="R46" s="82"/>
      <c r="S46" s="82"/>
      <c r="T46" s="39">
        <f>(H46*3)+((F46-H46)*2)+J46</f>
        <v>7</v>
      </c>
      <c r="U46" s="40" t="str">
        <f t="shared" si="6"/>
        <v/>
      </c>
      <c r="V46" s="22">
        <v>181</v>
      </c>
      <c r="W46" s="22" t="s">
        <v>92</v>
      </c>
      <c r="X46" s="22" t="s">
        <v>88</v>
      </c>
      <c r="Y46" s="65">
        <v>1300</v>
      </c>
      <c r="Z46" s="41"/>
      <c r="AA46" s="1" t="s">
        <v>151</v>
      </c>
      <c r="AB46" s="28" t="s">
        <v>152</v>
      </c>
    </row>
    <row r="47" spans="1:28" x14ac:dyDescent="0.3">
      <c r="A47" s="1" t="s">
        <v>45</v>
      </c>
      <c r="B47" s="1" t="s">
        <v>66</v>
      </c>
      <c r="C47" s="55" t="s">
        <v>38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5">
        <v>27</v>
      </c>
      <c r="Q47" s="42"/>
      <c r="R47" s="42"/>
      <c r="S47" s="42"/>
      <c r="T47" s="42"/>
      <c r="U47" s="40" t="str">
        <f>_xlfn.IFNA("",((T47+Q47+N47-R47)+(O47*2))/E47)</f>
        <v/>
      </c>
      <c r="V47" s="22">
        <v>181</v>
      </c>
      <c r="W47" s="22" t="s">
        <v>92</v>
      </c>
      <c r="X47" s="22" t="s">
        <v>88</v>
      </c>
      <c r="Y47" s="65">
        <v>1300</v>
      </c>
      <c r="Z47" s="41"/>
      <c r="AA47" s="1" t="s">
        <v>151</v>
      </c>
      <c r="AB47" s="28" t="s">
        <v>152</v>
      </c>
    </row>
    <row r="48" spans="1:28" x14ac:dyDescent="0.3">
      <c r="A48" s="43" t="s">
        <v>45</v>
      </c>
      <c r="B48" s="43" t="s">
        <v>66</v>
      </c>
      <c r="C48" s="44" t="s">
        <v>39</v>
      </c>
      <c r="D48" s="43"/>
      <c r="E48" s="44">
        <f t="shared" ref="E48:T48" si="7">SUM(E35:E47)</f>
        <v>240</v>
      </c>
      <c r="F48" s="44">
        <f t="shared" si="7"/>
        <v>45</v>
      </c>
      <c r="G48" s="44">
        <f t="shared" si="7"/>
        <v>0</v>
      </c>
      <c r="H48" s="44">
        <f t="shared" si="7"/>
        <v>0</v>
      </c>
      <c r="I48" s="44">
        <f t="shared" si="7"/>
        <v>0</v>
      </c>
      <c r="J48" s="44">
        <f t="shared" si="7"/>
        <v>14</v>
      </c>
      <c r="K48" s="44">
        <f t="shared" si="7"/>
        <v>22</v>
      </c>
      <c r="L48" s="44">
        <f t="shared" si="7"/>
        <v>0</v>
      </c>
      <c r="M48" s="44">
        <f t="shared" si="7"/>
        <v>0</v>
      </c>
      <c r="N48" s="44">
        <f t="shared" si="7"/>
        <v>0</v>
      </c>
      <c r="O48" s="44">
        <f t="shared" si="7"/>
        <v>0</v>
      </c>
      <c r="P48" s="44">
        <f t="shared" si="7"/>
        <v>33</v>
      </c>
      <c r="Q48" s="44">
        <f t="shared" si="7"/>
        <v>0</v>
      </c>
      <c r="R48" s="44">
        <f t="shared" si="7"/>
        <v>0</v>
      </c>
      <c r="S48" s="44">
        <f t="shared" si="7"/>
        <v>0</v>
      </c>
      <c r="T48" s="44">
        <f t="shared" si="7"/>
        <v>104</v>
      </c>
      <c r="U48" s="45">
        <f>((T48+Q48+N48-R48)+(O48*2))/E48</f>
        <v>0.43333333333333335</v>
      </c>
      <c r="V48" s="46">
        <v>181</v>
      </c>
      <c r="W48" s="46" t="s">
        <v>92</v>
      </c>
      <c r="X48" s="46" t="s">
        <v>88</v>
      </c>
      <c r="Y48" s="66">
        <v>1300</v>
      </c>
      <c r="Z48" s="79" t="s">
        <v>491</v>
      </c>
      <c r="AA48" s="43" t="s">
        <v>151</v>
      </c>
      <c r="AB48" s="69" t="s">
        <v>152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0.63636363636363635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 t="s">
        <v>490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5CA3-99D5-4BEE-88D2-D5AA50969EA9}">
  <sheetPr>
    <tabColor rgb="FF92D050"/>
  </sheetPr>
  <dimension ref="A1:AB49"/>
  <sheetViews>
    <sheetView workbookViewId="0">
      <selection activeCell="C45" sqref="C4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333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123</v>
      </c>
      <c r="D4" s="7" t="s">
        <v>4</v>
      </c>
      <c r="E4" s="8"/>
      <c r="F4" s="5"/>
      <c r="G4" s="1"/>
      <c r="J4" s="15" t="s">
        <v>153</v>
      </c>
      <c r="K4" s="16" t="str">
        <f>+C11</f>
        <v>Milwaukee Does</v>
      </c>
      <c r="L4" s="17"/>
      <c r="M4" s="18"/>
      <c r="N4" s="19">
        <v>26</v>
      </c>
      <c r="O4" s="19">
        <v>16</v>
      </c>
      <c r="P4" s="19">
        <v>21</v>
      </c>
      <c r="Q4" s="19">
        <v>17</v>
      </c>
      <c r="R4" s="20"/>
      <c r="S4" s="21">
        <f>SUM(N4:R4)</f>
        <v>80</v>
      </c>
      <c r="T4" s="22">
        <v>187</v>
      </c>
    </row>
    <row r="5" spans="1:28" x14ac:dyDescent="0.3">
      <c r="B5" s="1"/>
      <c r="C5" s="6" t="s">
        <v>107</v>
      </c>
      <c r="D5" s="7" t="s">
        <v>5</v>
      </c>
      <c r="E5" s="1"/>
      <c r="F5" s="1"/>
      <c r="G5" s="1"/>
      <c r="J5" s="15" t="s">
        <v>154</v>
      </c>
      <c r="K5" s="16" t="str">
        <f>+C32</f>
        <v>Minnesota Fillies</v>
      </c>
      <c r="L5" s="17"/>
      <c r="M5" s="18"/>
      <c r="N5" s="19">
        <v>27</v>
      </c>
      <c r="O5" s="19">
        <v>17</v>
      </c>
      <c r="P5" s="19">
        <v>21</v>
      </c>
      <c r="Q5" s="19">
        <v>27</v>
      </c>
      <c r="R5" s="20"/>
      <c r="S5" s="21">
        <f>SUM(N5:R5)</f>
        <v>92</v>
      </c>
      <c r="T5" s="22">
        <v>187</v>
      </c>
      <c r="U5" s="1"/>
      <c r="V5" s="1"/>
      <c r="W5" s="1"/>
    </row>
    <row r="6" spans="1:28" x14ac:dyDescent="0.3">
      <c r="C6" s="23">
        <v>780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108</v>
      </c>
      <c r="D7" s="7" t="s">
        <v>7</v>
      </c>
      <c r="G7" s="1"/>
      <c r="S7" s="1"/>
      <c r="T7" s="25" t="s">
        <v>8</v>
      </c>
      <c r="U7" s="1"/>
      <c r="V7" s="26">
        <v>187</v>
      </c>
      <c r="W7" s="1"/>
    </row>
    <row r="8" spans="1:28" x14ac:dyDescent="0.3">
      <c r="B8" s="1"/>
      <c r="C8" s="24" t="s">
        <v>446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8.4027777777777771E-2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8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322</v>
      </c>
      <c r="D13" s="38">
        <v>13</v>
      </c>
      <c r="E13" s="27">
        <v>2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1</v>
      </c>
      <c r="P13" s="39">
        <v>0</v>
      </c>
      <c r="Q13" s="27">
        <v>0</v>
      </c>
      <c r="R13" s="27">
        <v>0</v>
      </c>
      <c r="S13" s="27">
        <v>0</v>
      </c>
      <c r="T13" s="27">
        <f>+(F13*2)+J13</f>
        <v>0</v>
      </c>
      <c r="U13" s="40">
        <f>IFERROR(((T13+Q13+N13-R13)+(O13*2))/E13,"")</f>
        <v>1</v>
      </c>
      <c r="V13" s="22">
        <v>187</v>
      </c>
      <c r="W13" s="22" t="s">
        <v>92</v>
      </c>
      <c r="X13" s="22" t="s">
        <v>93</v>
      </c>
      <c r="Y13" s="65">
        <v>780</v>
      </c>
      <c r="Z13" s="41"/>
      <c r="AA13" s="1" t="s">
        <v>89</v>
      </c>
      <c r="AB13" s="28" t="s">
        <v>150</v>
      </c>
    </row>
    <row r="14" spans="1:28" x14ac:dyDescent="0.3">
      <c r="A14" s="1" t="s">
        <v>68</v>
      </c>
      <c r="B14" s="1" t="s">
        <v>45</v>
      </c>
      <c r="C14" s="27" t="s">
        <v>48</v>
      </c>
      <c r="D14" s="38">
        <v>15</v>
      </c>
      <c r="E14" s="27">
        <v>35</v>
      </c>
      <c r="F14" s="27">
        <v>6</v>
      </c>
      <c r="G14" s="27">
        <v>16</v>
      </c>
      <c r="H14" s="27"/>
      <c r="I14" s="27"/>
      <c r="J14" s="27">
        <v>3</v>
      </c>
      <c r="K14" s="27">
        <v>7</v>
      </c>
      <c r="L14" s="27">
        <v>0</v>
      </c>
      <c r="M14" s="27">
        <v>3</v>
      </c>
      <c r="N14" s="27">
        <f t="shared" ref="N14:N19" si="0">SUM(L14:M14)</f>
        <v>3</v>
      </c>
      <c r="O14" s="39">
        <v>7</v>
      </c>
      <c r="P14" s="39">
        <v>2</v>
      </c>
      <c r="Q14" s="39">
        <v>2</v>
      </c>
      <c r="R14" s="39">
        <v>6</v>
      </c>
      <c r="S14" s="39">
        <v>0</v>
      </c>
      <c r="T14" s="27">
        <f t="shared" ref="T14:T23" si="1">+(F14*2)+J14</f>
        <v>15</v>
      </c>
      <c r="U14" s="40">
        <f t="shared" ref="U14:U23" si="2">IFERROR(((T14+Q14+N14-R14)+(O14*2))/E14,"")</f>
        <v>0.8</v>
      </c>
      <c r="V14" s="22">
        <v>187</v>
      </c>
      <c r="W14" s="22" t="s">
        <v>92</v>
      </c>
      <c r="X14" s="22" t="s">
        <v>93</v>
      </c>
      <c r="Y14" s="65">
        <v>780</v>
      </c>
      <c r="Z14" s="41"/>
      <c r="AA14" s="1" t="s">
        <v>89</v>
      </c>
      <c r="AB14" s="28" t="s">
        <v>150</v>
      </c>
    </row>
    <row r="15" spans="1:28" x14ac:dyDescent="0.3">
      <c r="A15" s="1" t="s">
        <v>68</v>
      </c>
      <c r="B15" s="1" t="s">
        <v>45</v>
      </c>
      <c r="C15" s="27" t="s">
        <v>51</v>
      </c>
      <c r="D15" s="38">
        <v>10</v>
      </c>
      <c r="E15" s="27">
        <v>4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1</v>
      </c>
      <c r="Q15" s="39">
        <v>0</v>
      </c>
      <c r="R15" s="39">
        <v>0</v>
      </c>
      <c r="S15" s="39">
        <v>0</v>
      </c>
      <c r="T15" s="27">
        <f t="shared" si="1"/>
        <v>0</v>
      </c>
      <c r="U15" s="40">
        <f t="shared" si="2"/>
        <v>0</v>
      </c>
      <c r="V15" s="22">
        <v>187</v>
      </c>
      <c r="W15" s="22" t="s">
        <v>92</v>
      </c>
      <c r="X15" s="22" t="s">
        <v>93</v>
      </c>
      <c r="Y15" s="65">
        <v>780</v>
      </c>
      <c r="Z15" s="41"/>
      <c r="AA15" s="1" t="s">
        <v>89</v>
      </c>
      <c r="AB15" s="28" t="s">
        <v>150</v>
      </c>
    </row>
    <row r="16" spans="1:28" x14ac:dyDescent="0.3">
      <c r="A16" s="1" t="s">
        <v>68</v>
      </c>
      <c r="B16" s="1" t="s">
        <v>45</v>
      </c>
      <c r="C16" s="27" t="s">
        <v>50</v>
      </c>
      <c r="D16" s="38">
        <v>25</v>
      </c>
      <c r="E16" s="27">
        <v>1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27">
        <v>0</v>
      </c>
      <c r="M16" s="27">
        <v>1</v>
      </c>
      <c r="N16" s="27">
        <f t="shared" si="0"/>
        <v>1</v>
      </c>
      <c r="O16" s="39">
        <v>0</v>
      </c>
      <c r="P16" s="39">
        <v>0</v>
      </c>
      <c r="Q16" s="39">
        <v>0</v>
      </c>
      <c r="R16" s="39">
        <v>1</v>
      </c>
      <c r="S16" s="39">
        <v>0</v>
      </c>
      <c r="T16" s="27">
        <f t="shared" si="1"/>
        <v>0</v>
      </c>
      <c r="U16" s="40">
        <f t="shared" si="2"/>
        <v>0</v>
      </c>
      <c r="V16" s="22">
        <v>187</v>
      </c>
      <c r="W16" s="22" t="s">
        <v>92</v>
      </c>
      <c r="X16" s="22" t="s">
        <v>93</v>
      </c>
      <c r="Y16" s="65">
        <v>780</v>
      </c>
      <c r="Z16" s="41"/>
      <c r="AA16" s="1" t="s">
        <v>89</v>
      </c>
      <c r="AB16" s="28" t="s">
        <v>150</v>
      </c>
    </row>
    <row r="17" spans="1:28" x14ac:dyDescent="0.3">
      <c r="A17" s="1" t="s">
        <v>68</v>
      </c>
      <c r="B17" s="1" t="s">
        <v>45</v>
      </c>
      <c r="C17" s="27" t="s">
        <v>53</v>
      </c>
      <c r="D17" s="38">
        <v>8</v>
      </c>
      <c r="E17" s="27">
        <v>30</v>
      </c>
      <c r="F17" s="27">
        <v>5</v>
      </c>
      <c r="G17" s="27">
        <v>11</v>
      </c>
      <c r="H17" s="27"/>
      <c r="I17" s="27"/>
      <c r="J17" s="27">
        <v>2</v>
      </c>
      <c r="K17" s="27">
        <v>3</v>
      </c>
      <c r="L17" s="27">
        <v>7</v>
      </c>
      <c r="M17" s="27">
        <v>7</v>
      </c>
      <c r="N17" s="27">
        <f t="shared" si="0"/>
        <v>14</v>
      </c>
      <c r="O17" s="39">
        <v>1</v>
      </c>
      <c r="P17" s="39">
        <v>3</v>
      </c>
      <c r="Q17" s="39">
        <v>1</v>
      </c>
      <c r="R17" s="39">
        <v>0</v>
      </c>
      <c r="S17" s="39">
        <v>0</v>
      </c>
      <c r="T17" s="27">
        <f t="shared" si="1"/>
        <v>12</v>
      </c>
      <c r="U17" s="40">
        <f t="shared" si="2"/>
        <v>0.96666666666666667</v>
      </c>
      <c r="V17" s="22">
        <v>187</v>
      </c>
      <c r="W17" s="22" t="s">
        <v>92</v>
      </c>
      <c r="X17" s="22" t="s">
        <v>93</v>
      </c>
      <c r="Y17" s="65">
        <v>780</v>
      </c>
      <c r="Z17" s="41"/>
      <c r="AA17" s="1" t="s">
        <v>89</v>
      </c>
      <c r="AB17" s="28" t="s">
        <v>150</v>
      </c>
    </row>
    <row r="18" spans="1:28" x14ac:dyDescent="0.3">
      <c r="A18" s="1" t="s">
        <v>68</v>
      </c>
      <c r="B18" s="1" t="s">
        <v>45</v>
      </c>
      <c r="C18" s="27" t="s">
        <v>55</v>
      </c>
      <c r="D18" s="38">
        <v>6</v>
      </c>
      <c r="E18" s="27">
        <v>12</v>
      </c>
      <c r="F18" s="27">
        <v>2</v>
      </c>
      <c r="G18" s="27">
        <v>2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0</v>
      </c>
      <c r="S18" s="39">
        <v>0</v>
      </c>
      <c r="T18" s="27">
        <f t="shared" si="1"/>
        <v>4</v>
      </c>
      <c r="U18" s="40">
        <f t="shared" si="2"/>
        <v>0.33333333333333331</v>
      </c>
      <c r="V18" s="22">
        <v>187</v>
      </c>
      <c r="W18" s="22" t="s">
        <v>92</v>
      </c>
      <c r="X18" s="22" t="s">
        <v>93</v>
      </c>
      <c r="Y18" s="65">
        <v>780</v>
      </c>
      <c r="Z18" s="41"/>
      <c r="AA18" s="1" t="s">
        <v>89</v>
      </c>
      <c r="AB18" s="28" t="s">
        <v>150</v>
      </c>
    </row>
    <row r="19" spans="1:28" x14ac:dyDescent="0.3">
      <c r="A19" s="1" t="s">
        <v>68</v>
      </c>
      <c r="B19" s="1" t="s">
        <v>45</v>
      </c>
      <c r="C19" s="27" t="s">
        <v>54</v>
      </c>
      <c r="D19" s="38">
        <v>22</v>
      </c>
      <c r="E19" s="27">
        <v>38</v>
      </c>
      <c r="F19" s="27">
        <v>7</v>
      </c>
      <c r="G19" s="27">
        <v>12</v>
      </c>
      <c r="H19" s="27"/>
      <c r="I19" s="27"/>
      <c r="J19" s="27">
        <v>0</v>
      </c>
      <c r="K19" s="27">
        <v>0</v>
      </c>
      <c r="L19" s="27">
        <v>1</v>
      </c>
      <c r="M19" s="27">
        <v>2</v>
      </c>
      <c r="N19" s="27">
        <f t="shared" si="0"/>
        <v>3</v>
      </c>
      <c r="O19" s="39">
        <v>4</v>
      </c>
      <c r="P19" s="39">
        <v>5</v>
      </c>
      <c r="Q19" s="39">
        <v>0</v>
      </c>
      <c r="R19" s="39">
        <v>0</v>
      </c>
      <c r="S19" s="39">
        <v>0</v>
      </c>
      <c r="T19" s="27">
        <f t="shared" si="1"/>
        <v>14</v>
      </c>
      <c r="U19" s="40">
        <f t="shared" si="2"/>
        <v>0.65789473684210531</v>
      </c>
      <c r="V19" s="22">
        <v>187</v>
      </c>
      <c r="W19" s="22" t="s">
        <v>92</v>
      </c>
      <c r="X19" s="22" t="s">
        <v>93</v>
      </c>
      <c r="Y19" s="65">
        <v>780</v>
      </c>
      <c r="Z19" s="41"/>
      <c r="AA19" s="1" t="s">
        <v>89</v>
      </c>
      <c r="AB19" s="28" t="s">
        <v>150</v>
      </c>
    </row>
    <row r="20" spans="1:28" x14ac:dyDescent="0.3">
      <c r="A20" s="1" t="s">
        <v>68</v>
      </c>
      <c r="B20" s="1" t="s">
        <v>45</v>
      </c>
      <c r="C20" s="27" t="s">
        <v>47</v>
      </c>
      <c r="D20" s="38">
        <v>28</v>
      </c>
      <c r="E20" s="27">
        <v>36</v>
      </c>
      <c r="F20" s="27">
        <v>10</v>
      </c>
      <c r="G20" s="27">
        <v>21</v>
      </c>
      <c r="H20" s="27"/>
      <c r="I20" s="27"/>
      <c r="J20" s="27">
        <v>0</v>
      </c>
      <c r="K20" s="27">
        <v>0</v>
      </c>
      <c r="L20" s="27">
        <v>1</v>
      </c>
      <c r="M20" s="27">
        <v>5</v>
      </c>
      <c r="N20" s="27">
        <f>SUM(L20:M20)</f>
        <v>6</v>
      </c>
      <c r="O20" s="39">
        <v>0</v>
      </c>
      <c r="P20" s="39">
        <v>3</v>
      </c>
      <c r="Q20" s="39">
        <v>1</v>
      </c>
      <c r="R20" s="39">
        <v>4</v>
      </c>
      <c r="S20" s="39">
        <v>0</v>
      </c>
      <c r="T20" s="27">
        <f t="shared" si="1"/>
        <v>20</v>
      </c>
      <c r="U20" s="40">
        <f t="shared" si="2"/>
        <v>0.63888888888888884</v>
      </c>
      <c r="V20" s="22">
        <v>187</v>
      </c>
      <c r="W20" s="22" t="s">
        <v>92</v>
      </c>
      <c r="X20" s="22" t="s">
        <v>93</v>
      </c>
      <c r="Y20" s="65">
        <v>780</v>
      </c>
      <c r="Z20" s="41"/>
      <c r="AA20" s="1" t="s">
        <v>89</v>
      </c>
      <c r="AB20" s="28" t="s">
        <v>150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32</v>
      </c>
      <c r="E21" s="27">
        <v>18</v>
      </c>
      <c r="F21" s="27">
        <v>1</v>
      </c>
      <c r="G21" s="27">
        <v>3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>SUM(L21:M21)</f>
        <v>1</v>
      </c>
      <c r="O21" s="39">
        <v>2</v>
      </c>
      <c r="P21" s="39">
        <v>0</v>
      </c>
      <c r="Q21" s="39">
        <v>0</v>
      </c>
      <c r="R21" s="39">
        <v>0</v>
      </c>
      <c r="S21" s="39">
        <v>0</v>
      </c>
      <c r="T21" s="27">
        <f t="shared" si="1"/>
        <v>2</v>
      </c>
      <c r="U21" s="40">
        <f t="shared" si="2"/>
        <v>0.3888888888888889</v>
      </c>
      <c r="V21" s="22">
        <v>187</v>
      </c>
      <c r="W21" s="22" t="s">
        <v>92</v>
      </c>
      <c r="X21" s="22" t="s">
        <v>93</v>
      </c>
      <c r="Y21" s="65">
        <v>780</v>
      </c>
      <c r="Z21" s="41"/>
      <c r="AA21" s="1" t="s">
        <v>89</v>
      </c>
      <c r="AB21" s="28" t="s">
        <v>150</v>
      </c>
    </row>
    <row r="22" spans="1:28" x14ac:dyDescent="0.3">
      <c r="A22" s="1" t="s">
        <v>68</v>
      </c>
      <c r="B22" s="1" t="s">
        <v>45</v>
      </c>
      <c r="C22" s="27" t="s">
        <v>46</v>
      </c>
      <c r="D22" s="38">
        <v>1</v>
      </c>
      <c r="E22" s="27">
        <v>24</v>
      </c>
      <c r="F22" s="27">
        <v>2</v>
      </c>
      <c r="G22" s="27">
        <v>9</v>
      </c>
      <c r="H22" s="27"/>
      <c r="I22" s="27"/>
      <c r="J22" s="27">
        <v>1</v>
      </c>
      <c r="K22" s="27">
        <v>2</v>
      </c>
      <c r="L22" s="27">
        <v>0</v>
      </c>
      <c r="M22" s="27">
        <v>4</v>
      </c>
      <c r="N22" s="27">
        <f>SUM(L22:M22)</f>
        <v>4</v>
      </c>
      <c r="O22" s="39">
        <v>3</v>
      </c>
      <c r="P22" s="39">
        <v>0</v>
      </c>
      <c r="Q22" s="39">
        <v>0</v>
      </c>
      <c r="R22" s="39">
        <v>1</v>
      </c>
      <c r="S22" s="39">
        <v>0</v>
      </c>
      <c r="T22" s="27">
        <f t="shared" si="1"/>
        <v>5</v>
      </c>
      <c r="U22" s="40">
        <f t="shared" si="2"/>
        <v>0.58333333333333337</v>
      </c>
      <c r="V22" s="22">
        <v>187</v>
      </c>
      <c r="W22" s="22" t="s">
        <v>92</v>
      </c>
      <c r="X22" s="22" t="s">
        <v>93</v>
      </c>
      <c r="Y22" s="65">
        <v>780</v>
      </c>
      <c r="Z22" s="41"/>
      <c r="AA22" s="1" t="s">
        <v>89</v>
      </c>
      <c r="AB22" s="28" t="s">
        <v>150</v>
      </c>
    </row>
    <row r="23" spans="1:28" x14ac:dyDescent="0.3">
      <c r="A23" s="1" t="s">
        <v>68</v>
      </c>
      <c r="B23" s="1" t="s">
        <v>45</v>
      </c>
      <c r="C23" s="27" t="s">
        <v>49</v>
      </c>
      <c r="D23" s="38">
        <v>30</v>
      </c>
      <c r="E23" s="27">
        <v>40</v>
      </c>
      <c r="F23" s="27">
        <v>2</v>
      </c>
      <c r="G23" s="27">
        <v>8</v>
      </c>
      <c r="H23" s="27"/>
      <c r="I23" s="27"/>
      <c r="J23" s="27">
        <v>4</v>
      </c>
      <c r="K23" s="27">
        <v>4</v>
      </c>
      <c r="L23" s="27">
        <v>0</v>
      </c>
      <c r="M23" s="27">
        <v>2</v>
      </c>
      <c r="N23" s="27">
        <f>SUM(L23:M23)</f>
        <v>2</v>
      </c>
      <c r="O23" s="39">
        <v>3</v>
      </c>
      <c r="P23" s="39">
        <v>4</v>
      </c>
      <c r="Q23" s="39">
        <v>3</v>
      </c>
      <c r="R23" s="39">
        <v>3</v>
      </c>
      <c r="S23" s="39">
        <v>0</v>
      </c>
      <c r="T23" s="27">
        <f t="shared" si="1"/>
        <v>8</v>
      </c>
      <c r="U23" s="40">
        <f t="shared" si="2"/>
        <v>0.4</v>
      </c>
      <c r="V23" s="22">
        <v>187</v>
      </c>
      <c r="W23" s="22" t="s">
        <v>92</v>
      </c>
      <c r="X23" s="22" t="s">
        <v>93</v>
      </c>
      <c r="Y23" s="65">
        <v>780</v>
      </c>
      <c r="Z23" s="41"/>
      <c r="AA23" s="1" t="s">
        <v>89</v>
      </c>
      <c r="AB23" s="28" t="s">
        <v>150</v>
      </c>
    </row>
    <row r="24" spans="1:28" x14ac:dyDescent="0.3">
      <c r="A24" s="43" t="s">
        <v>68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35</v>
      </c>
      <c r="G24" s="44">
        <f t="shared" si="3"/>
        <v>83</v>
      </c>
      <c r="H24" s="44">
        <f t="shared" si="3"/>
        <v>0</v>
      </c>
      <c r="I24" s="44">
        <f t="shared" si="3"/>
        <v>0</v>
      </c>
      <c r="J24" s="44">
        <f t="shared" si="3"/>
        <v>10</v>
      </c>
      <c r="K24" s="44">
        <f t="shared" si="3"/>
        <v>16</v>
      </c>
      <c r="L24" s="44">
        <f t="shared" si="3"/>
        <v>9</v>
      </c>
      <c r="M24" s="44">
        <f t="shared" si="3"/>
        <v>25</v>
      </c>
      <c r="N24" s="44">
        <f t="shared" si="3"/>
        <v>34</v>
      </c>
      <c r="O24" s="44">
        <f t="shared" si="3"/>
        <v>21</v>
      </c>
      <c r="P24" s="44">
        <f t="shared" si="3"/>
        <v>19</v>
      </c>
      <c r="Q24" s="44">
        <f t="shared" si="3"/>
        <v>7</v>
      </c>
      <c r="R24" s="44">
        <f t="shared" si="3"/>
        <v>15</v>
      </c>
      <c r="S24" s="44">
        <f t="shared" si="3"/>
        <v>0</v>
      </c>
      <c r="T24" s="44">
        <f t="shared" si="3"/>
        <v>80</v>
      </c>
      <c r="U24" s="45">
        <f>((T24+Q24+N24-R24)+(O24*2))/E24</f>
        <v>0.6166666666666667</v>
      </c>
      <c r="V24" s="46">
        <v>187</v>
      </c>
      <c r="W24" s="46" t="s">
        <v>92</v>
      </c>
      <c r="X24" s="46" t="s">
        <v>93</v>
      </c>
      <c r="Y24" s="66">
        <v>780</v>
      </c>
      <c r="Z24" s="47"/>
      <c r="AA24" s="43" t="s">
        <v>89</v>
      </c>
      <c r="AB24" s="69" t="s">
        <v>150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0.42168674698795183</v>
      </c>
      <c r="H25" s="27"/>
      <c r="I25" s="1"/>
      <c r="J25" s="48" t="s">
        <v>41</v>
      </c>
      <c r="K25" s="50">
        <f>J24/K24</f>
        <v>0.625</v>
      </c>
      <c r="L25" s="1"/>
      <c r="M25" s="39" t="s">
        <v>42</v>
      </c>
      <c r="N25" s="51">
        <v>11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69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7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68</v>
      </c>
      <c r="C34" s="27" t="s">
        <v>324</v>
      </c>
      <c r="D34" s="38">
        <v>25</v>
      </c>
      <c r="E34" s="27" t="s">
        <v>437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9"/>
      <c r="Q34" s="27"/>
      <c r="R34" s="27"/>
      <c r="S34" s="27"/>
      <c r="T34" s="27"/>
      <c r="U34" s="40" t="str">
        <f>IFERROR(((T34+Q34+N34-R34)+(O34*2))/E34,"")</f>
        <v/>
      </c>
      <c r="V34" s="22">
        <v>187</v>
      </c>
      <c r="W34" s="22" t="s">
        <v>112</v>
      </c>
      <c r="X34" s="22" t="s">
        <v>88</v>
      </c>
      <c r="Y34" s="65">
        <v>780</v>
      </c>
      <c r="Z34" s="41"/>
      <c r="AA34" s="1" t="s">
        <v>155</v>
      </c>
      <c r="AB34" s="28" t="s">
        <v>156</v>
      </c>
    </row>
    <row r="35" spans="1:28" x14ac:dyDescent="0.3">
      <c r="A35" s="1" t="s">
        <v>45</v>
      </c>
      <c r="B35" s="1" t="s">
        <v>68</v>
      </c>
      <c r="C35" s="27" t="s">
        <v>163</v>
      </c>
      <c r="D35" s="38">
        <v>21</v>
      </c>
      <c r="E35" s="27">
        <v>36</v>
      </c>
      <c r="F35" s="27">
        <v>4</v>
      </c>
      <c r="G35" s="27">
        <v>11</v>
      </c>
      <c r="H35" s="27"/>
      <c r="I35" s="27"/>
      <c r="J35" s="27">
        <v>0</v>
      </c>
      <c r="K35" s="27">
        <v>2</v>
      </c>
      <c r="L35" s="27">
        <v>3</v>
      </c>
      <c r="M35" s="27">
        <v>12</v>
      </c>
      <c r="N35" s="27">
        <f>SUM(L35:M35)</f>
        <v>15</v>
      </c>
      <c r="O35" s="27">
        <v>6</v>
      </c>
      <c r="P35" s="39">
        <v>3</v>
      </c>
      <c r="Q35" s="27">
        <v>1</v>
      </c>
      <c r="R35" s="27">
        <v>2</v>
      </c>
      <c r="S35" s="27">
        <v>0</v>
      </c>
      <c r="T35" s="27">
        <f>(H35*3)+((F35-H35)*2)+J35</f>
        <v>8</v>
      </c>
      <c r="U35" s="40">
        <f>IFERROR(((T35+Q35+N35-R35)+(O35*2))/E35,"")</f>
        <v>0.94444444444444442</v>
      </c>
      <c r="V35" s="22">
        <v>187</v>
      </c>
      <c r="W35" s="22" t="s">
        <v>112</v>
      </c>
      <c r="X35" s="22" t="s">
        <v>88</v>
      </c>
      <c r="Y35" s="65">
        <v>780</v>
      </c>
      <c r="Z35" s="41"/>
      <c r="AA35" s="1" t="s">
        <v>155</v>
      </c>
      <c r="AB35" s="28" t="s">
        <v>156</v>
      </c>
    </row>
    <row r="36" spans="1:28" x14ac:dyDescent="0.3">
      <c r="A36" s="1" t="s">
        <v>45</v>
      </c>
      <c r="B36" s="1" t="s">
        <v>68</v>
      </c>
      <c r="C36" s="27" t="s">
        <v>164</v>
      </c>
      <c r="D36" s="38">
        <v>32</v>
      </c>
      <c r="E36" s="27">
        <v>47</v>
      </c>
      <c r="F36" s="27">
        <v>4</v>
      </c>
      <c r="G36" s="27">
        <v>11</v>
      </c>
      <c r="H36" s="27"/>
      <c r="I36" s="27"/>
      <c r="J36" s="27">
        <v>4</v>
      </c>
      <c r="K36" s="27">
        <v>5</v>
      </c>
      <c r="L36" s="27">
        <v>0</v>
      </c>
      <c r="M36" s="27">
        <v>1</v>
      </c>
      <c r="N36" s="27">
        <f t="shared" ref="N36:N41" si="4">SUM(L36:M36)</f>
        <v>1</v>
      </c>
      <c r="O36" s="39">
        <v>7</v>
      </c>
      <c r="P36" s="39">
        <v>4</v>
      </c>
      <c r="Q36" s="39">
        <v>1</v>
      </c>
      <c r="R36" s="39">
        <v>2</v>
      </c>
      <c r="S36" s="39">
        <v>0</v>
      </c>
      <c r="T36" s="39">
        <f t="shared" ref="T36:T41" si="5">(H36*3)+((F36-H36)*2)+J36</f>
        <v>12</v>
      </c>
      <c r="U36" s="40">
        <f t="shared" ref="U36:U44" si="6">IFERROR(((T36+Q36+N36-R36)+(O36*2))/E36,"")</f>
        <v>0.55319148936170215</v>
      </c>
      <c r="V36" s="22">
        <v>187</v>
      </c>
      <c r="W36" s="22" t="s">
        <v>112</v>
      </c>
      <c r="X36" s="22" t="s">
        <v>88</v>
      </c>
      <c r="Y36" s="65">
        <v>780</v>
      </c>
      <c r="Z36" s="41"/>
      <c r="AA36" s="1" t="s">
        <v>155</v>
      </c>
      <c r="AB36" s="28" t="s">
        <v>156</v>
      </c>
    </row>
    <row r="37" spans="1:28" x14ac:dyDescent="0.3">
      <c r="A37" s="1" t="s">
        <v>45</v>
      </c>
      <c r="B37" s="1" t="s">
        <v>68</v>
      </c>
      <c r="C37" s="27" t="s">
        <v>341</v>
      </c>
      <c r="D37" s="38">
        <v>13</v>
      </c>
      <c r="E37" s="27">
        <v>2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f t="shared" si="5"/>
        <v>0</v>
      </c>
      <c r="U37" s="40">
        <f t="shared" si="6"/>
        <v>0</v>
      </c>
      <c r="V37" s="22">
        <v>187</v>
      </c>
      <c r="W37" s="22" t="s">
        <v>112</v>
      </c>
      <c r="X37" s="22" t="s">
        <v>88</v>
      </c>
      <c r="Y37" s="65">
        <v>780</v>
      </c>
      <c r="Z37" s="41"/>
      <c r="AA37" s="1" t="s">
        <v>155</v>
      </c>
      <c r="AB37" s="28" t="s">
        <v>156</v>
      </c>
    </row>
    <row r="38" spans="1:28" x14ac:dyDescent="0.3">
      <c r="A38" s="1" t="s">
        <v>45</v>
      </c>
      <c r="B38" s="1" t="s">
        <v>68</v>
      </c>
      <c r="C38" s="27" t="s">
        <v>165</v>
      </c>
      <c r="D38" s="38">
        <v>45</v>
      </c>
      <c r="E38" s="27">
        <v>10</v>
      </c>
      <c r="F38" s="27">
        <v>2</v>
      </c>
      <c r="G38" s="27">
        <v>3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1</v>
      </c>
      <c r="Q38" s="39">
        <v>0</v>
      </c>
      <c r="R38" s="39">
        <v>2</v>
      </c>
      <c r="S38" s="39">
        <v>0</v>
      </c>
      <c r="T38" s="39">
        <f t="shared" si="5"/>
        <v>4</v>
      </c>
      <c r="U38" s="40">
        <f t="shared" si="6"/>
        <v>0.2</v>
      </c>
      <c r="V38" s="22">
        <v>187</v>
      </c>
      <c r="W38" s="22" t="s">
        <v>112</v>
      </c>
      <c r="X38" s="22" t="s">
        <v>88</v>
      </c>
      <c r="Y38" s="65">
        <v>780</v>
      </c>
      <c r="Z38" s="41"/>
      <c r="AA38" s="1" t="s">
        <v>155</v>
      </c>
      <c r="AB38" s="28" t="s">
        <v>156</v>
      </c>
    </row>
    <row r="39" spans="1:28" x14ac:dyDescent="0.3">
      <c r="A39" s="1" t="s">
        <v>45</v>
      </c>
      <c r="B39" s="1" t="s">
        <v>68</v>
      </c>
      <c r="C39" s="27" t="s">
        <v>166</v>
      </c>
      <c r="D39" s="38">
        <v>42</v>
      </c>
      <c r="E39" s="27">
        <v>48</v>
      </c>
      <c r="F39" s="27">
        <v>12</v>
      </c>
      <c r="G39" s="27">
        <v>23</v>
      </c>
      <c r="H39" s="27"/>
      <c r="I39" s="27"/>
      <c r="J39" s="27">
        <v>3</v>
      </c>
      <c r="K39" s="27">
        <v>5</v>
      </c>
      <c r="L39" s="27">
        <v>2</v>
      </c>
      <c r="M39" s="27">
        <v>6</v>
      </c>
      <c r="N39" s="27">
        <f t="shared" si="4"/>
        <v>8</v>
      </c>
      <c r="O39" s="39">
        <v>3</v>
      </c>
      <c r="P39" s="39">
        <v>4</v>
      </c>
      <c r="Q39" s="39">
        <v>2</v>
      </c>
      <c r="R39" s="39">
        <v>7</v>
      </c>
      <c r="S39" s="39">
        <v>1</v>
      </c>
      <c r="T39" s="39">
        <f t="shared" si="5"/>
        <v>27</v>
      </c>
      <c r="U39" s="40">
        <f t="shared" si="6"/>
        <v>0.75</v>
      </c>
      <c r="V39" s="22">
        <v>187</v>
      </c>
      <c r="W39" s="22" t="s">
        <v>112</v>
      </c>
      <c r="X39" s="22" t="s">
        <v>88</v>
      </c>
      <c r="Y39" s="65">
        <v>780</v>
      </c>
      <c r="Z39" s="41"/>
      <c r="AA39" s="1" t="s">
        <v>155</v>
      </c>
      <c r="AB39" s="28" t="s">
        <v>156</v>
      </c>
    </row>
    <row r="40" spans="1:28" x14ac:dyDescent="0.3">
      <c r="A40" s="1" t="s">
        <v>45</v>
      </c>
      <c r="B40" s="1" t="s">
        <v>68</v>
      </c>
      <c r="C40" s="27" t="s">
        <v>167</v>
      </c>
      <c r="D40" s="38">
        <v>53</v>
      </c>
      <c r="E40" s="27">
        <v>34</v>
      </c>
      <c r="F40" s="27">
        <v>9</v>
      </c>
      <c r="G40" s="27">
        <v>19</v>
      </c>
      <c r="H40" s="27"/>
      <c r="I40" s="27"/>
      <c r="J40" s="27">
        <v>1</v>
      </c>
      <c r="K40" s="27">
        <v>2</v>
      </c>
      <c r="L40" s="27">
        <v>7</v>
      </c>
      <c r="M40" s="27">
        <v>7</v>
      </c>
      <c r="N40" s="27">
        <f t="shared" si="4"/>
        <v>14</v>
      </c>
      <c r="O40" s="39">
        <v>4</v>
      </c>
      <c r="P40" s="39">
        <v>4</v>
      </c>
      <c r="Q40" s="39">
        <v>2</v>
      </c>
      <c r="R40" s="39">
        <v>0</v>
      </c>
      <c r="S40" s="39">
        <v>0</v>
      </c>
      <c r="T40" s="39">
        <f t="shared" si="5"/>
        <v>19</v>
      </c>
      <c r="U40" s="40">
        <f t="shared" si="6"/>
        <v>1.2647058823529411</v>
      </c>
      <c r="V40" s="22">
        <v>187</v>
      </c>
      <c r="W40" s="22" t="s">
        <v>112</v>
      </c>
      <c r="X40" s="22" t="s">
        <v>88</v>
      </c>
      <c r="Y40" s="65">
        <v>780</v>
      </c>
      <c r="Z40" s="41"/>
      <c r="AA40" s="1" t="s">
        <v>155</v>
      </c>
      <c r="AB40" s="28" t="s">
        <v>156</v>
      </c>
    </row>
    <row r="41" spans="1:28" x14ac:dyDescent="0.3">
      <c r="A41" s="1" t="s">
        <v>45</v>
      </c>
      <c r="B41" s="1" t="s">
        <v>68</v>
      </c>
      <c r="C41" s="27" t="s">
        <v>168</v>
      </c>
      <c r="D41" s="38">
        <v>33</v>
      </c>
      <c r="E41" s="27">
        <v>14</v>
      </c>
      <c r="F41" s="27">
        <v>1</v>
      </c>
      <c r="G41" s="27">
        <v>1</v>
      </c>
      <c r="H41" s="27"/>
      <c r="I41" s="27"/>
      <c r="J41" s="27">
        <v>0</v>
      </c>
      <c r="K41" s="27">
        <v>0</v>
      </c>
      <c r="L41" s="27">
        <v>1</v>
      </c>
      <c r="M41" s="27">
        <v>5</v>
      </c>
      <c r="N41" s="27">
        <f t="shared" si="4"/>
        <v>6</v>
      </c>
      <c r="O41" s="39">
        <v>1</v>
      </c>
      <c r="P41" s="39">
        <v>1</v>
      </c>
      <c r="Q41" s="39">
        <v>0</v>
      </c>
      <c r="R41" s="39">
        <v>1</v>
      </c>
      <c r="S41" s="39">
        <v>1</v>
      </c>
      <c r="T41" s="39">
        <f t="shared" si="5"/>
        <v>2</v>
      </c>
      <c r="U41" s="40">
        <f t="shared" si="6"/>
        <v>0.6428571428571429</v>
      </c>
      <c r="V41" s="22">
        <v>187</v>
      </c>
      <c r="W41" s="22" t="s">
        <v>112</v>
      </c>
      <c r="X41" s="22" t="s">
        <v>88</v>
      </c>
      <c r="Y41" s="65">
        <v>780</v>
      </c>
      <c r="Z41" s="41"/>
      <c r="AA41" s="1" t="s">
        <v>155</v>
      </c>
      <c r="AB41" s="28" t="s">
        <v>156</v>
      </c>
    </row>
    <row r="42" spans="1:28" x14ac:dyDescent="0.3">
      <c r="A42" s="1" t="s">
        <v>45</v>
      </c>
      <c r="B42" s="1" t="s">
        <v>68</v>
      </c>
      <c r="C42" s="27" t="s">
        <v>169</v>
      </c>
      <c r="D42" s="38">
        <v>12</v>
      </c>
      <c r="E42" s="27">
        <v>4</v>
      </c>
      <c r="F42" s="27">
        <v>1</v>
      </c>
      <c r="G42" s="27">
        <v>3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2</v>
      </c>
      <c r="Q42" s="39">
        <v>1</v>
      </c>
      <c r="R42" s="39">
        <v>0</v>
      </c>
      <c r="S42" s="39">
        <v>0</v>
      </c>
      <c r="T42" s="39">
        <f>(H42*3)+((F42-H42)*2)+J42</f>
        <v>2</v>
      </c>
      <c r="U42" s="40">
        <f t="shared" si="6"/>
        <v>0.75</v>
      </c>
      <c r="V42" s="22">
        <v>187</v>
      </c>
      <c r="W42" s="22" t="s">
        <v>112</v>
      </c>
      <c r="X42" s="22" t="s">
        <v>88</v>
      </c>
      <c r="Y42" s="65">
        <v>780</v>
      </c>
      <c r="Z42" s="41"/>
      <c r="AA42" s="1" t="s">
        <v>155</v>
      </c>
      <c r="AB42" s="28" t="s">
        <v>156</v>
      </c>
    </row>
    <row r="43" spans="1:28" x14ac:dyDescent="0.3">
      <c r="A43" s="1" t="s">
        <v>45</v>
      </c>
      <c r="B43" s="1" t="s">
        <v>68</v>
      </c>
      <c r="C43" s="27" t="s">
        <v>170</v>
      </c>
      <c r="D43" s="38">
        <v>24</v>
      </c>
      <c r="E43" s="27" t="s">
        <v>437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 t="str">
        <f t="shared" si="6"/>
        <v/>
      </c>
      <c r="V43" s="22">
        <v>187</v>
      </c>
      <c r="W43" s="22" t="s">
        <v>112</v>
      </c>
      <c r="X43" s="22" t="s">
        <v>88</v>
      </c>
      <c r="Y43" s="65">
        <v>780</v>
      </c>
      <c r="Z43" s="41"/>
      <c r="AA43" s="1" t="s">
        <v>155</v>
      </c>
      <c r="AB43" s="28" t="s">
        <v>156</v>
      </c>
    </row>
    <row r="44" spans="1:28" x14ac:dyDescent="0.3">
      <c r="A44" s="1" t="s">
        <v>45</v>
      </c>
      <c r="B44" s="1" t="s">
        <v>68</v>
      </c>
      <c r="C44" s="27" t="s">
        <v>171</v>
      </c>
      <c r="D44" s="38">
        <v>11</v>
      </c>
      <c r="E44" s="27">
        <v>45</v>
      </c>
      <c r="F44" s="27">
        <v>6</v>
      </c>
      <c r="G44" s="27">
        <v>15</v>
      </c>
      <c r="H44" s="27"/>
      <c r="I44" s="27"/>
      <c r="J44" s="27">
        <v>6</v>
      </c>
      <c r="K44" s="27">
        <v>7</v>
      </c>
      <c r="L44" s="27">
        <v>3</v>
      </c>
      <c r="M44" s="27">
        <v>3</v>
      </c>
      <c r="N44" s="27">
        <f>SUM(L44:M44)</f>
        <v>6</v>
      </c>
      <c r="O44" s="39">
        <v>5</v>
      </c>
      <c r="P44" s="39">
        <v>3</v>
      </c>
      <c r="Q44" s="39">
        <v>1</v>
      </c>
      <c r="R44" s="39">
        <v>4</v>
      </c>
      <c r="S44" s="39">
        <v>0</v>
      </c>
      <c r="T44" s="39">
        <f>(H44*3)+((F44-H44)*2)+J44</f>
        <v>18</v>
      </c>
      <c r="U44" s="40">
        <f t="shared" si="6"/>
        <v>0.68888888888888888</v>
      </c>
      <c r="V44" s="22">
        <v>187</v>
      </c>
      <c r="W44" s="22" t="s">
        <v>112</v>
      </c>
      <c r="X44" s="22" t="s">
        <v>88</v>
      </c>
      <c r="Y44" s="65">
        <v>780</v>
      </c>
      <c r="Z44" s="41"/>
      <c r="AA44" s="1" t="s">
        <v>155</v>
      </c>
      <c r="AB44" s="28" t="s">
        <v>156</v>
      </c>
    </row>
    <row r="45" spans="1:28" x14ac:dyDescent="0.3">
      <c r="A45" s="43" t="s">
        <v>45</v>
      </c>
      <c r="B45" s="43" t="s">
        <v>68</v>
      </c>
      <c r="C45" s="44" t="s">
        <v>39</v>
      </c>
      <c r="D45" s="43"/>
      <c r="E45" s="44">
        <f t="shared" ref="E45:T45" si="7">SUM(E34:E44)</f>
        <v>240</v>
      </c>
      <c r="F45" s="44">
        <f t="shared" si="7"/>
        <v>39</v>
      </c>
      <c r="G45" s="44">
        <f t="shared" si="7"/>
        <v>86</v>
      </c>
      <c r="H45" s="44">
        <f t="shared" si="7"/>
        <v>0</v>
      </c>
      <c r="I45" s="44">
        <f t="shared" si="7"/>
        <v>0</v>
      </c>
      <c r="J45" s="44">
        <f t="shared" si="7"/>
        <v>14</v>
      </c>
      <c r="K45" s="44">
        <f t="shared" si="7"/>
        <v>21</v>
      </c>
      <c r="L45" s="44">
        <f t="shared" si="7"/>
        <v>16</v>
      </c>
      <c r="M45" s="44">
        <f t="shared" si="7"/>
        <v>34</v>
      </c>
      <c r="N45" s="44">
        <f t="shared" si="7"/>
        <v>50</v>
      </c>
      <c r="O45" s="44">
        <f t="shared" si="7"/>
        <v>26</v>
      </c>
      <c r="P45" s="44">
        <f t="shared" si="7"/>
        <v>22</v>
      </c>
      <c r="Q45" s="44">
        <f t="shared" si="7"/>
        <v>8</v>
      </c>
      <c r="R45" s="44">
        <f t="shared" si="7"/>
        <v>18</v>
      </c>
      <c r="S45" s="44">
        <f t="shared" si="7"/>
        <v>2</v>
      </c>
      <c r="T45" s="44">
        <f t="shared" si="7"/>
        <v>92</v>
      </c>
      <c r="U45" s="45">
        <f>((T45+Q45+N45-R45)+(O45*2))/E45</f>
        <v>0.76666666666666672</v>
      </c>
      <c r="V45" s="46">
        <v>187</v>
      </c>
      <c r="W45" s="46" t="s">
        <v>112</v>
      </c>
      <c r="X45" s="46" t="s">
        <v>88</v>
      </c>
      <c r="Y45" s="66">
        <v>780</v>
      </c>
      <c r="Z45" s="47"/>
      <c r="AA45" s="43" t="s">
        <v>155</v>
      </c>
      <c r="AB45" s="69" t="s">
        <v>156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0.45348837209302323</v>
      </c>
      <c r="H46" s="27"/>
      <c r="I46" s="1"/>
      <c r="J46" s="48" t="s">
        <v>41</v>
      </c>
      <c r="K46" s="50">
        <f>J45/K45</f>
        <v>0.66666666666666663</v>
      </c>
      <c r="L46" s="1"/>
      <c r="M46" s="39" t="s">
        <v>42</v>
      </c>
      <c r="N46" s="51">
        <v>13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/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9FCBA-EC7E-4CCE-B033-84BDC92BC2CB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1" t="s">
        <v>333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157</v>
      </c>
      <c r="D4" s="7" t="s">
        <v>4</v>
      </c>
      <c r="E4" s="8"/>
      <c r="F4" s="5"/>
      <c r="G4" s="1"/>
      <c r="J4" s="15" t="s">
        <v>159</v>
      </c>
      <c r="K4" s="16" t="str">
        <f>+C11</f>
        <v>Milwaukee Does</v>
      </c>
      <c r="L4" s="17"/>
      <c r="M4" s="18"/>
      <c r="N4" s="19">
        <v>26</v>
      </c>
      <c r="O4" s="19">
        <v>25</v>
      </c>
      <c r="P4" s="19">
        <v>18</v>
      </c>
      <c r="Q4" s="19">
        <v>17</v>
      </c>
      <c r="R4" s="20"/>
      <c r="S4" s="21">
        <f>SUM(N4:R4)</f>
        <v>86</v>
      </c>
      <c r="T4" s="22">
        <v>190</v>
      </c>
    </row>
    <row r="5" spans="1:28" x14ac:dyDescent="0.3">
      <c r="B5" s="1"/>
      <c r="C5" s="6" t="s">
        <v>158</v>
      </c>
      <c r="D5" s="7" t="s">
        <v>5</v>
      </c>
      <c r="E5" s="1"/>
      <c r="F5" s="1"/>
      <c r="G5" s="1"/>
      <c r="J5" s="15" t="s">
        <v>160</v>
      </c>
      <c r="K5" s="16" t="str">
        <f>+C33</f>
        <v>Minnesota Fillies</v>
      </c>
      <c r="L5" s="17"/>
      <c r="M5" s="18"/>
      <c r="N5" s="19">
        <v>33</v>
      </c>
      <c r="O5" s="19">
        <v>25</v>
      </c>
      <c r="P5" s="19">
        <v>25</v>
      </c>
      <c r="Q5" s="19">
        <v>18</v>
      </c>
      <c r="R5" s="20"/>
      <c r="S5" s="21">
        <f>SUM(N5:R5)</f>
        <v>101</v>
      </c>
      <c r="T5" s="22">
        <v>190</v>
      </c>
      <c r="U5" s="1"/>
      <c r="V5" s="1"/>
      <c r="W5" s="1"/>
    </row>
    <row r="6" spans="1:28" x14ac:dyDescent="0.3">
      <c r="C6" s="23">
        <v>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438</v>
      </c>
      <c r="D7" s="7" t="s">
        <v>7</v>
      </c>
      <c r="G7" s="1"/>
      <c r="S7" s="1"/>
      <c r="T7" s="25" t="s">
        <v>8</v>
      </c>
      <c r="U7" s="1"/>
      <c r="V7" s="26">
        <v>190</v>
      </c>
      <c r="W7" s="1"/>
    </row>
    <row r="8" spans="1:28" x14ac:dyDescent="0.3">
      <c r="B8" s="1"/>
      <c r="C8" s="24" t="s">
        <v>288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9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322</v>
      </c>
      <c r="D13" s="38">
        <v>13</v>
      </c>
      <c r="E13" s="27">
        <v>6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1</v>
      </c>
      <c r="P13" s="39">
        <v>2</v>
      </c>
      <c r="Q13" s="27">
        <v>0</v>
      </c>
      <c r="R13" s="27">
        <v>0</v>
      </c>
      <c r="S13" s="27">
        <v>0</v>
      </c>
      <c r="T13" s="27">
        <f>(H13*3)+((F13-H13)*2)+J13</f>
        <v>0</v>
      </c>
      <c r="U13" s="40">
        <f>IFERROR(((T13+Q13+N13-R13)+(O13*2))/E13,"")</f>
        <v>0.33333333333333331</v>
      </c>
      <c r="V13" s="22">
        <v>190</v>
      </c>
      <c r="W13" s="22" t="s">
        <v>112</v>
      </c>
      <c r="X13" s="22" t="s">
        <v>93</v>
      </c>
      <c r="Y13" s="65">
        <v>500</v>
      </c>
      <c r="Z13" s="41"/>
      <c r="AA13" s="1" t="s">
        <v>89</v>
      </c>
      <c r="AB13" s="28" t="s">
        <v>161</v>
      </c>
    </row>
    <row r="14" spans="1:28" x14ac:dyDescent="0.3">
      <c r="A14" s="1" t="s">
        <v>68</v>
      </c>
      <c r="B14" s="1" t="s">
        <v>45</v>
      </c>
      <c r="C14" s="27" t="s">
        <v>48</v>
      </c>
      <c r="D14" s="38">
        <v>15</v>
      </c>
      <c r="E14" s="27">
        <v>45</v>
      </c>
      <c r="F14" s="27">
        <v>5</v>
      </c>
      <c r="G14" s="27">
        <v>20</v>
      </c>
      <c r="H14" s="27"/>
      <c r="I14" s="27"/>
      <c r="J14" s="27">
        <v>13</v>
      </c>
      <c r="K14" s="27">
        <v>18</v>
      </c>
      <c r="L14" s="27">
        <v>1</v>
      </c>
      <c r="M14" s="27">
        <v>5</v>
      </c>
      <c r="N14" s="27">
        <f>SUM(L14:M14)</f>
        <v>6</v>
      </c>
      <c r="O14" s="27">
        <v>1</v>
      </c>
      <c r="P14" s="39">
        <v>3</v>
      </c>
      <c r="Q14" s="27">
        <v>1</v>
      </c>
      <c r="R14" s="27">
        <v>2</v>
      </c>
      <c r="S14" s="27">
        <v>0</v>
      </c>
      <c r="T14" s="27">
        <f>(H14*3)+((F14-H14)*2)+J14</f>
        <v>23</v>
      </c>
      <c r="U14" s="40">
        <f>IFERROR(((T14+Q14+N14-R14)+(O14*2))/E14,"")</f>
        <v>0.66666666666666663</v>
      </c>
      <c r="V14" s="22">
        <v>190</v>
      </c>
      <c r="W14" s="22" t="s">
        <v>112</v>
      </c>
      <c r="X14" s="22" t="s">
        <v>93</v>
      </c>
      <c r="Y14" s="65">
        <v>500</v>
      </c>
      <c r="Z14" s="41"/>
      <c r="AA14" s="1" t="s">
        <v>89</v>
      </c>
      <c r="AB14" s="28" t="s">
        <v>161</v>
      </c>
    </row>
    <row r="15" spans="1:28" x14ac:dyDescent="0.3">
      <c r="A15" s="1" t="s">
        <v>68</v>
      </c>
      <c r="B15" s="1" t="s">
        <v>45</v>
      </c>
      <c r="C15" s="27" t="s">
        <v>51</v>
      </c>
      <c r="D15" s="38">
        <v>10</v>
      </c>
      <c r="E15" s="27">
        <v>7</v>
      </c>
      <c r="F15" s="27">
        <v>0</v>
      </c>
      <c r="G15" s="27">
        <v>1</v>
      </c>
      <c r="H15" s="27"/>
      <c r="I15" s="27"/>
      <c r="J15" s="27">
        <v>1</v>
      </c>
      <c r="K15" s="27">
        <v>2</v>
      </c>
      <c r="L15" s="27">
        <v>0</v>
      </c>
      <c r="M15" s="27">
        <v>0</v>
      </c>
      <c r="N15" s="27">
        <f t="shared" ref="N15:N20" si="0">SUM(L15:M15)</f>
        <v>0</v>
      </c>
      <c r="O15" s="39">
        <v>2</v>
      </c>
      <c r="P15" s="39">
        <v>1</v>
      </c>
      <c r="Q15" s="39">
        <v>0</v>
      </c>
      <c r="R15" s="39">
        <v>0</v>
      </c>
      <c r="S15" s="39">
        <v>0</v>
      </c>
      <c r="T15" s="39">
        <f t="shared" ref="T15:T20" si="1">(H15*3)+((F15-H15)*2)+J15</f>
        <v>1</v>
      </c>
      <c r="U15" s="40">
        <f t="shared" ref="U15:U23" si="2">IFERROR(((T15+Q15+N15-R15)+(O15*2))/E15,"")</f>
        <v>0.7142857142857143</v>
      </c>
      <c r="V15" s="22">
        <v>190</v>
      </c>
      <c r="W15" s="22" t="s">
        <v>112</v>
      </c>
      <c r="X15" s="22" t="s">
        <v>93</v>
      </c>
      <c r="Y15" s="65">
        <v>500</v>
      </c>
      <c r="Z15" s="41"/>
      <c r="AA15" s="1" t="s">
        <v>89</v>
      </c>
      <c r="AB15" s="28" t="s">
        <v>161</v>
      </c>
    </row>
    <row r="16" spans="1:28" x14ac:dyDescent="0.3">
      <c r="A16" s="1" t="s">
        <v>68</v>
      </c>
      <c r="B16" s="1" t="s">
        <v>45</v>
      </c>
      <c r="C16" s="27" t="s">
        <v>50</v>
      </c>
      <c r="D16" s="38">
        <v>25</v>
      </c>
      <c r="E16" s="27">
        <v>27</v>
      </c>
      <c r="F16" s="27">
        <v>3</v>
      </c>
      <c r="G16" s="27">
        <v>5</v>
      </c>
      <c r="H16" s="27"/>
      <c r="I16" s="27"/>
      <c r="J16" s="27">
        <v>2</v>
      </c>
      <c r="K16" s="27">
        <v>2</v>
      </c>
      <c r="L16" s="27">
        <v>2</v>
      </c>
      <c r="M16" s="27">
        <v>0</v>
      </c>
      <c r="N16" s="27">
        <f t="shared" si="0"/>
        <v>2</v>
      </c>
      <c r="O16" s="39">
        <v>3</v>
      </c>
      <c r="P16" s="39">
        <v>2</v>
      </c>
      <c r="Q16" s="39">
        <v>0</v>
      </c>
      <c r="R16" s="39">
        <v>5</v>
      </c>
      <c r="S16" s="39">
        <v>1</v>
      </c>
      <c r="T16" s="39">
        <f t="shared" si="1"/>
        <v>8</v>
      </c>
      <c r="U16" s="40">
        <f t="shared" si="2"/>
        <v>0.40740740740740738</v>
      </c>
      <c r="V16" s="22">
        <v>190</v>
      </c>
      <c r="W16" s="22" t="s">
        <v>112</v>
      </c>
      <c r="X16" s="22" t="s">
        <v>93</v>
      </c>
      <c r="Y16" s="65">
        <v>500</v>
      </c>
      <c r="Z16" s="41"/>
      <c r="AA16" s="1" t="s">
        <v>89</v>
      </c>
      <c r="AB16" s="28" t="s">
        <v>161</v>
      </c>
    </row>
    <row r="17" spans="1:28" x14ac:dyDescent="0.3">
      <c r="A17" s="1" t="s">
        <v>68</v>
      </c>
      <c r="B17" s="1" t="s">
        <v>45</v>
      </c>
      <c r="C17" s="27" t="s">
        <v>53</v>
      </c>
      <c r="D17" s="38">
        <v>8</v>
      </c>
      <c r="E17" s="27">
        <v>23</v>
      </c>
      <c r="F17" s="27">
        <v>1</v>
      </c>
      <c r="G17" s="27">
        <v>4</v>
      </c>
      <c r="H17" s="27"/>
      <c r="I17" s="27"/>
      <c r="J17" s="27">
        <v>0</v>
      </c>
      <c r="K17" s="27">
        <v>0</v>
      </c>
      <c r="L17" s="27">
        <v>2</v>
      </c>
      <c r="M17" s="27">
        <v>6</v>
      </c>
      <c r="N17" s="27">
        <f t="shared" si="0"/>
        <v>8</v>
      </c>
      <c r="O17" s="39">
        <v>0</v>
      </c>
      <c r="P17" s="39">
        <v>5</v>
      </c>
      <c r="Q17" s="39">
        <v>2</v>
      </c>
      <c r="R17" s="39">
        <v>1</v>
      </c>
      <c r="S17" s="39">
        <v>0</v>
      </c>
      <c r="T17" s="39">
        <f t="shared" si="1"/>
        <v>2</v>
      </c>
      <c r="U17" s="40">
        <f t="shared" si="2"/>
        <v>0.47826086956521741</v>
      </c>
      <c r="V17" s="22">
        <v>190</v>
      </c>
      <c r="W17" s="22" t="s">
        <v>112</v>
      </c>
      <c r="X17" s="22" t="s">
        <v>93</v>
      </c>
      <c r="Y17" s="65">
        <v>500</v>
      </c>
      <c r="Z17" s="41"/>
      <c r="AA17" s="1" t="s">
        <v>89</v>
      </c>
      <c r="AB17" s="28" t="s">
        <v>161</v>
      </c>
    </row>
    <row r="18" spans="1:28" x14ac:dyDescent="0.3">
      <c r="A18" s="1" t="s">
        <v>68</v>
      </c>
      <c r="B18" s="1" t="s">
        <v>45</v>
      </c>
      <c r="C18" s="27" t="s">
        <v>55</v>
      </c>
      <c r="D18" s="38">
        <v>6</v>
      </c>
      <c r="E18" s="27">
        <v>24</v>
      </c>
      <c r="F18" s="27">
        <v>7</v>
      </c>
      <c r="G18" s="27">
        <v>11</v>
      </c>
      <c r="H18" s="27"/>
      <c r="I18" s="27"/>
      <c r="J18" s="27">
        <v>0</v>
      </c>
      <c r="K18" s="27">
        <v>0</v>
      </c>
      <c r="L18" s="27">
        <v>2</v>
      </c>
      <c r="M18" s="27">
        <v>4</v>
      </c>
      <c r="N18" s="27">
        <f t="shared" si="0"/>
        <v>6</v>
      </c>
      <c r="O18" s="39">
        <v>2</v>
      </c>
      <c r="P18" s="39">
        <v>5</v>
      </c>
      <c r="Q18" s="39">
        <v>1</v>
      </c>
      <c r="R18" s="39">
        <v>1</v>
      </c>
      <c r="S18" s="39">
        <v>0</v>
      </c>
      <c r="T18" s="39">
        <f t="shared" si="1"/>
        <v>14</v>
      </c>
      <c r="U18" s="40">
        <f t="shared" si="2"/>
        <v>1</v>
      </c>
      <c r="V18" s="22">
        <v>190</v>
      </c>
      <c r="W18" s="22" t="s">
        <v>112</v>
      </c>
      <c r="X18" s="22" t="s">
        <v>93</v>
      </c>
      <c r="Y18" s="65">
        <v>500</v>
      </c>
      <c r="Z18" s="41"/>
      <c r="AA18" s="1" t="s">
        <v>89</v>
      </c>
      <c r="AB18" s="28" t="s">
        <v>161</v>
      </c>
    </row>
    <row r="19" spans="1:28" x14ac:dyDescent="0.3">
      <c r="A19" s="1" t="s">
        <v>68</v>
      </c>
      <c r="B19" s="1" t="s">
        <v>45</v>
      </c>
      <c r="C19" s="27" t="s">
        <v>54</v>
      </c>
      <c r="D19" s="38">
        <v>22</v>
      </c>
      <c r="E19" s="27">
        <v>23</v>
      </c>
      <c r="F19" s="27">
        <v>6</v>
      </c>
      <c r="G19" s="27">
        <v>10</v>
      </c>
      <c r="H19" s="27"/>
      <c r="I19" s="27"/>
      <c r="J19" s="27">
        <v>1</v>
      </c>
      <c r="K19" s="27">
        <v>2</v>
      </c>
      <c r="L19" s="27">
        <v>1</v>
      </c>
      <c r="M19" s="27">
        <v>1</v>
      </c>
      <c r="N19" s="27">
        <f t="shared" si="0"/>
        <v>2</v>
      </c>
      <c r="O19" s="39">
        <v>1</v>
      </c>
      <c r="P19" s="39">
        <v>3</v>
      </c>
      <c r="Q19" s="39">
        <v>3</v>
      </c>
      <c r="R19" s="39">
        <v>1</v>
      </c>
      <c r="S19" s="39">
        <v>0</v>
      </c>
      <c r="T19" s="39">
        <f t="shared" si="1"/>
        <v>13</v>
      </c>
      <c r="U19" s="40">
        <f t="shared" si="2"/>
        <v>0.82608695652173914</v>
      </c>
      <c r="V19" s="22">
        <v>190</v>
      </c>
      <c r="W19" s="22" t="s">
        <v>112</v>
      </c>
      <c r="X19" s="22" t="s">
        <v>93</v>
      </c>
      <c r="Y19" s="65">
        <v>500</v>
      </c>
      <c r="Z19" s="41"/>
      <c r="AA19" s="1" t="s">
        <v>89</v>
      </c>
      <c r="AB19" s="28" t="s">
        <v>161</v>
      </c>
    </row>
    <row r="20" spans="1:28" x14ac:dyDescent="0.3">
      <c r="A20" s="1" t="s">
        <v>68</v>
      </c>
      <c r="B20" s="1" t="s">
        <v>45</v>
      </c>
      <c r="C20" s="27" t="s">
        <v>47</v>
      </c>
      <c r="D20" s="38">
        <v>28</v>
      </c>
      <c r="E20" s="27">
        <v>41</v>
      </c>
      <c r="F20" s="27">
        <v>9</v>
      </c>
      <c r="G20" s="27">
        <v>18</v>
      </c>
      <c r="H20" s="27"/>
      <c r="I20" s="27"/>
      <c r="J20" s="27">
        <v>1</v>
      </c>
      <c r="K20" s="27">
        <v>2</v>
      </c>
      <c r="L20" s="27">
        <v>0</v>
      </c>
      <c r="M20" s="27">
        <v>3</v>
      </c>
      <c r="N20" s="27">
        <f t="shared" si="0"/>
        <v>3</v>
      </c>
      <c r="O20" s="39">
        <v>1</v>
      </c>
      <c r="P20" s="39">
        <v>5</v>
      </c>
      <c r="Q20" s="39">
        <v>2</v>
      </c>
      <c r="R20" s="39">
        <v>2</v>
      </c>
      <c r="S20" s="39">
        <v>0</v>
      </c>
      <c r="T20" s="39">
        <f t="shared" si="1"/>
        <v>19</v>
      </c>
      <c r="U20" s="40">
        <f t="shared" si="2"/>
        <v>0.58536585365853655</v>
      </c>
      <c r="V20" s="22">
        <v>190</v>
      </c>
      <c r="W20" s="22" t="s">
        <v>112</v>
      </c>
      <c r="X20" s="22" t="s">
        <v>93</v>
      </c>
      <c r="Y20" s="65">
        <v>500</v>
      </c>
      <c r="Z20" s="41"/>
      <c r="AA20" s="1" t="s">
        <v>89</v>
      </c>
      <c r="AB20" s="28" t="s">
        <v>161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32</v>
      </c>
      <c r="E21" s="27">
        <v>16</v>
      </c>
      <c r="F21" s="27">
        <v>2</v>
      </c>
      <c r="G21" s="27">
        <v>3</v>
      </c>
      <c r="H21" s="27"/>
      <c r="I21" s="27"/>
      <c r="J21" s="27">
        <v>0</v>
      </c>
      <c r="K21" s="27">
        <v>0</v>
      </c>
      <c r="L21" s="27">
        <v>1</v>
      </c>
      <c r="M21" s="27">
        <v>1</v>
      </c>
      <c r="N21" s="27">
        <f>SUM(L21:M21)</f>
        <v>2</v>
      </c>
      <c r="O21" s="39">
        <v>1</v>
      </c>
      <c r="P21" s="39">
        <v>4</v>
      </c>
      <c r="Q21" s="39">
        <v>1</v>
      </c>
      <c r="R21" s="39">
        <v>1</v>
      </c>
      <c r="S21" s="39">
        <v>0</v>
      </c>
      <c r="T21" s="39">
        <f>(H21*3)+((F21-H21)*2)+J21</f>
        <v>4</v>
      </c>
      <c r="U21" s="40">
        <f t="shared" si="2"/>
        <v>0.5</v>
      </c>
      <c r="V21" s="22">
        <v>190</v>
      </c>
      <c r="W21" s="22" t="s">
        <v>112</v>
      </c>
      <c r="X21" s="22" t="s">
        <v>93</v>
      </c>
      <c r="Y21" s="65">
        <v>500</v>
      </c>
      <c r="Z21" s="41"/>
      <c r="AA21" s="1" t="s">
        <v>89</v>
      </c>
      <c r="AB21" s="28" t="s">
        <v>161</v>
      </c>
    </row>
    <row r="22" spans="1:28" x14ac:dyDescent="0.3">
      <c r="A22" s="1" t="s">
        <v>68</v>
      </c>
      <c r="B22" s="1" t="s">
        <v>45</v>
      </c>
      <c r="C22" s="27" t="s">
        <v>46</v>
      </c>
      <c r="D22" s="38">
        <v>1</v>
      </c>
      <c r="E22" s="27" t="s">
        <v>509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190</v>
      </c>
      <c r="W22" s="22" t="s">
        <v>112</v>
      </c>
      <c r="X22" s="22" t="s">
        <v>93</v>
      </c>
      <c r="Y22" s="65">
        <v>500</v>
      </c>
      <c r="Z22" s="41"/>
      <c r="AA22" s="1" t="s">
        <v>89</v>
      </c>
      <c r="AB22" s="28" t="s">
        <v>161</v>
      </c>
    </row>
    <row r="23" spans="1:28" x14ac:dyDescent="0.3">
      <c r="A23" s="1" t="s">
        <v>68</v>
      </c>
      <c r="B23" s="1" t="s">
        <v>45</v>
      </c>
      <c r="C23" s="27" t="s">
        <v>49</v>
      </c>
      <c r="D23" s="38">
        <v>30</v>
      </c>
      <c r="E23" s="27">
        <v>28</v>
      </c>
      <c r="F23" s="27">
        <v>1</v>
      </c>
      <c r="G23" s="27">
        <v>3</v>
      </c>
      <c r="H23" s="27"/>
      <c r="I23" s="27"/>
      <c r="J23" s="27">
        <v>0</v>
      </c>
      <c r="K23" s="27">
        <v>1</v>
      </c>
      <c r="L23" s="27">
        <v>0</v>
      </c>
      <c r="M23" s="27">
        <v>5</v>
      </c>
      <c r="N23" s="27">
        <f>SUM(L23:M23)</f>
        <v>5</v>
      </c>
      <c r="O23" s="39">
        <v>0</v>
      </c>
      <c r="P23" s="39">
        <v>4</v>
      </c>
      <c r="Q23" s="39">
        <v>3</v>
      </c>
      <c r="R23" s="39">
        <v>0</v>
      </c>
      <c r="S23" s="39">
        <v>0</v>
      </c>
      <c r="T23" s="39">
        <f>(H23*3)+((F23-H23)*2)+J23</f>
        <v>2</v>
      </c>
      <c r="U23" s="40">
        <f t="shared" si="2"/>
        <v>0.35714285714285715</v>
      </c>
      <c r="V23" s="22">
        <v>190</v>
      </c>
      <c r="W23" s="22" t="s">
        <v>112</v>
      </c>
      <c r="X23" s="22" t="s">
        <v>93</v>
      </c>
      <c r="Y23" s="65">
        <v>500</v>
      </c>
      <c r="Z23" s="41"/>
      <c r="AA23" s="1" t="s">
        <v>89</v>
      </c>
      <c r="AB23" s="28" t="s">
        <v>161</v>
      </c>
    </row>
    <row r="24" spans="1:28" x14ac:dyDescent="0.3">
      <c r="A24" s="43" t="s">
        <v>68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34</v>
      </c>
      <c r="G24" s="44">
        <f t="shared" si="3"/>
        <v>75</v>
      </c>
      <c r="H24" s="44">
        <f t="shared" si="3"/>
        <v>0</v>
      </c>
      <c r="I24" s="44">
        <f t="shared" si="3"/>
        <v>0</v>
      </c>
      <c r="J24" s="44">
        <f t="shared" si="3"/>
        <v>18</v>
      </c>
      <c r="K24" s="44">
        <f t="shared" si="3"/>
        <v>27</v>
      </c>
      <c r="L24" s="44">
        <f t="shared" si="3"/>
        <v>9</v>
      </c>
      <c r="M24" s="44">
        <f t="shared" si="3"/>
        <v>25</v>
      </c>
      <c r="N24" s="44">
        <f t="shared" si="3"/>
        <v>34</v>
      </c>
      <c r="O24" s="44">
        <f t="shared" si="3"/>
        <v>12</v>
      </c>
      <c r="P24" s="44">
        <f t="shared" si="3"/>
        <v>34</v>
      </c>
      <c r="Q24" s="44">
        <f t="shared" si="3"/>
        <v>13</v>
      </c>
      <c r="R24" s="44">
        <f t="shared" si="3"/>
        <v>13</v>
      </c>
      <c r="S24" s="44">
        <f t="shared" si="3"/>
        <v>1</v>
      </c>
      <c r="T24" s="44">
        <f t="shared" si="3"/>
        <v>86</v>
      </c>
      <c r="U24" s="45">
        <f>((T24+Q24+N24-R24)+(O24*2))/E24</f>
        <v>0.6</v>
      </c>
      <c r="V24" s="46">
        <v>190</v>
      </c>
      <c r="W24" s="46" t="s">
        <v>112</v>
      </c>
      <c r="X24" s="46" t="s">
        <v>93</v>
      </c>
      <c r="Y24" s="66">
        <v>500</v>
      </c>
      <c r="Z24" s="47"/>
      <c r="AA24" s="43" t="s">
        <v>89</v>
      </c>
      <c r="AB24" s="69" t="s">
        <v>161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0.45333333333333331</v>
      </c>
      <c r="H25" s="27"/>
      <c r="I25" s="1"/>
      <c r="J25" s="48" t="s">
        <v>41</v>
      </c>
      <c r="K25" s="50">
        <f>J24/K24</f>
        <v>0.66666666666666663</v>
      </c>
      <c r="L25" s="1"/>
      <c r="M25" s="39" t="s">
        <v>42</v>
      </c>
      <c r="N25" s="51">
        <v>20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8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324</v>
      </c>
      <c r="D35" s="38">
        <v>25</v>
      </c>
      <c r="E35" s="27">
        <v>20</v>
      </c>
      <c r="F35" s="27">
        <v>1</v>
      </c>
      <c r="G35" s="27">
        <v>3</v>
      </c>
      <c r="H35" s="27"/>
      <c r="I35" s="27"/>
      <c r="J35" s="27">
        <v>5</v>
      </c>
      <c r="K35" s="27">
        <v>6</v>
      </c>
      <c r="L35" s="27">
        <v>0</v>
      </c>
      <c r="M35" s="27">
        <v>0</v>
      </c>
      <c r="N35" s="27">
        <f>SUM(L35:M35)</f>
        <v>0</v>
      </c>
      <c r="O35" s="27">
        <v>1</v>
      </c>
      <c r="P35" s="39">
        <v>2</v>
      </c>
      <c r="Q35" s="27">
        <v>0</v>
      </c>
      <c r="R35" s="27">
        <v>2</v>
      </c>
      <c r="S35" s="27">
        <v>1</v>
      </c>
      <c r="T35" s="27">
        <f>+(F35*2)+J35</f>
        <v>7</v>
      </c>
      <c r="U35" s="40">
        <f>IFERROR(((T35+Q35+N35-R35)+(O35*2))/E35,"")</f>
        <v>0.35</v>
      </c>
      <c r="V35" s="22">
        <v>190</v>
      </c>
      <c r="W35" s="22" t="s">
        <v>92</v>
      </c>
      <c r="X35" s="22" t="s">
        <v>88</v>
      </c>
      <c r="Y35" s="65">
        <v>500</v>
      </c>
      <c r="Z35" s="41"/>
      <c r="AA35" s="1" t="s">
        <v>155</v>
      </c>
      <c r="AB35" s="28" t="s">
        <v>162</v>
      </c>
    </row>
    <row r="36" spans="1:28" x14ac:dyDescent="0.3">
      <c r="A36" s="1" t="s">
        <v>45</v>
      </c>
      <c r="B36" s="1" t="s">
        <v>68</v>
      </c>
      <c r="C36" s="27" t="s">
        <v>163</v>
      </c>
      <c r="D36" s="38">
        <v>21</v>
      </c>
      <c r="E36" s="27">
        <v>18</v>
      </c>
      <c r="F36" s="27">
        <v>1</v>
      </c>
      <c r="G36" s="27">
        <v>4</v>
      </c>
      <c r="H36" s="27"/>
      <c r="I36" s="27"/>
      <c r="J36" s="27">
        <v>2</v>
      </c>
      <c r="K36" s="27">
        <v>2</v>
      </c>
      <c r="L36" s="27">
        <v>0</v>
      </c>
      <c r="M36" s="27">
        <v>3</v>
      </c>
      <c r="N36" s="27">
        <f t="shared" ref="N36:N41" si="4">SUM(L36:M36)</f>
        <v>3</v>
      </c>
      <c r="O36" s="39">
        <v>0</v>
      </c>
      <c r="P36" s="39">
        <v>2</v>
      </c>
      <c r="Q36" s="39">
        <v>1</v>
      </c>
      <c r="R36" s="39">
        <v>0</v>
      </c>
      <c r="S36" s="39">
        <v>0</v>
      </c>
      <c r="T36" s="27">
        <f t="shared" ref="T36:T44" si="5">+(F36*2)+J36</f>
        <v>4</v>
      </c>
      <c r="U36" s="40">
        <f t="shared" ref="U36:U44" si="6">IFERROR(((T36+Q36+N36-R36)+(O36*2))/E36,"")</f>
        <v>0.44444444444444442</v>
      </c>
      <c r="V36" s="22">
        <v>190</v>
      </c>
      <c r="W36" s="22" t="s">
        <v>92</v>
      </c>
      <c r="X36" s="22" t="s">
        <v>88</v>
      </c>
      <c r="Y36" s="65">
        <v>500</v>
      </c>
      <c r="Z36" s="41"/>
      <c r="AA36" s="1" t="s">
        <v>155</v>
      </c>
      <c r="AB36" s="28" t="s">
        <v>162</v>
      </c>
    </row>
    <row r="37" spans="1:28" x14ac:dyDescent="0.3">
      <c r="A37" s="1" t="s">
        <v>45</v>
      </c>
      <c r="B37" s="1" t="s">
        <v>68</v>
      </c>
      <c r="C37" s="27" t="s">
        <v>164</v>
      </c>
      <c r="D37" s="38">
        <v>32</v>
      </c>
      <c r="E37" s="27">
        <v>28</v>
      </c>
      <c r="F37" s="27">
        <v>2</v>
      </c>
      <c r="G37" s="27">
        <v>5</v>
      </c>
      <c r="H37" s="27"/>
      <c r="I37" s="27"/>
      <c r="J37" s="27">
        <v>8</v>
      </c>
      <c r="K37" s="27">
        <v>8</v>
      </c>
      <c r="L37" s="27">
        <v>1</v>
      </c>
      <c r="M37" s="27">
        <v>1</v>
      </c>
      <c r="N37" s="27">
        <f t="shared" si="4"/>
        <v>2</v>
      </c>
      <c r="O37" s="39">
        <v>4</v>
      </c>
      <c r="P37" s="39">
        <v>3</v>
      </c>
      <c r="Q37" s="39">
        <v>2</v>
      </c>
      <c r="R37" s="39">
        <v>2</v>
      </c>
      <c r="S37" s="39">
        <v>0</v>
      </c>
      <c r="T37" s="27">
        <f t="shared" si="5"/>
        <v>12</v>
      </c>
      <c r="U37" s="40">
        <f t="shared" si="6"/>
        <v>0.7857142857142857</v>
      </c>
      <c r="V37" s="22">
        <v>190</v>
      </c>
      <c r="W37" s="22" t="s">
        <v>92</v>
      </c>
      <c r="X37" s="22" t="s">
        <v>88</v>
      </c>
      <c r="Y37" s="65">
        <v>500</v>
      </c>
      <c r="Z37" s="41"/>
      <c r="AA37" s="1" t="s">
        <v>155</v>
      </c>
      <c r="AB37" s="28" t="s">
        <v>162</v>
      </c>
    </row>
    <row r="38" spans="1:28" x14ac:dyDescent="0.3">
      <c r="A38" s="1" t="s">
        <v>45</v>
      </c>
      <c r="B38" s="1" t="s">
        <v>68</v>
      </c>
      <c r="C38" s="27" t="s">
        <v>165</v>
      </c>
      <c r="D38" s="38">
        <v>45</v>
      </c>
      <c r="E38" s="27">
        <v>20</v>
      </c>
      <c r="F38" s="27">
        <v>2</v>
      </c>
      <c r="G38" s="27">
        <v>9</v>
      </c>
      <c r="H38" s="27"/>
      <c r="I38" s="27"/>
      <c r="J38" s="27">
        <v>3</v>
      </c>
      <c r="K38" s="27">
        <v>4</v>
      </c>
      <c r="L38" s="27">
        <v>4</v>
      </c>
      <c r="M38" s="27">
        <v>7</v>
      </c>
      <c r="N38" s="27">
        <f t="shared" si="4"/>
        <v>11</v>
      </c>
      <c r="O38" s="39">
        <v>5</v>
      </c>
      <c r="P38" s="39">
        <v>2</v>
      </c>
      <c r="Q38" s="39">
        <v>2</v>
      </c>
      <c r="R38" s="39">
        <v>1</v>
      </c>
      <c r="S38" s="39">
        <v>1</v>
      </c>
      <c r="T38" s="27">
        <f t="shared" si="5"/>
        <v>7</v>
      </c>
      <c r="U38" s="40">
        <f t="shared" si="6"/>
        <v>1.45</v>
      </c>
      <c r="V38" s="22">
        <v>190</v>
      </c>
      <c r="W38" s="22" t="s">
        <v>92</v>
      </c>
      <c r="X38" s="22" t="s">
        <v>88</v>
      </c>
      <c r="Y38" s="65">
        <v>500</v>
      </c>
      <c r="Z38" s="41"/>
      <c r="AA38" s="1" t="s">
        <v>155</v>
      </c>
      <c r="AB38" s="28" t="s">
        <v>162</v>
      </c>
    </row>
    <row r="39" spans="1:28" x14ac:dyDescent="0.3">
      <c r="A39" s="1" t="s">
        <v>45</v>
      </c>
      <c r="B39" s="1" t="s">
        <v>68</v>
      </c>
      <c r="C39" s="27" t="s">
        <v>166</v>
      </c>
      <c r="D39" s="38">
        <v>42</v>
      </c>
      <c r="E39" s="27">
        <v>27</v>
      </c>
      <c r="F39" s="27">
        <v>6</v>
      </c>
      <c r="G39" s="27">
        <v>19</v>
      </c>
      <c r="H39" s="27"/>
      <c r="I39" s="27"/>
      <c r="J39" s="27">
        <v>4</v>
      </c>
      <c r="K39" s="27">
        <v>5</v>
      </c>
      <c r="L39" s="27">
        <v>5</v>
      </c>
      <c r="M39" s="27">
        <v>5</v>
      </c>
      <c r="N39" s="27">
        <f t="shared" si="4"/>
        <v>10</v>
      </c>
      <c r="O39" s="39">
        <v>0</v>
      </c>
      <c r="P39" s="39">
        <v>4</v>
      </c>
      <c r="Q39" s="39">
        <v>0</v>
      </c>
      <c r="R39" s="39">
        <v>2</v>
      </c>
      <c r="S39" s="39">
        <v>3</v>
      </c>
      <c r="T39" s="27">
        <f t="shared" si="5"/>
        <v>16</v>
      </c>
      <c r="U39" s="40">
        <f t="shared" si="6"/>
        <v>0.88888888888888884</v>
      </c>
      <c r="V39" s="22">
        <v>190</v>
      </c>
      <c r="W39" s="22" t="s">
        <v>92</v>
      </c>
      <c r="X39" s="22" t="s">
        <v>88</v>
      </c>
      <c r="Y39" s="65">
        <v>500</v>
      </c>
      <c r="Z39" s="41"/>
      <c r="AA39" s="1" t="s">
        <v>155</v>
      </c>
      <c r="AB39" s="28" t="s">
        <v>162</v>
      </c>
    </row>
    <row r="40" spans="1:28" x14ac:dyDescent="0.3">
      <c r="A40" s="1" t="s">
        <v>45</v>
      </c>
      <c r="B40" s="1" t="s">
        <v>68</v>
      </c>
      <c r="C40" s="27" t="s">
        <v>167</v>
      </c>
      <c r="D40" s="38">
        <v>53</v>
      </c>
      <c r="E40" s="27">
        <v>39</v>
      </c>
      <c r="F40" s="27">
        <v>6</v>
      </c>
      <c r="G40" s="27">
        <v>15</v>
      </c>
      <c r="H40" s="27"/>
      <c r="I40" s="27"/>
      <c r="J40" s="27">
        <v>13</v>
      </c>
      <c r="K40" s="27">
        <v>17</v>
      </c>
      <c r="L40" s="27">
        <v>2</v>
      </c>
      <c r="M40" s="27">
        <v>11</v>
      </c>
      <c r="N40" s="27">
        <f t="shared" si="4"/>
        <v>13</v>
      </c>
      <c r="O40" s="39">
        <v>1</v>
      </c>
      <c r="P40" s="39">
        <v>4</v>
      </c>
      <c r="Q40" s="39">
        <v>2</v>
      </c>
      <c r="R40" s="39">
        <v>2</v>
      </c>
      <c r="S40" s="39">
        <v>1</v>
      </c>
      <c r="T40" s="27">
        <f t="shared" si="5"/>
        <v>25</v>
      </c>
      <c r="U40" s="40">
        <f t="shared" si="6"/>
        <v>1.0256410256410255</v>
      </c>
      <c r="V40" s="22">
        <v>190</v>
      </c>
      <c r="W40" s="22" t="s">
        <v>92</v>
      </c>
      <c r="X40" s="22" t="s">
        <v>88</v>
      </c>
      <c r="Y40" s="65">
        <v>500</v>
      </c>
      <c r="Z40" s="41"/>
      <c r="AA40" s="1" t="s">
        <v>155</v>
      </c>
      <c r="AB40" s="28" t="s">
        <v>162</v>
      </c>
    </row>
    <row r="41" spans="1:28" x14ac:dyDescent="0.3">
      <c r="A41" s="1" t="s">
        <v>45</v>
      </c>
      <c r="B41" s="1" t="s">
        <v>68</v>
      </c>
      <c r="C41" s="27" t="s">
        <v>168</v>
      </c>
      <c r="D41" s="38">
        <v>33</v>
      </c>
      <c r="E41" s="27">
        <v>16</v>
      </c>
      <c r="F41" s="27">
        <v>1</v>
      </c>
      <c r="G41" s="27">
        <v>2</v>
      </c>
      <c r="H41" s="27"/>
      <c r="I41" s="27"/>
      <c r="J41" s="27">
        <v>0</v>
      </c>
      <c r="K41" s="27">
        <v>0</v>
      </c>
      <c r="L41" s="27">
        <v>2</v>
      </c>
      <c r="M41" s="27">
        <v>1</v>
      </c>
      <c r="N41" s="27">
        <f t="shared" si="4"/>
        <v>3</v>
      </c>
      <c r="O41" s="39">
        <v>0</v>
      </c>
      <c r="P41" s="39">
        <v>1</v>
      </c>
      <c r="Q41" s="39">
        <v>0</v>
      </c>
      <c r="R41" s="39">
        <v>1</v>
      </c>
      <c r="S41" s="39">
        <v>1</v>
      </c>
      <c r="T41" s="27">
        <f t="shared" si="5"/>
        <v>2</v>
      </c>
      <c r="U41" s="40">
        <f t="shared" si="6"/>
        <v>0.25</v>
      </c>
      <c r="V41" s="22">
        <v>190</v>
      </c>
      <c r="W41" s="22" t="s">
        <v>92</v>
      </c>
      <c r="X41" s="22" t="s">
        <v>88</v>
      </c>
      <c r="Y41" s="65">
        <v>500</v>
      </c>
      <c r="Z41" s="41"/>
      <c r="AA41" s="1" t="s">
        <v>155</v>
      </c>
      <c r="AB41" s="28" t="s">
        <v>162</v>
      </c>
    </row>
    <row r="42" spans="1:28" x14ac:dyDescent="0.3">
      <c r="A42" s="1" t="s">
        <v>45</v>
      </c>
      <c r="B42" s="1" t="s">
        <v>68</v>
      </c>
      <c r="C42" s="27" t="s">
        <v>169</v>
      </c>
      <c r="D42" s="38">
        <v>12</v>
      </c>
      <c r="E42" s="27">
        <v>29</v>
      </c>
      <c r="F42" s="27">
        <v>7</v>
      </c>
      <c r="G42" s="27">
        <v>13</v>
      </c>
      <c r="H42" s="27"/>
      <c r="I42" s="27"/>
      <c r="J42" s="27">
        <v>2</v>
      </c>
      <c r="K42" s="27">
        <v>3</v>
      </c>
      <c r="L42" s="27">
        <v>3</v>
      </c>
      <c r="M42" s="27">
        <v>1</v>
      </c>
      <c r="N42" s="27">
        <f>SUM(L42:M42)</f>
        <v>4</v>
      </c>
      <c r="O42" s="39">
        <v>1</v>
      </c>
      <c r="P42" s="39">
        <v>1</v>
      </c>
      <c r="Q42" s="39">
        <v>3</v>
      </c>
      <c r="R42" s="39">
        <v>2</v>
      </c>
      <c r="S42" s="39">
        <v>0</v>
      </c>
      <c r="T42" s="27">
        <f t="shared" si="5"/>
        <v>16</v>
      </c>
      <c r="U42" s="40">
        <f t="shared" si="6"/>
        <v>0.7931034482758621</v>
      </c>
      <c r="V42" s="22">
        <v>190</v>
      </c>
      <c r="W42" s="22" t="s">
        <v>92</v>
      </c>
      <c r="X42" s="22" t="s">
        <v>88</v>
      </c>
      <c r="Y42" s="65">
        <v>500</v>
      </c>
      <c r="Z42" s="41"/>
      <c r="AA42" s="1" t="s">
        <v>155</v>
      </c>
      <c r="AB42" s="28" t="s">
        <v>162</v>
      </c>
    </row>
    <row r="43" spans="1:28" x14ac:dyDescent="0.3">
      <c r="A43" s="1" t="s">
        <v>45</v>
      </c>
      <c r="B43" s="1" t="s">
        <v>68</v>
      </c>
      <c r="C43" s="27" t="s">
        <v>170</v>
      </c>
      <c r="D43" s="38">
        <v>24</v>
      </c>
      <c r="E43" s="27">
        <v>5</v>
      </c>
      <c r="F43" s="27">
        <v>0</v>
      </c>
      <c r="G43" s="27">
        <v>2</v>
      </c>
      <c r="H43" s="27"/>
      <c r="I43" s="27"/>
      <c r="J43" s="27">
        <v>1</v>
      </c>
      <c r="K43" s="27">
        <v>4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0</v>
      </c>
      <c r="Q43" s="39">
        <v>0</v>
      </c>
      <c r="R43" s="39">
        <v>1</v>
      </c>
      <c r="S43" s="39">
        <v>0</v>
      </c>
      <c r="T43" s="27">
        <f t="shared" si="5"/>
        <v>1</v>
      </c>
      <c r="U43" s="40">
        <f t="shared" si="6"/>
        <v>0</v>
      </c>
      <c r="V43" s="22">
        <v>190</v>
      </c>
      <c r="W43" s="22" t="s">
        <v>92</v>
      </c>
      <c r="X43" s="22" t="s">
        <v>88</v>
      </c>
      <c r="Y43" s="65">
        <v>500</v>
      </c>
      <c r="Z43" s="41"/>
      <c r="AA43" s="1" t="s">
        <v>155</v>
      </c>
      <c r="AB43" s="28" t="s">
        <v>162</v>
      </c>
    </row>
    <row r="44" spans="1:28" x14ac:dyDescent="0.3">
      <c r="A44" s="1" t="s">
        <v>45</v>
      </c>
      <c r="B44" s="1" t="s">
        <v>68</v>
      </c>
      <c r="C44" s="27" t="s">
        <v>171</v>
      </c>
      <c r="D44" s="38">
        <v>11</v>
      </c>
      <c r="E44" s="27">
        <v>38</v>
      </c>
      <c r="F44" s="27">
        <v>4</v>
      </c>
      <c r="G44" s="27">
        <v>13</v>
      </c>
      <c r="H44" s="27"/>
      <c r="I44" s="27"/>
      <c r="J44" s="27">
        <v>3</v>
      </c>
      <c r="K44" s="27">
        <v>5</v>
      </c>
      <c r="L44" s="27">
        <v>4</v>
      </c>
      <c r="M44" s="27">
        <v>2</v>
      </c>
      <c r="N44" s="27">
        <f>SUM(L44:M44)</f>
        <v>6</v>
      </c>
      <c r="O44" s="39">
        <v>3</v>
      </c>
      <c r="P44" s="39">
        <v>2</v>
      </c>
      <c r="Q44" s="39">
        <v>2</v>
      </c>
      <c r="R44" s="39">
        <v>1</v>
      </c>
      <c r="S44" s="39">
        <v>0</v>
      </c>
      <c r="T44" s="27">
        <f t="shared" si="5"/>
        <v>11</v>
      </c>
      <c r="U44" s="40">
        <f t="shared" si="6"/>
        <v>0.63157894736842102</v>
      </c>
      <c r="V44" s="22">
        <v>190</v>
      </c>
      <c r="W44" s="22" t="s">
        <v>92</v>
      </c>
      <c r="X44" s="22" t="s">
        <v>88</v>
      </c>
      <c r="Y44" s="65">
        <v>500</v>
      </c>
      <c r="Z44" s="41"/>
      <c r="AA44" s="1" t="s">
        <v>155</v>
      </c>
      <c r="AB44" s="28" t="s">
        <v>162</v>
      </c>
    </row>
    <row r="45" spans="1:28" x14ac:dyDescent="0.3">
      <c r="A45" s="43" t="s">
        <v>45</v>
      </c>
      <c r="B45" s="43" t="s">
        <v>68</v>
      </c>
      <c r="C45" s="44" t="s">
        <v>39</v>
      </c>
      <c r="D45" s="43"/>
      <c r="E45" s="44">
        <f t="shared" ref="E45:T45" si="7">SUM(E35:E44)</f>
        <v>240</v>
      </c>
      <c r="F45" s="44">
        <f t="shared" si="7"/>
        <v>30</v>
      </c>
      <c r="G45" s="44">
        <f t="shared" si="7"/>
        <v>85</v>
      </c>
      <c r="H45" s="44">
        <f t="shared" si="7"/>
        <v>0</v>
      </c>
      <c r="I45" s="44">
        <f t="shared" si="7"/>
        <v>0</v>
      </c>
      <c r="J45" s="44">
        <f t="shared" si="7"/>
        <v>41</v>
      </c>
      <c r="K45" s="44">
        <f t="shared" si="7"/>
        <v>54</v>
      </c>
      <c r="L45" s="44">
        <f t="shared" si="7"/>
        <v>21</v>
      </c>
      <c r="M45" s="44">
        <f t="shared" si="7"/>
        <v>31</v>
      </c>
      <c r="N45" s="44">
        <f t="shared" si="7"/>
        <v>52</v>
      </c>
      <c r="O45" s="44">
        <f t="shared" si="7"/>
        <v>15</v>
      </c>
      <c r="P45" s="44">
        <f t="shared" si="7"/>
        <v>21</v>
      </c>
      <c r="Q45" s="44">
        <f t="shared" si="7"/>
        <v>12</v>
      </c>
      <c r="R45" s="44">
        <f t="shared" si="7"/>
        <v>14</v>
      </c>
      <c r="S45" s="44">
        <f t="shared" si="7"/>
        <v>7</v>
      </c>
      <c r="T45" s="44">
        <f t="shared" si="7"/>
        <v>101</v>
      </c>
      <c r="U45" s="45">
        <f>((T45+Q45+N45-R45)+(O45*2))/E45</f>
        <v>0.75416666666666665</v>
      </c>
      <c r="V45" s="46">
        <v>190</v>
      </c>
      <c r="W45" s="46" t="s">
        <v>92</v>
      </c>
      <c r="X45" s="46" t="s">
        <v>88</v>
      </c>
      <c r="Y45" s="66">
        <v>500</v>
      </c>
      <c r="Z45" s="47"/>
      <c r="AA45" s="43" t="s">
        <v>155</v>
      </c>
      <c r="AB45" s="69" t="s">
        <v>162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0.35294117647058826</v>
      </c>
      <c r="H46" s="27"/>
      <c r="I46" s="1"/>
      <c r="J46" s="48" t="s">
        <v>41</v>
      </c>
      <c r="K46" s="50">
        <f>J45/K45</f>
        <v>0.7592592592592593</v>
      </c>
      <c r="L46" s="1"/>
      <c r="M46" s="39" t="s">
        <v>42</v>
      </c>
      <c r="N46" s="51">
        <v>28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1 vs Iowa</vt:lpstr>
      <vt:lpstr>2 vs Hous</vt:lpstr>
      <vt:lpstr>3 @SF</vt:lpstr>
      <vt:lpstr>4 @Hous</vt:lpstr>
      <vt:lpstr>5 vs Cal</vt:lpstr>
      <vt:lpstr>6 @Dall</vt:lpstr>
      <vt:lpstr>7 @Wash</vt:lpstr>
      <vt:lpstr>8 vs Minn</vt:lpstr>
      <vt:lpstr>9 @Minn</vt:lpstr>
      <vt:lpstr>10 @NY</vt:lpstr>
      <vt:lpstr>11 @NJ</vt:lpstr>
      <vt:lpstr>12 vs NY</vt:lpstr>
      <vt:lpstr>13 vs Wash</vt:lpstr>
      <vt:lpstr>14 vs StL</vt:lpstr>
      <vt:lpstr>15 @Iowa</vt:lpstr>
      <vt:lpstr>16 vs Chic</vt:lpstr>
      <vt:lpstr>17 vs Hous</vt:lpstr>
      <vt:lpstr>18 vs NJ</vt:lpstr>
      <vt:lpstr>19 @Chic</vt:lpstr>
      <vt:lpstr>20 vs StL</vt:lpstr>
      <vt:lpstr>21 vs NO</vt:lpstr>
      <vt:lpstr>22 @Minn</vt:lpstr>
      <vt:lpstr>23 vs NY</vt:lpstr>
      <vt:lpstr>24 vs Dall</vt:lpstr>
      <vt:lpstr>25 @StL</vt:lpstr>
      <vt:lpstr>26 vs Chic</vt:lpstr>
      <vt:lpstr>27 @Chic</vt:lpstr>
      <vt:lpstr>28 @Iowa</vt:lpstr>
      <vt:lpstr>29 vs Minn</vt:lpstr>
      <vt:lpstr>30 @NO</vt:lpstr>
      <vt:lpstr>31 vs SF</vt:lpstr>
      <vt:lpstr>32 @Chic</vt:lpstr>
      <vt:lpstr>33 @NY</vt:lpstr>
      <vt:lpstr>34 vs Iowa</vt:lpstr>
      <vt:lpstr>'10 @NY'!Print_Area</vt:lpstr>
      <vt:lpstr>'12 vs NY'!Print_Area</vt:lpstr>
      <vt:lpstr>'13 vs Wash'!Print_Area</vt:lpstr>
      <vt:lpstr>'14 vs StL'!Print_Area</vt:lpstr>
      <vt:lpstr>'20 vs StL'!Print_Area</vt:lpstr>
      <vt:lpstr>'22 @Minn'!Print_Area</vt:lpstr>
      <vt:lpstr>'25 @StL'!Print_Area</vt:lpstr>
      <vt:lpstr>'29 vs Minn'!Print_Area</vt:lpstr>
      <vt:lpstr>'30 @NO'!Print_Area</vt:lpstr>
      <vt:lpstr>'7 @Wash'!Print_Area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2023-12-29T17:30:26Z</cp:lastPrinted>
  <dcterms:created xsi:type="dcterms:W3CDTF">2019-04-23T20:52:57Z</dcterms:created>
  <dcterms:modified xsi:type="dcterms:W3CDTF">2025-02-12T19:20:44Z</dcterms:modified>
</cp:coreProperties>
</file>