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Minnesota Fillies\MF Year 2  1979-1980\"/>
    </mc:Choice>
  </mc:AlternateContent>
  <xr:revisionPtr revIDLastSave="0" documentId="13_ncr:1_{567C4995-C44B-4C49-9D1D-227834BDB5D9}" xr6:coauthVersionLast="47" xr6:coauthVersionMax="47" xr10:uidLastSave="{00000000-0000-0000-0000-000000000000}"/>
  <bookViews>
    <workbookView xWindow="-108" yWindow="-108" windowWidth="23256" windowHeight="12576" xr2:uid="{74800E88-C70A-41D6-8538-53014480045B}"/>
  </bookViews>
  <sheets>
    <sheet name="1 vs StL" sheetId="1" r:id="rId1"/>
    <sheet name="2 vs SF" sheetId="2" r:id="rId2"/>
    <sheet name="3 @Wash" sheetId="3" r:id="rId3"/>
    <sheet name="4 @Phil" sheetId="4" r:id="rId4"/>
    <sheet name="5 @Dall" sheetId="5" r:id="rId5"/>
    <sheet name="6 vs Dall" sheetId="6" r:id="rId6"/>
    <sheet name="7 @Milw" sheetId="7" r:id="rId7"/>
    <sheet name="8 vs Milw" sheetId="8" r:id="rId8"/>
    <sheet name="9 vs Chic" sheetId="9" r:id="rId9"/>
    <sheet name="10 vs StL" sheetId="10" r:id="rId10"/>
    <sheet name="11 @NO" sheetId="11" r:id="rId11"/>
    <sheet name="12 @StL" sheetId="12" r:id="rId12"/>
    <sheet name="13 vs Chic" sheetId="13" r:id="rId13"/>
    <sheet name="14 @NY" sheetId="14" r:id="rId14"/>
    <sheet name="15 @NJ" sheetId="15" r:id="rId15"/>
    <sheet name="16 @Iowa" sheetId="16" r:id="rId16"/>
    <sheet name="17 vs NJ" sheetId="17" r:id="rId17"/>
    <sheet name="18 vs NO" sheetId="18" r:id="rId18"/>
    <sheet name="19 vs MIlw" sheetId="19" r:id="rId19"/>
    <sheet name="20 vs Iowa" sheetId="20" r:id="rId20"/>
    <sheet name="21 @Hous" sheetId="21" r:id="rId21"/>
    <sheet name="22 vs Iowa" sheetId="22" r:id="rId22"/>
    <sheet name="23 vs Iowa" sheetId="23" r:id="rId23"/>
    <sheet name="24 vs Cal" sheetId="24" r:id="rId24"/>
    <sheet name="25 vs NY" sheetId="25" r:id="rId25"/>
    <sheet name="26 @SF" sheetId="26" r:id="rId26"/>
    <sheet name="27 @Chic" sheetId="27" r:id="rId27"/>
    <sheet name="28 @Iowa" sheetId="28" r:id="rId28"/>
    <sheet name="29 @Milw" sheetId="29" r:id="rId29"/>
    <sheet name="30 @Chic" sheetId="30" r:id="rId30"/>
    <sheet name="31 vs Hous" sheetId="31" r:id="rId31"/>
    <sheet name="32 @StL" sheetId="32" r:id="rId32"/>
    <sheet name="33 vs NJ" sheetId="33" r:id="rId33"/>
    <sheet name="34 vs NO" sheetId="34" r:id="rId34"/>
    <sheet name="Playoff 12 vs NO" sheetId="35" r:id="rId35"/>
    <sheet name="Playoff 14 @NO" sheetId="36" r:id="rId36"/>
    <sheet name="Playoff 16 @NO" sheetId="37" r:id="rId37"/>
    <sheet name="Playoff 17 vs Iowa" sheetId="38" r:id="rId38"/>
    <sheet name="Playoff 19 @Iowa" sheetId="39" r:id="rId39"/>
    <sheet name="Playoff 20 @Iowa" sheetId="40" r:id="rId40"/>
  </sheets>
  <definedNames>
    <definedName name="_xlnm.Print_Area" localSheetId="0">'1 vs StL'!$A$1:$AB$50</definedName>
    <definedName name="_xlnm.Print_Area" localSheetId="9">'10 vs StL'!$A$1:$AB$50</definedName>
    <definedName name="_xlnm.Print_Area" localSheetId="10">'11 @NO'!$A$1:$AB$52</definedName>
    <definedName name="_xlnm.Print_Area" localSheetId="11">'12 @StL'!$A$1:$AB$52</definedName>
    <definedName name="_xlnm.Print_Area" localSheetId="13">'14 @NY'!$A$1:$AB$53</definedName>
    <definedName name="_xlnm.Print_Area" localSheetId="17">'18 vs NO'!$A$1:$AB$51</definedName>
    <definedName name="_xlnm.Print_Area" localSheetId="18">'19 vs MIlw'!$A$1:$AB$51</definedName>
    <definedName name="_xlnm.Print_Area" localSheetId="1">'2 vs SF'!$A$1:$AB$52</definedName>
    <definedName name="_xlnm.Print_Area" localSheetId="20">'21 @Hous'!$A$1:$AB$47</definedName>
    <definedName name="_xlnm.Print_Area" localSheetId="23">'24 vs Cal'!$A$1:$AB$49</definedName>
    <definedName name="_xlnm.Print_Area" localSheetId="24">'25 vs NY'!$A$1:$AB$49</definedName>
    <definedName name="_xlnm.Print_Area" localSheetId="28">'29 @Milw'!$A$1:$AB$49</definedName>
    <definedName name="_xlnm.Print_Area" localSheetId="2">'3 @Wash'!$A$1:$AB$48</definedName>
    <definedName name="_xlnm.Print_Area" localSheetId="31">'32 @StL'!$A$1:$AB$49</definedName>
    <definedName name="_xlnm.Print_Area" localSheetId="32">'33 vs NJ'!$A$1:$AB$49</definedName>
    <definedName name="_xlnm.Print_Area" localSheetId="33">'34 vs NO'!$A$1:$AB$51</definedName>
    <definedName name="_xlnm.Print_Area" localSheetId="3">'4 @Phil'!$A$1:$AB$48</definedName>
    <definedName name="_xlnm.Print_Area" localSheetId="6">'7 @Milw'!$A$1:$AB$49</definedName>
    <definedName name="_xlnm.Print_Area" localSheetId="7">'8 vs Milw'!$A$1:$AB$49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6" i="1" l="1"/>
  <c r="S46" i="1"/>
  <c r="R46" i="1"/>
  <c r="Q46" i="1"/>
  <c r="P46" i="1"/>
  <c r="O46" i="1"/>
  <c r="M46" i="1"/>
  <c r="L46" i="1"/>
  <c r="K46" i="1"/>
  <c r="J46" i="1"/>
  <c r="K47" i="1" s="1"/>
  <c r="I46" i="1"/>
  <c r="H46" i="1"/>
  <c r="G46" i="1"/>
  <c r="F46" i="1"/>
  <c r="G47" i="1" s="1"/>
  <c r="E46" i="1"/>
  <c r="U45" i="1"/>
  <c r="N44" i="1"/>
  <c r="U44" i="1" s="1"/>
  <c r="N43" i="1"/>
  <c r="U43" i="1" s="1"/>
  <c r="N42" i="1"/>
  <c r="U42" i="1" s="1"/>
  <c r="N41" i="1"/>
  <c r="U41" i="1" s="1"/>
  <c r="N40" i="1"/>
  <c r="U40" i="1" s="1"/>
  <c r="N39" i="1"/>
  <c r="U39" i="1" s="1"/>
  <c r="N38" i="1"/>
  <c r="U38" i="1" s="1"/>
  <c r="N37" i="1"/>
  <c r="U37" i="1" s="1"/>
  <c r="N36" i="1"/>
  <c r="U36" i="1" s="1"/>
  <c r="N35" i="1"/>
  <c r="U35" i="1" s="1"/>
  <c r="T22" i="28"/>
  <c r="N22" i="28"/>
  <c r="T22" i="40"/>
  <c r="N22" i="40"/>
  <c r="T22" i="39"/>
  <c r="U22" i="39" s="1"/>
  <c r="N22" i="39"/>
  <c r="T22" i="38"/>
  <c r="U22" i="38" s="1"/>
  <c r="N22" i="38"/>
  <c r="N22" i="35"/>
  <c r="U22" i="35" s="1"/>
  <c r="N14" i="12"/>
  <c r="U14" i="12" s="1"/>
  <c r="T15" i="5"/>
  <c r="N15" i="5"/>
  <c r="U14" i="4"/>
  <c r="U14" i="3"/>
  <c r="U14" i="2"/>
  <c r="U14" i="1"/>
  <c r="S24" i="26"/>
  <c r="R24" i="26"/>
  <c r="Q24" i="26"/>
  <c r="P24" i="26"/>
  <c r="O24" i="26"/>
  <c r="M24" i="26"/>
  <c r="L24" i="26"/>
  <c r="K24" i="26"/>
  <c r="J24" i="26"/>
  <c r="I24" i="26"/>
  <c r="H24" i="26"/>
  <c r="G24" i="26"/>
  <c r="F24" i="26"/>
  <c r="E24" i="26"/>
  <c r="U23" i="26"/>
  <c r="T22" i="26"/>
  <c r="N22" i="26"/>
  <c r="T21" i="26"/>
  <c r="N21" i="26"/>
  <c r="T20" i="26"/>
  <c r="N20" i="26"/>
  <c r="T18" i="26"/>
  <c r="N18" i="26"/>
  <c r="T17" i="26"/>
  <c r="N17" i="26"/>
  <c r="T16" i="26"/>
  <c r="N16" i="26"/>
  <c r="T14" i="26"/>
  <c r="N14" i="26"/>
  <c r="T13" i="26"/>
  <c r="N13" i="26"/>
  <c r="S46" i="26"/>
  <c r="R46" i="26"/>
  <c r="Q46" i="26"/>
  <c r="P46" i="26"/>
  <c r="O46" i="26"/>
  <c r="M46" i="26"/>
  <c r="L46" i="26"/>
  <c r="K46" i="26"/>
  <c r="J46" i="26"/>
  <c r="I46" i="26"/>
  <c r="H46" i="26"/>
  <c r="G46" i="26"/>
  <c r="F46" i="26"/>
  <c r="E46" i="26"/>
  <c r="U45" i="26"/>
  <c r="T44" i="26"/>
  <c r="N44" i="26"/>
  <c r="T43" i="26"/>
  <c r="N43" i="26"/>
  <c r="T42" i="26"/>
  <c r="N42" i="26"/>
  <c r="T41" i="26"/>
  <c r="N41" i="26"/>
  <c r="T40" i="26"/>
  <c r="N40" i="26"/>
  <c r="T39" i="26"/>
  <c r="N39" i="26"/>
  <c r="U38" i="26"/>
  <c r="T37" i="26"/>
  <c r="N37" i="26"/>
  <c r="U36" i="26"/>
  <c r="T35" i="26"/>
  <c r="N35" i="26"/>
  <c r="S48" i="2"/>
  <c r="R48" i="2"/>
  <c r="Q48" i="2"/>
  <c r="P48" i="2"/>
  <c r="O48" i="2"/>
  <c r="M48" i="2"/>
  <c r="L48" i="2"/>
  <c r="K48" i="2"/>
  <c r="J48" i="2"/>
  <c r="K49" i="2" s="1"/>
  <c r="I48" i="2"/>
  <c r="H48" i="2"/>
  <c r="G48" i="2"/>
  <c r="F48" i="2"/>
  <c r="G49" i="2" s="1"/>
  <c r="E48" i="2"/>
  <c r="U47" i="2"/>
  <c r="T46" i="2"/>
  <c r="N46" i="2"/>
  <c r="T45" i="2"/>
  <c r="U45" i="2" s="1"/>
  <c r="N45" i="2"/>
  <c r="T44" i="2"/>
  <c r="N44" i="2"/>
  <c r="T43" i="2"/>
  <c r="U43" i="2" s="1"/>
  <c r="N43" i="2"/>
  <c r="T42" i="2"/>
  <c r="N42" i="2"/>
  <c r="U41" i="2"/>
  <c r="T41" i="2"/>
  <c r="N41" i="2"/>
  <c r="T40" i="2"/>
  <c r="N40" i="2"/>
  <c r="T39" i="2"/>
  <c r="N39" i="2"/>
  <c r="T38" i="2"/>
  <c r="N38" i="2"/>
  <c r="N48" i="2" s="1"/>
  <c r="U37" i="2"/>
  <c r="U36" i="2"/>
  <c r="S26" i="2"/>
  <c r="R26" i="2"/>
  <c r="Q26" i="2"/>
  <c r="P26" i="2"/>
  <c r="O26" i="2"/>
  <c r="M26" i="2"/>
  <c r="L26" i="2"/>
  <c r="K26" i="2"/>
  <c r="J26" i="2"/>
  <c r="K27" i="2" s="1"/>
  <c r="I26" i="2"/>
  <c r="H26" i="2"/>
  <c r="G26" i="2"/>
  <c r="F26" i="2"/>
  <c r="G27" i="2" s="1"/>
  <c r="E26" i="2"/>
  <c r="U25" i="2"/>
  <c r="T24" i="2"/>
  <c r="N24" i="2"/>
  <c r="U23" i="2"/>
  <c r="T23" i="2"/>
  <c r="N23" i="2"/>
  <c r="T22" i="2"/>
  <c r="N22" i="2"/>
  <c r="T21" i="2"/>
  <c r="N21" i="2"/>
  <c r="U21" i="2" s="1"/>
  <c r="T20" i="2"/>
  <c r="N20" i="2"/>
  <c r="T19" i="2"/>
  <c r="U19" i="2" s="1"/>
  <c r="N19" i="2"/>
  <c r="N18" i="2"/>
  <c r="U18" i="2" s="1"/>
  <c r="T17" i="2"/>
  <c r="N17" i="2"/>
  <c r="T16" i="2"/>
  <c r="U16" i="2" s="1"/>
  <c r="N16" i="2"/>
  <c r="T15" i="2"/>
  <c r="N15" i="2"/>
  <c r="U13" i="2"/>
  <c r="U22" i="28" l="1"/>
  <c r="U39" i="26"/>
  <c r="N46" i="1"/>
  <c r="U46" i="1" s="1"/>
  <c r="U16" i="26"/>
  <c r="U44" i="26"/>
  <c r="G25" i="26"/>
  <c r="K25" i="26"/>
  <c r="U22" i="40"/>
  <c r="U41" i="26"/>
  <c r="K47" i="26"/>
  <c r="N24" i="26"/>
  <c r="U40" i="26"/>
  <c r="U17" i="26"/>
  <c r="U20" i="26"/>
  <c r="U21" i="26"/>
  <c r="N46" i="26"/>
  <c r="U37" i="26"/>
  <c r="U43" i="26"/>
  <c r="U13" i="26"/>
  <c r="U22" i="26"/>
  <c r="T46" i="26"/>
  <c r="U46" i="26" s="1"/>
  <c r="U18" i="26"/>
  <c r="U42" i="26"/>
  <c r="G47" i="26"/>
  <c r="T24" i="26"/>
  <c r="U15" i="5"/>
  <c r="N26" i="2"/>
  <c r="U20" i="2"/>
  <c r="U22" i="2"/>
  <c r="U38" i="2"/>
  <c r="U40" i="2"/>
  <c r="U15" i="2"/>
  <c r="U24" i="2"/>
  <c r="U42" i="2"/>
  <c r="U44" i="2"/>
  <c r="U17" i="2"/>
  <c r="U39" i="2"/>
  <c r="U46" i="2"/>
  <c r="U14" i="26"/>
  <c r="U35" i="26"/>
  <c r="T48" i="2"/>
  <c r="U48" i="2" s="1"/>
  <c r="T26" i="2"/>
  <c r="S46" i="40"/>
  <c r="R46" i="40"/>
  <c r="Q46" i="40"/>
  <c r="P46" i="40"/>
  <c r="O46" i="40"/>
  <c r="M46" i="40"/>
  <c r="L46" i="40"/>
  <c r="K46" i="40"/>
  <c r="J46" i="40"/>
  <c r="I46" i="40"/>
  <c r="H46" i="40"/>
  <c r="G46" i="40"/>
  <c r="F46" i="40"/>
  <c r="E46" i="40"/>
  <c r="U45" i="40"/>
  <c r="T44" i="40"/>
  <c r="N44" i="40"/>
  <c r="T43" i="40"/>
  <c r="N43" i="40"/>
  <c r="T42" i="40"/>
  <c r="N42" i="40"/>
  <c r="T41" i="40"/>
  <c r="N41" i="40"/>
  <c r="T40" i="40"/>
  <c r="N40" i="40"/>
  <c r="T39" i="40"/>
  <c r="N39" i="40"/>
  <c r="T38" i="40"/>
  <c r="N38" i="40"/>
  <c r="T37" i="40"/>
  <c r="N37" i="40"/>
  <c r="T36" i="40"/>
  <c r="N36" i="40"/>
  <c r="T35" i="40"/>
  <c r="N35" i="40"/>
  <c r="S25" i="40"/>
  <c r="R25" i="40"/>
  <c r="Q25" i="40"/>
  <c r="P25" i="40"/>
  <c r="O25" i="40"/>
  <c r="M25" i="40"/>
  <c r="L25" i="40"/>
  <c r="K25" i="40"/>
  <c r="J25" i="40"/>
  <c r="K26" i="40" s="1"/>
  <c r="I25" i="40"/>
  <c r="H25" i="40"/>
  <c r="G25" i="40"/>
  <c r="F25" i="40"/>
  <c r="G26" i="40" s="1"/>
  <c r="E25" i="40"/>
  <c r="U24" i="40"/>
  <c r="T23" i="40"/>
  <c r="N23" i="40"/>
  <c r="T21" i="40"/>
  <c r="N21" i="40"/>
  <c r="T20" i="40"/>
  <c r="N20" i="40"/>
  <c r="T19" i="40"/>
  <c r="N19" i="40"/>
  <c r="T18" i="40"/>
  <c r="N18" i="40"/>
  <c r="T17" i="40"/>
  <c r="N17" i="40"/>
  <c r="T16" i="40"/>
  <c r="N16" i="40"/>
  <c r="T15" i="40"/>
  <c r="N15" i="40"/>
  <c r="T14" i="40"/>
  <c r="N14" i="40"/>
  <c r="T13" i="40"/>
  <c r="N13" i="40"/>
  <c r="S25" i="39"/>
  <c r="R25" i="39"/>
  <c r="Q25" i="39"/>
  <c r="P25" i="39"/>
  <c r="O25" i="39"/>
  <c r="M25" i="39"/>
  <c r="L25" i="39"/>
  <c r="K25" i="39"/>
  <c r="J25" i="39"/>
  <c r="I25" i="39"/>
  <c r="H25" i="39"/>
  <c r="G25" i="39"/>
  <c r="F25" i="39"/>
  <c r="E25" i="39"/>
  <c r="U24" i="39"/>
  <c r="T23" i="39"/>
  <c r="N23" i="39"/>
  <c r="T21" i="39"/>
  <c r="N21" i="39"/>
  <c r="T20" i="39"/>
  <c r="N20" i="39"/>
  <c r="T19" i="39"/>
  <c r="N19" i="39"/>
  <c r="T18" i="39"/>
  <c r="N18" i="39"/>
  <c r="T17" i="39"/>
  <c r="N17" i="39"/>
  <c r="T16" i="39"/>
  <c r="N16" i="39"/>
  <c r="T15" i="39"/>
  <c r="N15" i="39"/>
  <c r="T14" i="39"/>
  <c r="U14" i="39" s="1"/>
  <c r="N14" i="39"/>
  <c r="T13" i="39"/>
  <c r="N13" i="39"/>
  <c r="S47" i="39"/>
  <c r="R47" i="39"/>
  <c r="Q47" i="39"/>
  <c r="P47" i="39"/>
  <c r="O47" i="39"/>
  <c r="M47" i="39"/>
  <c r="L47" i="39"/>
  <c r="K47" i="39"/>
  <c r="J47" i="39"/>
  <c r="I47" i="39"/>
  <c r="H47" i="39"/>
  <c r="G47" i="39"/>
  <c r="F47" i="39"/>
  <c r="E47" i="39"/>
  <c r="U46" i="39"/>
  <c r="T45" i="39"/>
  <c r="N45" i="39"/>
  <c r="T44" i="39"/>
  <c r="N44" i="39"/>
  <c r="T43" i="39"/>
  <c r="N43" i="39"/>
  <c r="T42" i="39"/>
  <c r="N42" i="39"/>
  <c r="T41" i="39"/>
  <c r="N41" i="39"/>
  <c r="T40" i="39"/>
  <c r="N40" i="39"/>
  <c r="T39" i="39"/>
  <c r="N39" i="39"/>
  <c r="T38" i="39"/>
  <c r="N38" i="39"/>
  <c r="T37" i="39"/>
  <c r="N37" i="39"/>
  <c r="T36" i="39"/>
  <c r="N36" i="39"/>
  <c r="T35" i="39"/>
  <c r="N35" i="39"/>
  <c r="S46" i="38"/>
  <c r="R46" i="38"/>
  <c r="Q46" i="38"/>
  <c r="P46" i="38"/>
  <c r="O46" i="38"/>
  <c r="M46" i="38"/>
  <c r="L46" i="38"/>
  <c r="K46" i="38"/>
  <c r="J46" i="38"/>
  <c r="I46" i="38"/>
  <c r="H46" i="38"/>
  <c r="G46" i="38"/>
  <c r="F46" i="38"/>
  <c r="E46" i="38"/>
  <c r="U45" i="38"/>
  <c r="T44" i="38"/>
  <c r="N44" i="38"/>
  <c r="T43" i="38"/>
  <c r="N43" i="38"/>
  <c r="T42" i="38"/>
  <c r="N42" i="38"/>
  <c r="T41" i="38"/>
  <c r="N41" i="38"/>
  <c r="T40" i="38"/>
  <c r="N40" i="38"/>
  <c r="T39" i="38"/>
  <c r="N39" i="38"/>
  <c r="T38" i="38"/>
  <c r="N38" i="38"/>
  <c r="T37" i="38"/>
  <c r="N37" i="38"/>
  <c r="T36" i="38"/>
  <c r="N36" i="38"/>
  <c r="T35" i="38"/>
  <c r="N35" i="38"/>
  <c r="S25" i="38"/>
  <c r="R25" i="38"/>
  <c r="Q25" i="38"/>
  <c r="P25" i="38"/>
  <c r="O25" i="38"/>
  <c r="M25" i="38"/>
  <c r="L25" i="38"/>
  <c r="K25" i="38"/>
  <c r="J25" i="38"/>
  <c r="I25" i="38"/>
  <c r="H25" i="38"/>
  <c r="G25" i="38"/>
  <c r="F25" i="38"/>
  <c r="E25" i="38"/>
  <c r="U24" i="38"/>
  <c r="T23" i="38"/>
  <c r="N23" i="38"/>
  <c r="T21" i="38"/>
  <c r="N21" i="38"/>
  <c r="T20" i="38"/>
  <c r="N20" i="38"/>
  <c r="T19" i="38"/>
  <c r="N19" i="38"/>
  <c r="T18" i="38"/>
  <c r="N18" i="38"/>
  <c r="T17" i="38"/>
  <c r="N17" i="38"/>
  <c r="U17" i="38" s="1"/>
  <c r="T16" i="38"/>
  <c r="N16" i="38"/>
  <c r="T15" i="38"/>
  <c r="N15" i="38"/>
  <c r="T14" i="38"/>
  <c r="N14" i="38"/>
  <c r="T13" i="38"/>
  <c r="N13" i="38"/>
  <c r="S47" i="28"/>
  <c r="R47" i="28"/>
  <c r="Q47" i="28"/>
  <c r="P47" i="28"/>
  <c r="O47" i="28"/>
  <c r="M47" i="28"/>
  <c r="L47" i="28"/>
  <c r="K47" i="28"/>
  <c r="J47" i="28"/>
  <c r="K48" i="28" s="1"/>
  <c r="I47" i="28"/>
  <c r="H47" i="28"/>
  <c r="G47" i="28"/>
  <c r="F47" i="28"/>
  <c r="G48" i="28" s="1"/>
  <c r="E47" i="28"/>
  <c r="U46" i="28"/>
  <c r="T45" i="28"/>
  <c r="N45" i="28"/>
  <c r="T44" i="28"/>
  <c r="N44" i="28"/>
  <c r="T43" i="28"/>
  <c r="N43" i="28"/>
  <c r="T42" i="28"/>
  <c r="N42" i="28"/>
  <c r="U41" i="28"/>
  <c r="T40" i="28"/>
  <c r="N40" i="28"/>
  <c r="T39" i="28"/>
  <c r="N39" i="28"/>
  <c r="T38" i="28"/>
  <c r="N38" i="28"/>
  <c r="T37" i="28"/>
  <c r="N37" i="28"/>
  <c r="T36" i="28"/>
  <c r="N36" i="28"/>
  <c r="T35" i="28"/>
  <c r="N35" i="28"/>
  <c r="S25" i="28"/>
  <c r="R25" i="28"/>
  <c r="Q25" i="28"/>
  <c r="P25" i="28"/>
  <c r="O25" i="28"/>
  <c r="M25" i="28"/>
  <c r="L25" i="28"/>
  <c r="K25" i="28"/>
  <c r="J25" i="28"/>
  <c r="I25" i="28"/>
  <c r="H25" i="28"/>
  <c r="G25" i="28"/>
  <c r="F25" i="28"/>
  <c r="E25" i="28"/>
  <c r="U24" i="28"/>
  <c r="T23" i="28"/>
  <c r="N23" i="28"/>
  <c r="T21" i="28"/>
  <c r="N21" i="28"/>
  <c r="T20" i="28"/>
  <c r="N20" i="28"/>
  <c r="T19" i="28"/>
  <c r="N19" i="28"/>
  <c r="T18" i="28"/>
  <c r="N18" i="28"/>
  <c r="T17" i="28"/>
  <c r="N17" i="28"/>
  <c r="T15" i="28"/>
  <c r="N15" i="28"/>
  <c r="T14" i="28"/>
  <c r="N14" i="28"/>
  <c r="T13" i="28"/>
  <c r="N13" i="28"/>
  <c r="S47" i="23"/>
  <c r="R47" i="23"/>
  <c r="Q47" i="23"/>
  <c r="P47" i="23"/>
  <c r="O47" i="23"/>
  <c r="M47" i="23"/>
  <c r="L47" i="23"/>
  <c r="K47" i="23"/>
  <c r="J47" i="23"/>
  <c r="K48" i="23" s="1"/>
  <c r="I47" i="23"/>
  <c r="H47" i="23"/>
  <c r="G47" i="23"/>
  <c r="F47" i="23"/>
  <c r="G48" i="23" s="1"/>
  <c r="E47" i="23"/>
  <c r="U46" i="23"/>
  <c r="T45" i="23"/>
  <c r="N45" i="23"/>
  <c r="T44" i="23"/>
  <c r="U44" i="23" s="1"/>
  <c r="N44" i="23"/>
  <c r="U43" i="23"/>
  <c r="U42" i="23"/>
  <c r="T41" i="23"/>
  <c r="N41" i="23"/>
  <c r="T40" i="23"/>
  <c r="U40" i="23" s="1"/>
  <c r="N40" i="23"/>
  <c r="T39" i="23"/>
  <c r="N39" i="23"/>
  <c r="T38" i="23"/>
  <c r="N38" i="23"/>
  <c r="T37" i="23"/>
  <c r="N37" i="23"/>
  <c r="T36" i="23"/>
  <c r="U36" i="23" s="1"/>
  <c r="N36" i="23"/>
  <c r="T35" i="23"/>
  <c r="N35" i="23"/>
  <c r="S24" i="23"/>
  <c r="R24" i="23"/>
  <c r="Q24" i="23"/>
  <c r="P24" i="23"/>
  <c r="O24" i="23"/>
  <c r="M24" i="23"/>
  <c r="L24" i="23"/>
  <c r="K24" i="23"/>
  <c r="J24" i="23"/>
  <c r="I24" i="23"/>
  <c r="H24" i="23"/>
  <c r="G24" i="23"/>
  <c r="F24" i="23"/>
  <c r="E24" i="23"/>
  <c r="U23" i="23"/>
  <c r="T22" i="23"/>
  <c r="U22" i="23" s="1"/>
  <c r="N22" i="23"/>
  <c r="U21" i="23"/>
  <c r="U20" i="23"/>
  <c r="T19" i="23"/>
  <c r="N19" i="23"/>
  <c r="T18" i="23"/>
  <c r="N18" i="23"/>
  <c r="T17" i="23"/>
  <c r="N17" i="23"/>
  <c r="T16" i="23"/>
  <c r="N16" i="23"/>
  <c r="T15" i="23"/>
  <c r="N15" i="23"/>
  <c r="U14" i="23"/>
  <c r="T13" i="23"/>
  <c r="N13" i="23"/>
  <c r="S49" i="22"/>
  <c r="R49" i="22"/>
  <c r="Q49" i="22"/>
  <c r="P49" i="22"/>
  <c r="O49" i="22"/>
  <c r="M49" i="22"/>
  <c r="L49" i="22"/>
  <c r="K49" i="22"/>
  <c r="J49" i="22"/>
  <c r="I49" i="22"/>
  <c r="H49" i="22"/>
  <c r="G49" i="22"/>
  <c r="F49" i="22"/>
  <c r="E49" i="22"/>
  <c r="U48" i="22"/>
  <c r="N48" i="22"/>
  <c r="T47" i="22"/>
  <c r="N47" i="22"/>
  <c r="U46" i="22"/>
  <c r="T45" i="22"/>
  <c r="U45" i="22" s="1"/>
  <c r="N45" i="22"/>
  <c r="T44" i="22"/>
  <c r="N44" i="22"/>
  <c r="U43" i="22"/>
  <c r="T43" i="22"/>
  <c r="N43" i="22"/>
  <c r="T42" i="22"/>
  <c r="N42" i="22"/>
  <c r="T41" i="22"/>
  <c r="N41" i="22"/>
  <c r="T40" i="22"/>
  <c r="N40" i="22"/>
  <c r="T39" i="22"/>
  <c r="N39" i="22"/>
  <c r="T38" i="22"/>
  <c r="N38" i="22"/>
  <c r="T37" i="22"/>
  <c r="N37" i="22"/>
  <c r="S25" i="22"/>
  <c r="R25" i="22"/>
  <c r="Q25" i="22"/>
  <c r="P25" i="22"/>
  <c r="O25" i="22"/>
  <c r="M25" i="22"/>
  <c r="L25" i="22"/>
  <c r="K25" i="22"/>
  <c r="J25" i="22"/>
  <c r="K26" i="22" s="1"/>
  <c r="I25" i="22"/>
  <c r="H25" i="22"/>
  <c r="G25" i="22"/>
  <c r="F25" i="22"/>
  <c r="G26" i="22" s="1"/>
  <c r="E25" i="22"/>
  <c r="U24" i="22"/>
  <c r="N24" i="22"/>
  <c r="T23" i="22"/>
  <c r="U23" i="22" s="1"/>
  <c r="N23" i="22"/>
  <c r="T21" i="22"/>
  <c r="N21" i="22"/>
  <c r="T20" i="22"/>
  <c r="N20" i="22"/>
  <c r="T19" i="22"/>
  <c r="N19" i="22"/>
  <c r="T18" i="22"/>
  <c r="U18" i="22" s="1"/>
  <c r="N18" i="22"/>
  <c r="T17" i="22"/>
  <c r="N17" i="22"/>
  <c r="T16" i="22"/>
  <c r="N16" i="22"/>
  <c r="T14" i="22"/>
  <c r="N14" i="22"/>
  <c r="T13" i="22"/>
  <c r="N13" i="22"/>
  <c r="S48" i="16"/>
  <c r="R48" i="16"/>
  <c r="Q48" i="16"/>
  <c r="P48" i="16"/>
  <c r="O48" i="16"/>
  <c r="M48" i="16"/>
  <c r="L48" i="16"/>
  <c r="K48" i="16"/>
  <c r="J48" i="16"/>
  <c r="K49" i="16" s="1"/>
  <c r="I48" i="16"/>
  <c r="H48" i="16"/>
  <c r="G48" i="16"/>
  <c r="F48" i="16"/>
  <c r="G49" i="16" s="1"/>
  <c r="E48" i="16"/>
  <c r="U47" i="16"/>
  <c r="N47" i="16"/>
  <c r="U46" i="16"/>
  <c r="U45" i="16"/>
  <c r="U44" i="16"/>
  <c r="T44" i="16"/>
  <c r="N44" i="16"/>
  <c r="T43" i="16"/>
  <c r="U43" i="16" s="1"/>
  <c r="N43" i="16"/>
  <c r="T42" i="16"/>
  <c r="U42" i="16" s="1"/>
  <c r="N42" i="16"/>
  <c r="T41" i="16"/>
  <c r="U41" i="16" s="1"/>
  <c r="N41" i="16"/>
  <c r="U40" i="16"/>
  <c r="T40" i="16"/>
  <c r="N40" i="16"/>
  <c r="T39" i="16"/>
  <c r="U39" i="16" s="1"/>
  <c r="N39" i="16"/>
  <c r="T38" i="16"/>
  <c r="U38" i="16" s="1"/>
  <c r="N38" i="16"/>
  <c r="T37" i="16"/>
  <c r="U37" i="16" s="1"/>
  <c r="N37" i="16"/>
  <c r="U36" i="16"/>
  <c r="T36" i="16"/>
  <c r="N36" i="16"/>
  <c r="T35" i="16"/>
  <c r="T48" i="16" s="1"/>
  <c r="U48" i="16" s="1"/>
  <c r="N35" i="16"/>
  <c r="N48" i="16" s="1"/>
  <c r="S25" i="16"/>
  <c r="R25" i="16"/>
  <c r="Q25" i="16"/>
  <c r="P25" i="16"/>
  <c r="O25" i="16"/>
  <c r="M25" i="16"/>
  <c r="L25" i="16"/>
  <c r="K25" i="16"/>
  <c r="K26" i="16" s="1"/>
  <c r="J25" i="16"/>
  <c r="I25" i="16"/>
  <c r="H25" i="16"/>
  <c r="G25" i="16"/>
  <c r="F25" i="16"/>
  <c r="G26" i="16" s="1"/>
  <c r="E25" i="16"/>
  <c r="U24" i="16"/>
  <c r="N24" i="16"/>
  <c r="T23" i="16"/>
  <c r="U23" i="16" s="1"/>
  <c r="N23" i="16"/>
  <c r="U22" i="16"/>
  <c r="T22" i="16"/>
  <c r="N22" i="16"/>
  <c r="T21" i="16"/>
  <c r="U21" i="16" s="1"/>
  <c r="N21" i="16"/>
  <c r="T20" i="16"/>
  <c r="U20" i="16" s="1"/>
  <c r="N20" i="16"/>
  <c r="T19" i="16"/>
  <c r="U19" i="16" s="1"/>
  <c r="N19" i="16"/>
  <c r="U18" i="16"/>
  <c r="T18" i="16"/>
  <c r="N18" i="16"/>
  <c r="T17" i="16"/>
  <c r="U17" i="16" s="1"/>
  <c r="N17" i="16"/>
  <c r="T16" i="16"/>
  <c r="U16" i="16" s="1"/>
  <c r="N16" i="16"/>
  <c r="T15" i="16"/>
  <c r="U15" i="16" s="1"/>
  <c r="N15" i="16"/>
  <c r="U14" i="16"/>
  <c r="T14" i="16"/>
  <c r="N14" i="16"/>
  <c r="T13" i="16"/>
  <c r="T25" i="16" s="1"/>
  <c r="U25" i="16" s="1"/>
  <c r="N13" i="16"/>
  <c r="N25" i="16" s="1"/>
  <c r="U13" i="23" l="1"/>
  <c r="K25" i="23"/>
  <c r="U38" i="23"/>
  <c r="U16" i="23"/>
  <c r="U18" i="23"/>
  <c r="U35" i="23"/>
  <c r="U15" i="23"/>
  <c r="U20" i="40"/>
  <c r="U16" i="40"/>
  <c r="U45" i="39"/>
  <c r="N25" i="39"/>
  <c r="U18" i="39"/>
  <c r="U23" i="39"/>
  <c r="U42" i="39"/>
  <c r="U44" i="38"/>
  <c r="U18" i="28"/>
  <c r="G26" i="28"/>
  <c r="K26" i="28"/>
  <c r="U20" i="28"/>
  <c r="U23" i="28"/>
  <c r="U44" i="28"/>
  <c r="U38" i="28"/>
  <c r="U39" i="28"/>
  <c r="U35" i="40"/>
  <c r="U39" i="40"/>
  <c r="U18" i="40"/>
  <c r="G47" i="40"/>
  <c r="K47" i="40"/>
  <c r="U42" i="40"/>
  <c r="U40" i="40"/>
  <c r="U43" i="40"/>
  <c r="U13" i="40"/>
  <c r="U15" i="40"/>
  <c r="U23" i="40"/>
  <c r="U37" i="40"/>
  <c r="U44" i="40"/>
  <c r="N25" i="40"/>
  <c r="U17" i="40"/>
  <c r="U19" i="40"/>
  <c r="U41" i="40"/>
  <c r="U14" i="40"/>
  <c r="U21" i="40"/>
  <c r="N46" i="40"/>
  <c r="U46" i="40" s="1"/>
  <c r="U36" i="40"/>
  <c r="T46" i="40"/>
  <c r="U36" i="39"/>
  <c r="N47" i="39"/>
  <c r="U44" i="39"/>
  <c r="U40" i="39"/>
  <c r="U20" i="39"/>
  <c r="T47" i="39"/>
  <c r="U13" i="39"/>
  <c r="U37" i="39"/>
  <c r="U39" i="39"/>
  <c r="U15" i="39"/>
  <c r="U17" i="39"/>
  <c r="U38" i="39"/>
  <c r="U41" i="39"/>
  <c r="U43" i="39"/>
  <c r="G48" i="39"/>
  <c r="K48" i="39"/>
  <c r="U16" i="39"/>
  <c r="U19" i="39"/>
  <c r="U21" i="39"/>
  <c r="G26" i="39"/>
  <c r="K26" i="39"/>
  <c r="U35" i="38"/>
  <c r="U19" i="38"/>
  <c r="U21" i="38"/>
  <c r="U37" i="38"/>
  <c r="U39" i="38"/>
  <c r="U43" i="38"/>
  <c r="U15" i="38"/>
  <c r="U14" i="38"/>
  <c r="G26" i="38"/>
  <c r="K26" i="38"/>
  <c r="N25" i="38"/>
  <c r="U16" i="38"/>
  <c r="U18" i="38"/>
  <c r="U41" i="38"/>
  <c r="T25" i="38"/>
  <c r="U25" i="38" s="1"/>
  <c r="U20" i="38"/>
  <c r="U23" i="38"/>
  <c r="N46" i="38"/>
  <c r="U36" i="38"/>
  <c r="U38" i="38"/>
  <c r="U40" i="38"/>
  <c r="U42" i="38"/>
  <c r="G47" i="38"/>
  <c r="K47" i="38"/>
  <c r="U13" i="28"/>
  <c r="U37" i="28"/>
  <c r="U43" i="28"/>
  <c r="N25" i="28"/>
  <c r="U14" i="28"/>
  <c r="U17" i="28"/>
  <c r="U45" i="28"/>
  <c r="U19" i="28"/>
  <c r="U21" i="28"/>
  <c r="U36" i="28"/>
  <c r="U42" i="28"/>
  <c r="U15" i="28"/>
  <c r="U35" i="28"/>
  <c r="U40" i="28"/>
  <c r="U24" i="26"/>
  <c r="N24" i="23"/>
  <c r="U17" i="23"/>
  <c r="U19" i="23"/>
  <c r="U37" i="23"/>
  <c r="U39" i="23"/>
  <c r="U45" i="23"/>
  <c r="G25" i="23"/>
  <c r="U41" i="23"/>
  <c r="N47" i="23"/>
  <c r="U38" i="22"/>
  <c r="U14" i="22"/>
  <c r="U17" i="22"/>
  <c r="U39" i="22"/>
  <c r="T25" i="22"/>
  <c r="N25" i="22"/>
  <c r="U19" i="22"/>
  <c r="U21" i="22"/>
  <c r="N49" i="22"/>
  <c r="U40" i="22"/>
  <c r="U42" i="22"/>
  <c r="U13" i="22"/>
  <c r="U16" i="22"/>
  <c r="U37" i="22"/>
  <c r="U44" i="22"/>
  <c r="U20" i="22"/>
  <c r="U41" i="22"/>
  <c r="U47" i="22"/>
  <c r="G50" i="22"/>
  <c r="K50" i="22"/>
  <c r="U26" i="2"/>
  <c r="U38" i="40"/>
  <c r="T25" i="40"/>
  <c r="T25" i="39"/>
  <c r="U25" i="39" s="1"/>
  <c r="U47" i="39"/>
  <c r="U35" i="39"/>
  <c r="T46" i="38"/>
  <c r="U13" i="38"/>
  <c r="N47" i="28"/>
  <c r="T47" i="28"/>
  <c r="T25" i="28"/>
  <c r="T47" i="23"/>
  <c r="U47" i="23" s="1"/>
  <c r="T24" i="23"/>
  <c r="U24" i="23" s="1"/>
  <c r="T49" i="22"/>
  <c r="U49" i="22" s="1"/>
  <c r="U35" i="16"/>
  <c r="U13" i="16"/>
  <c r="S26" i="1"/>
  <c r="R26" i="1"/>
  <c r="Q26" i="1"/>
  <c r="P26" i="1"/>
  <c r="O26" i="1"/>
  <c r="M26" i="1"/>
  <c r="L26" i="1"/>
  <c r="K26" i="1"/>
  <c r="J26" i="1"/>
  <c r="I26" i="1"/>
  <c r="H26" i="1"/>
  <c r="G26" i="1"/>
  <c r="F26" i="1"/>
  <c r="E26" i="1"/>
  <c r="U25" i="1"/>
  <c r="N24" i="1"/>
  <c r="U24" i="1" s="1"/>
  <c r="N23" i="1"/>
  <c r="U23" i="1" s="1"/>
  <c r="N22" i="1"/>
  <c r="U22" i="1" s="1"/>
  <c r="N21" i="1"/>
  <c r="U21" i="1" s="1"/>
  <c r="N20" i="1"/>
  <c r="U20" i="1" s="1"/>
  <c r="T19" i="1"/>
  <c r="N19" i="1"/>
  <c r="N18" i="1"/>
  <c r="U18" i="1" s="1"/>
  <c r="N17" i="1"/>
  <c r="U17" i="1" s="1"/>
  <c r="N16" i="1"/>
  <c r="U16" i="1" s="1"/>
  <c r="N15" i="1"/>
  <c r="U13" i="1"/>
  <c r="S46" i="37"/>
  <c r="R46" i="37"/>
  <c r="Q46" i="37"/>
  <c r="P46" i="37"/>
  <c r="O46" i="37"/>
  <c r="M46" i="37"/>
  <c r="L46" i="37"/>
  <c r="K46" i="37"/>
  <c r="J46" i="37"/>
  <c r="I46" i="37"/>
  <c r="H46" i="37"/>
  <c r="G46" i="37"/>
  <c r="F46" i="37"/>
  <c r="E46" i="37"/>
  <c r="U45" i="37"/>
  <c r="T44" i="37"/>
  <c r="N44" i="37"/>
  <c r="N43" i="37"/>
  <c r="U43" i="37" s="1"/>
  <c r="T42" i="37"/>
  <c r="N42" i="37"/>
  <c r="T41" i="37"/>
  <c r="N41" i="37"/>
  <c r="T40" i="37"/>
  <c r="U40" i="37" s="1"/>
  <c r="N40" i="37"/>
  <c r="T39" i="37"/>
  <c r="N39" i="37"/>
  <c r="N38" i="37"/>
  <c r="U38" i="37" s="1"/>
  <c r="N37" i="37"/>
  <c r="U37" i="37" s="1"/>
  <c r="N36" i="37"/>
  <c r="U36" i="37" s="1"/>
  <c r="N35" i="37"/>
  <c r="S25" i="37"/>
  <c r="R25" i="37"/>
  <c r="Q25" i="37"/>
  <c r="P25" i="37"/>
  <c r="O25" i="37"/>
  <c r="M25" i="37"/>
  <c r="L25" i="37"/>
  <c r="K25" i="37"/>
  <c r="J25" i="37"/>
  <c r="I25" i="37"/>
  <c r="H25" i="37"/>
  <c r="G25" i="37"/>
  <c r="F25" i="37"/>
  <c r="E25" i="37"/>
  <c r="U24" i="37"/>
  <c r="T23" i="37"/>
  <c r="N23" i="37"/>
  <c r="T22" i="37"/>
  <c r="N22" i="37"/>
  <c r="U22" i="37" s="1"/>
  <c r="T21" i="37"/>
  <c r="N21" i="37"/>
  <c r="N20" i="37"/>
  <c r="U20" i="37" s="1"/>
  <c r="T19" i="37"/>
  <c r="N19" i="37"/>
  <c r="N18" i="37"/>
  <c r="N17" i="37"/>
  <c r="U17" i="37" s="1"/>
  <c r="T16" i="37"/>
  <c r="N16" i="37"/>
  <c r="N15" i="37"/>
  <c r="U15" i="37" s="1"/>
  <c r="T14" i="37"/>
  <c r="N14" i="37"/>
  <c r="T13" i="37"/>
  <c r="N13" i="37"/>
  <c r="T25" i="36"/>
  <c r="S25" i="36"/>
  <c r="R25" i="36"/>
  <c r="Q25" i="36"/>
  <c r="P25" i="36"/>
  <c r="O25" i="36"/>
  <c r="M25" i="36"/>
  <c r="L25" i="36"/>
  <c r="K25" i="36"/>
  <c r="J25" i="36"/>
  <c r="I25" i="36"/>
  <c r="H25" i="36"/>
  <c r="F25" i="36"/>
  <c r="G26" i="36" s="1"/>
  <c r="E25" i="36"/>
  <c r="U24" i="36"/>
  <c r="N23" i="36"/>
  <c r="U23" i="36" s="1"/>
  <c r="N22" i="36"/>
  <c r="U22" i="36" s="1"/>
  <c r="N21" i="36"/>
  <c r="U21" i="36" s="1"/>
  <c r="N20" i="36"/>
  <c r="U20" i="36" s="1"/>
  <c r="N19" i="36"/>
  <c r="U19" i="36" s="1"/>
  <c r="N18" i="36"/>
  <c r="U18" i="36" s="1"/>
  <c r="N17" i="36"/>
  <c r="U17" i="36" s="1"/>
  <c r="N16" i="36"/>
  <c r="U16" i="36" s="1"/>
  <c r="N15" i="36"/>
  <c r="U15" i="36" s="1"/>
  <c r="N14" i="36"/>
  <c r="U14" i="36" s="1"/>
  <c r="N13" i="36"/>
  <c r="U13" i="36" s="1"/>
  <c r="T46" i="36"/>
  <c r="S46" i="36"/>
  <c r="R46" i="36"/>
  <c r="Q46" i="36"/>
  <c r="P46" i="36"/>
  <c r="O46" i="36"/>
  <c r="M46" i="36"/>
  <c r="L46" i="36"/>
  <c r="K46" i="36"/>
  <c r="J46" i="36"/>
  <c r="I46" i="36"/>
  <c r="H46" i="36"/>
  <c r="G46" i="36"/>
  <c r="F46" i="36"/>
  <c r="E46" i="36"/>
  <c r="U45" i="36"/>
  <c r="N44" i="36"/>
  <c r="U44" i="36" s="1"/>
  <c r="N43" i="36"/>
  <c r="U43" i="36" s="1"/>
  <c r="N42" i="36"/>
  <c r="U42" i="36" s="1"/>
  <c r="N41" i="36"/>
  <c r="U41" i="36" s="1"/>
  <c r="N40" i="36"/>
  <c r="U40" i="36" s="1"/>
  <c r="N39" i="36"/>
  <c r="U39" i="36" s="1"/>
  <c r="N38" i="36"/>
  <c r="U38" i="36" s="1"/>
  <c r="N37" i="36"/>
  <c r="U37" i="36" s="1"/>
  <c r="N36" i="36"/>
  <c r="U36" i="36" s="1"/>
  <c r="N35" i="36"/>
  <c r="S25" i="35"/>
  <c r="R25" i="35"/>
  <c r="Q25" i="35"/>
  <c r="P25" i="35"/>
  <c r="O25" i="35"/>
  <c r="M25" i="35"/>
  <c r="L25" i="35"/>
  <c r="K25" i="35"/>
  <c r="J25" i="35"/>
  <c r="I25" i="35"/>
  <c r="H25" i="35"/>
  <c r="G25" i="35"/>
  <c r="F25" i="35"/>
  <c r="E25" i="35"/>
  <c r="U24" i="35"/>
  <c r="N23" i="35"/>
  <c r="U23" i="35" s="1"/>
  <c r="N21" i="35"/>
  <c r="U21" i="35" s="1"/>
  <c r="N20" i="35"/>
  <c r="U20" i="35" s="1"/>
  <c r="N19" i="35"/>
  <c r="U19" i="35" s="1"/>
  <c r="N18" i="35"/>
  <c r="U18" i="35" s="1"/>
  <c r="N17" i="35"/>
  <c r="U17" i="35" s="1"/>
  <c r="T15" i="35"/>
  <c r="T25" i="35" s="1"/>
  <c r="N15" i="35"/>
  <c r="N14" i="35"/>
  <c r="U14" i="35" s="1"/>
  <c r="N13" i="35"/>
  <c r="S46" i="35"/>
  <c r="R46" i="35"/>
  <c r="Q46" i="35"/>
  <c r="P46" i="35"/>
  <c r="O46" i="35"/>
  <c r="M46" i="35"/>
  <c r="L46" i="35"/>
  <c r="K46" i="35"/>
  <c r="J46" i="35"/>
  <c r="I46" i="35"/>
  <c r="H46" i="35"/>
  <c r="G46" i="35"/>
  <c r="F46" i="35"/>
  <c r="E46" i="35"/>
  <c r="U45" i="35"/>
  <c r="N44" i="35"/>
  <c r="U44" i="35" s="1"/>
  <c r="N43" i="35"/>
  <c r="U43" i="35" s="1"/>
  <c r="T42" i="35"/>
  <c r="T46" i="35" s="1"/>
  <c r="N42" i="35"/>
  <c r="N41" i="35"/>
  <c r="U41" i="35" s="1"/>
  <c r="N40" i="35"/>
  <c r="U40" i="35" s="1"/>
  <c r="N39" i="35"/>
  <c r="U39" i="35" s="1"/>
  <c r="N38" i="35"/>
  <c r="U38" i="35" s="1"/>
  <c r="N37" i="35"/>
  <c r="U37" i="35" s="1"/>
  <c r="N36" i="35"/>
  <c r="U36" i="35" s="1"/>
  <c r="N35" i="35"/>
  <c r="U35" i="35" s="1"/>
  <c r="T25" i="34"/>
  <c r="S25" i="34"/>
  <c r="R25" i="34"/>
  <c r="Q25" i="34"/>
  <c r="P25" i="34"/>
  <c r="O25" i="34"/>
  <c r="M25" i="34"/>
  <c r="L25" i="34"/>
  <c r="K25" i="34"/>
  <c r="J25" i="34"/>
  <c r="I25" i="34"/>
  <c r="H25" i="34"/>
  <c r="G25" i="34"/>
  <c r="F25" i="34"/>
  <c r="E25" i="34"/>
  <c r="U24" i="34"/>
  <c r="N23" i="34"/>
  <c r="U23" i="34" s="1"/>
  <c r="N22" i="34"/>
  <c r="U22" i="34" s="1"/>
  <c r="N21" i="34"/>
  <c r="U21" i="34" s="1"/>
  <c r="N20" i="34"/>
  <c r="U20" i="34" s="1"/>
  <c r="U19" i="34"/>
  <c r="N18" i="34"/>
  <c r="U18" i="34" s="1"/>
  <c r="N17" i="34"/>
  <c r="U17" i="34" s="1"/>
  <c r="N15" i="34"/>
  <c r="U15" i="34" s="1"/>
  <c r="U14" i="34"/>
  <c r="N14" i="34"/>
  <c r="N13" i="34"/>
  <c r="T47" i="34"/>
  <c r="S47" i="34"/>
  <c r="R47" i="34"/>
  <c r="Q47" i="34"/>
  <c r="P47" i="34"/>
  <c r="O47" i="34"/>
  <c r="M47" i="34"/>
  <c r="L47" i="34"/>
  <c r="K47" i="34"/>
  <c r="J47" i="34"/>
  <c r="I47" i="34"/>
  <c r="H47" i="34"/>
  <c r="G47" i="34"/>
  <c r="F47" i="34"/>
  <c r="E47" i="34"/>
  <c r="U46" i="34"/>
  <c r="N45" i="34"/>
  <c r="U45" i="34" s="1"/>
  <c r="U44" i="34"/>
  <c r="N43" i="34"/>
  <c r="U43" i="34" s="1"/>
  <c r="N42" i="34"/>
  <c r="U42" i="34" s="1"/>
  <c r="N41" i="34"/>
  <c r="U41" i="34" s="1"/>
  <c r="N40" i="34"/>
  <c r="U40" i="34" s="1"/>
  <c r="N39" i="34"/>
  <c r="U39" i="34" s="1"/>
  <c r="N38" i="34"/>
  <c r="U38" i="34" s="1"/>
  <c r="N37" i="34"/>
  <c r="U37" i="34" s="1"/>
  <c r="N36" i="34"/>
  <c r="U36" i="34" s="1"/>
  <c r="N35" i="34"/>
  <c r="U35" i="34" s="1"/>
  <c r="U44" i="37" l="1"/>
  <c r="U21" i="37"/>
  <c r="U23" i="37"/>
  <c r="N46" i="37"/>
  <c r="G47" i="36"/>
  <c r="K47" i="36"/>
  <c r="K26" i="36"/>
  <c r="U25" i="40"/>
  <c r="U46" i="38"/>
  <c r="U41" i="37"/>
  <c r="U19" i="37"/>
  <c r="U14" i="37"/>
  <c r="N25" i="36"/>
  <c r="U25" i="36" s="1"/>
  <c r="N25" i="35"/>
  <c r="U25" i="35" s="1"/>
  <c r="N46" i="35"/>
  <c r="U46" i="35" s="1"/>
  <c r="U42" i="35"/>
  <c r="U15" i="35"/>
  <c r="G47" i="35"/>
  <c r="K47" i="35"/>
  <c r="G26" i="35"/>
  <c r="K26" i="35"/>
  <c r="G48" i="34"/>
  <c r="K48" i="34"/>
  <c r="G26" i="34"/>
  <c r="K26" i="34"/>
  <c r="U25" i="28"/>
  <c r="U25" i="22"/>
  <c r="N26" i="1"/>
  <c r="U47" i="28"/>
  <c r="N25" i="34"/>
  <c r="U25" i="34" s="1"/>
  <c r="U15" i="1"/>
  <c r="U19" i="1"/>
  <c r="G27" i="1"/>
  <c r="K27" i="1"/>
  <c r="T26" i="1"/>
  <c r="U16" i="37"/>
  <c r="U35" i="37"/>
  <c r="U39" i="37"/>
  <c r="N25" i="37"/>
  <c r="U13" i="37"/>
  <c r="G26" i="37"/>
  <c r="K26" i="37"/>
  <c r="U42" i="37"/>
  <c r="G47" i="37"/>
  <c r="K47" i="37"/>
  <c r="T46" i="37"/>
  <c r="U46" i="37" s="1"/>
  <c r="T25" i="37"/>
  <c r="U25" i="37" s="1"/>
  <c r="N46" i="36"/>
  <c r="U46" i="36" s="1"/>
  <c r="U35" i="36"/>
  <c r="U13" i="35"/>
  <c r="U13" i="34"/>
  <c r="N47" i="34"/>
  <c r="U47" i="34" s="1"/>
  <c r="T25" i="18"/>
  <c r="S25" i="18"/>
  <c r="R25" i="18"/>
  <c r="Q25" i="18"/>
  <c r="P25" i="18"/>
  <c r="O25" i="18"/>
  <c r="M25" i="18"/>
  <c r="L25" i="18"/>
  <c r="K25" i="18"/>
  <c r="J25" i="18"/>
  <c r="K26" i="18" s="1"/>
  <c r="I25" i="18"/>
  <c r="H25" i="18"/>
  <c r="G25" i="18"/>
  <c r="F25" i="18"/>
  <c r="G26" i="18" s="1"/>
  <c r="E25" i="18"/>
  <c r="U24" i="18"/>
  <c r="N23" i="18"/>
  <c r="U23" i="18" s="1"/>
  <c r="U22" i="18"/>
  <c r="U21" i="18"/>
  <c r="N21" i="18"/>
  <c r="N20" i="18"/>
  <c r="U20" i="18" s="1"/>
  <c r="U19" i="18"/>
  <c r="N19" i="18"/>
  <c r="N18" i="18"/>
  <c r="U18" i="18" s="1"/>
  <c r="U17" i="18"/>
  <c r="N17" i="18"/>
  <c r="N16" i="18"/>
  <c r="U16" i="18" s="1"/>
  <c r="U15" i="18"/>
  <c r="N15" i="18"/>
  <c r="U14" i="18"/>
  <c r="N13" i="18"/>
  <c r="N25" i="18" s="1"/>
  <c r="T48" i="18"/>
  <c r="S48" i="18"/>
  <c r="R48" i="18"/>
  <c r="Q48" i="18"/>
  <c r="P48" i="18"/>
  <c r="O48" i="18"/>
  <c r="M48" i="18"/>
  <c r="L48" i="18"/>
  <c r="K48" i="18"/>
  <c r="J48" i="18"/>
  <c r="K49" i="18" s="1"/>
  <c r="I48" i="18"/>
  <c r="H48" i="18"/>
  <c r="G48" i="18"/>
  <c r="F48" i="18"/>
  <c r="G49" i="18" s="1"/>
  <c r="E48" i="18"/>
  <c r="U47" i="18"/>
  <c r="N46" i="18"/>
  <c r="U46" i="18" s="1"/>
  <c r="U45" i="18"/>
  <c r="U44" i="18"/>
  <c r="N44" i="18"/>
  <c r="N43" i="18"/>
  <c r="U43" i="18" s="1"/>
  <c r="U42" i="18"/>
  <c r="N42" i="18"/>
  <c r="U41" i="18"/>
  <c r="N40" i="18"/>
  <c r="U40" i="18" s="1"/>
  <c r="U39" i="18"/>
  <c r="N38" i="18"/>
  <c r="U38" i="18" s="1"/>
  <c r="U37" i="18"/>
  <c r="N37" i="18"/>
  <c r="N36" i="18"/>
  <c r="U36" i="18" s="1"/>
  <c r="U35" i="18"/>
  <c r="N35" i="18"/>
  <c r="N48" i="18" s="1"/>
  <c r="U26" i="1" l="1"/>
  <c r="U25" i="18"/>
  <c r="U13" i="18"/>
  <c r="U48" i="18"/>
  <c r="T26" i="11" l="1"/>
  <c r="S26" i="11"/>
  <c r="R26" i="11"/>
  <c r="Q26" i="11"/>
  <c r="P26" i="11"/>
  <c r="O26" i="11"/>
  <c r="M26" i="11"/>
  <c r="L26" i="11"/>
  <c r="K26" i="11"/>
  <c r="J26" i="11"/>
  <c r="K27" i="11" s="1"/>
  <c r="I26" i="11"/>
  <c r="H26" i="11"/>
  <c r="G26" i="11"/>
  <c r="F26" i="11"/>
  <c r="G27" i="11" s="1"/>
  <c r="E26" i="11"/>
  <c r="U25" i="11"/>
  <c r="N25" i="11"/>
  <c r="N24" i="11"/>
  <c r="U24" i="11" s="1"/>
  <c r="U23" i="11"/>
  <c r="N22" i="11"/>
  <c r="U22" i="11" s="1"/>
  <c r="N21" i="11"/>
  <c r="U21" i="11" s="1"/>
  <c r="N20" i="11"/>
  <c r="U20" i="11" s="1"/>
  <c r="N18" i="11"/>
  <c r="U18" i="11" s="1"/>
  <c r="N17" i="11"/>
  <c r="U17" i="11" s="1"/>
  <c r="N15" i="11"/>
  <c r="U15" i="11" s="1"/>
  <c r="N14" i="11"/>
  <c r="U14" i="11" s="1"/>
  <c r="U13" i="11"/>
  <c r="T49" i="11"/>
  <c r="S49" i="11"/>
  <c r="R49" i="11"/>
  <c r="Q49" i="11"/>
  <c r="P49" i="11"/>
  <c r="O49" i="11"/>
  <c r="M49" i="11"/>
  <c r="L49" i="11"/>
  <c r="K49" i="11"/>
  <c r="J49" i="11"/>
  <c r="I49" i="11"/>
  <c r="H49" i="11"/>
  <c r="G49" i="11"/>
  <c r="F49" i="11"/>
  <c r="E49" i="11"/>
  <c r="U48" i="11"/>
  <c r="N48" i="11"/>
  <c r="N47" i="11"/>
  <c r="U47" i="11" s="1"/>
  <c r="U46" i="11"/>
  <c r="N45" i="11"/>
  <c r="U45" i="11" s="1"/>
  <c r="N44" i="11"/>
  <c r="U44" i="11" s="1"/>
  <c r="N43" i="11"/>
  <c r="U43" i="11" s="1"/>
  <c r="N42" i="11"/>
  <c r="U42" i="11" s="1"/>
  <c r="N41" i="11"/>
  <c r="U41" i="11" s="1"/>
  <c r="N40" i="11"/>
  <c r="U40" i="11" s="1"/>
  <c r="N39" i="11"/>
  <c r="U39" i="11" s="1"/>
  <c r="N38" i="11"/>
  <c r="U38" i="11" s="1"/>
  <c r="N37" i="11"/>
  <c r="U37" i="11" s="1"/>
  <c r="K50" i="11" l="1"/>
  <c r="N26" i="11"/>
  <c r="U26" i="11" s="1"/>
  <c r="G50" i="11"/>
  <c r="N49" i="11"/>
  <c r="U49" i="11"/>
  <c r="S25" i="31" l="1"/>
  <c r="R25" i="31"/>
  <c r="Q25" i="31"/>
  <c r="P25" i="31"/>
  <c r="O25" i="31"/>
  <c r="M25" i="31"/>
  <c r="L25" i="31"/>
  <c r="K25" i="31"/>
  <c r="J25" i="31"/>
  <c r="I25" i="31"/>
  <c r="H25" i="31"/>
  <c r="G25" i="31"/>
  <c r="F25" i="31"/>
  <c r="E25" i="31"/>
  <c r="U24" i="31"/>
  <c r="N23" i="31"/>
  <c r="U23" i="31" s="1"/>
  <c r="N21" i="31"/>
  <c r="U21" i="31" s="1"/>
  <c r="N20" i="31"/>
  <c r="U20" i="31" s="1"/>
  <c r="N19" i="31"/>
  <c r="U19" i="31" s="1"/>
  <c r="N18" i="31"/>
  <c r="U18" i="31" s="1"/>
  <c r="N17" i="31"/>
  <c r="U17" i="31" s="1"/>
  <c r="T15" i="31"/>
  <c r="N15" i="31"/>
  <c r="N14" i="31"/>
  <c r="U14" i="31" s="1"/>
  <c r="N13" i="31"/>
  <c r="T48" i="31"/>
  <c r="S48" i="31"/>
  <c r="R48" i="31"/>
  <c r="Q48" i="31"/>
  <c r="P48" i="31"/>
  <c r="O48" i="31"/>
  <c r="M48" i="31"/>
  <c r="L48" i="31"/>
  <c r="K48" i="31"/>
  <c r="J48" i="31"/>
  <c r="I48" i="31"/>
  <c r="H48" i="31"/>
  <c r="G48" i="31"/>
  <c r="F48" i="31"/>
  <c r="E48" i="31"/>
  <c r="U47" i="31"/>
  <c r="N46" i="31"/>
  <c r="U46" i="31" s="1"/>
  <c r="N45" i="31"/>
  <c r="U45" i="31" s="1"/>
  <c r="N44" i="31"/>
  <c r="U44" i="31" s="1"/>
  <c r="N43" i="31"/>
  <c r="U43" i="31" s="1"/>
  <c r="N42" i="31"/>
  <c r="U42" i="31" s="1"/>
  <c r="N41" i="31"/>
  <c r="U41" i="31" s="1"/>
  <c r="U40" i="31"/>
  <c r="N39" i="31"/>
  <c r="U39" i="31" s="1"/>
  <c r="N38" i="31"/>
  <c r="U38" i="31" s="1"/>
  <c r="N37" i="31"/>
  <c r="N48" i="31" l="1"/>
  <c r="U48" i="31" s="1"/>
  <c r="N25" i="31"/>
  <c r="U15" i="31"/>
  <c r="G26" i="31"/>
  <c r="K26" i="31"/>
  <c r="G49" i="31"/>
  <c r="K49" i="31"/>
  <c r="T25" i="31"/>
  <c r="U13" i="31"/>
  <c r="U37" i="31"/>
  <c r="U25" i="31" l="1"/>
  <c r="T25" i="21"/>
  <c r="S25" i="21"/>
  <c r="R25" i="21"/>
  <c r="Q25" i="21"/>
  <c r="P25" i="21"/>
  <c r="O25" i="21"/>
  <c r="M25" i="21"/>
  <c r="L25" i="21"/>
  <c r="K25" i="21"/>
  <c r="J25" i="21"/>
  <c r="K26" i="21" s="1"/>
  <c r="I25" i="21"/>
  <c r="H25" i="21"/>
  <c r="G25" i="21"/>
  <c r="F25" i="21"/>
  <c r="G26" i="21" s="1"/>
  <c r="E25" i="21"/>
  <c r="U24" i="21"/>
  <c r="N23" i="21"/>
  <c r="U23" i="21" s="1"/>
  <c r="U22" i="21"/>
  <c r="N21" i="21"/>
  <c r="U21" i="21" s="1"/>
  <c r="N20" i="21"/>
  <c r="U20" i="21" s="1"/>
  <c r="N19" i="21"/>
  <c r="U19" i="21" s="1"/>
  <c r="N18" i="21"/>
  <c r="U18" i="21" s="1"/>
  <c r="N17" i="21"/>
  <c r="U17" i="21" s="1"/>
  <c r="N16" i="21"/>
  <c r="U16" i="21" s="1"/>
  <c r="N15" i="21"/>
  <c r="U15" i="21" s="1"/>
  <c r="N14" i="21"/>
  <c r="U14" i="21" s="1"/>
  <c r="N13" i="21"/>
  <c r="T45" i="21"/>
  <c r="S45" i="21"/>
  <c r="R45" i="21"/>
  <c r="Q45" i="21"/>
  <c r="P45" i="21"/>
  <c r="O45" i="21"/>
  <c r="M45" i="21"/>
  <c r="L45" i="21"/>
  <c r="K45" i="21"/>
  <c r="J45" i="21"/>
  <c r="K46" i="21" s="1"/>
  <c r="I45" i="21"/>
  <c r="H45" i="21"/>
  <c r="G45" i="21"/>
  <c r="F45" i="21"/>
  <c r="G46" i="21" s="1"/>
  <c r="E45" i="21"/>
  <c r="U44" i="21"/>
  <c r="N43" i="21"/>
  <c r="U43" i="21" s="1"/>
  <c r="N42" i="21"/>
  <c r="U42" i="21" s="1"/>
  <c r="N41" i="21"/>
  <c r="U41" i="21" s="1"/>
  <c r="N40" i="21"/>
  <c r="U40" i="21" s="1"/>
  <c r="N39" i="21"/>
  <c r="U39" i="21" s="1"/>
  <c r="N38" i="21"/>
  <c r="U38" i="21" s="1"/>
  <c r="N37" i="21"/>
  <c r="U37" i="21" s="1"/>
  <c r="N36" i="21"/>
  <c r="U36" i="21" s="1"/>
  <c r="N35" i="21"/>
  <c r="U35" i="21" s="1"/>
  <c r="N25" i="21" l="1"/>
  <c r="U13" i="21"/>
  <c r="U25" i="21"/>
  <c r="N45" i="21"/>
  <c r="U45" i="21" s="1"/>
  <c r="S25" i="29" l="1"/>
  <c r="R25" i="29"/>
  <c r="Q25" i="29"/>
  <c r="P25" i="29"/>
  <c r="O25" i="29"/>
  <c r="M25" i="29"/>
  <c r="L25" i="29"/>
  <c r="K25" i="29"/>
  <c r="J25" i="29"/>
  <c r="I25" i="29"/>
  <c r="H25" i="29"/>
  <c r="G25" i="29"/>
  <c r="F25" i="29"/>
  <c r="E25" i="29"/>
  <c r="U24" i="29"/>
  <c r="T23" i="29"/>
  <c r="N23" i="29"/>
  <c r="T22" i="29"/>
  <c r="N22" i="29"/>
  <c r="T21" i="29"/>
  <c r="N21" i="29"/>
  <c r="T20" i="29"/>
  <c r="N20" i="29"/>
  <c r="T19" i="29"/>
  <c r="N19" i="29"/>
  <c r="T18" i="29"/>
  <c r="N18" i="29"/>
  <c r="T17" i="29"/>
  <c r="N17" i="29"/>
  <c r="T15" i="29"/>
  <c r="N15" i="29"/>
  <c r="T14" i="29"/>
  <c r="N14" i="29"/>
  <c r="T13" i="29"/>
  <c r="N13" i="29"/>
  <c r="S46" i="29"/>
  <c r="R46" i="29"/>
  <c r="Q46" i="29"/>
  <c r="P46" i="29"/>
  <c r="O46" i="29"/>
  <c r="M46" i="29"/>
  <c r="L46" i="29"/>
  <c r="K46" i="29"/>
  <c r="J46" i="29"/>
  <c r="I46" i="29"/>
  <c r="H46" i="29"/>
  <c r="G46" i="29"/>
  <c r="F46" i="29"/>
  <c r="E46" i="29"/>
  <c r="U45" i="29"/>
  <c r="T44" i="29"/>
  <c r="N44" i="29"/>
  <c r="T43" i="29"/>
  <c r="N43" i="29"/>
  <c r="T42" i="29"/>
  <c r="N42" i="29"/>
  <c r="T41" i="29"/>
  <c r="N41" i="29"/>
  <c r="T40" i="29"/>
  <c r="N40" i="29"/>
  <c r="T39" i="29"/>
  <c r="N39" i="29"/>
  <c r="T38" i="29"/>
  <c r="N38" i="29"/>
  <c r="T37" i="29"/>
  <c r="N37" i="29"/>
  <c r="T36" i="29"/>
  <c r="N36" i="29"/>
  <c r="T35" i="29"/>
  <c r="N35" i="29"/>
  <c r="T48" i="19"/>
  <c r="S48" i="19"/>
  <c r="R48" i="19"/>
  <c r="Q48" i="19"/>
  <c r="P48" i="19"/>
  <c r="O48" i="19"/>
  <c r="M48" i="19"/>
  <c r="L48" i="19"/>
  <c r="K48" i="19"/>
  <c r="J48" i="19"/>
  <c r="K49" i="19" s="1"/>
  <c r="I48" i="19"/>
  <c r="H48" i="19"/>
  <c r="G48" i="19"/>
  <c r="F48" i="19"/>
  <c r="E48" i="19"/>
  <c r="U47" i="19"/>
  <c r="N46" i="19"/>
  <c r="U46" i="19" s="1"/>
  <c r="N45" i="19"/>
  <c r="U45" i="19" s="1"/>
  <c r="U44" i="19"/>
  <c r="U43" i="19"/>
  <c r="N42" i="19"/>
  <c r="U42" i="19" s="1"/>
  <c r="N41" i="19"/>
  <c r="U41" i="19" s="1"/>
  <c r="N40" i="19"/>
  <c r="U40" i="19" s="1"/>
  <c r="N39" i="19"/>
  <c r="U39" i="19" s="1"/>
  <c r="N38" i="19"/>
  <c r="U38" i="19" s="1"/>
  <c r="U37" i="19"/>
  <c r="N37" i="19"/>
  <c r="U36" i="19"/>
  <c r="N35" i="19"/>
  <c r="N48" i="19" s="1"/>
  <c r="T24" i="19"/>
  <c r="S24" i="19"/>
  <c r="R24" i="19"/>
  <c r="Q24" i="19"/>
  <c r="P24" i="19"/>
  <c r="O24" i="19"/>
  <c r="M24" i="19"/>
  <c r="L24" i="19"/>
  <c r="K24" i="19"/>
  <c r="J24" i="19"/>
  <c r="I24" i="19"/>
  <c r="H24" i="19"/>
  <c r="G24" i="19"/>
  <c r="F24" i="19"/>
  <c r="E24" i="19"/>
  <c r="U23" i="19"/>
  <c r="U22" i="19"/>
  <c r="N22" i="19"/>
  <c r="U21" i="19"/>
  <c r="N20" i="19"/>
  <c r="U20" i="19" s="1"/>
  <c r="N19" i="19"/>
  <c r="U19" i="19" s="1"/>
  <c r="N18" i="19"/>
  <c r="U18" i="19" s="1"/>
  <c r="N17" i="19"/>
  <c r="U17" i="19" s="1"/>
  <c r="N16" i="19"/>
  <c r="U16" i="19" s="1"/>
  <c r="U15" i="19"/>
  <c r="N14" i="19"/>
  <c r="U14" i="19" s="1"/>
  <c r="N13" i="19"/>
  <c r="U39" i="29" l="1"/>
  <c r="U14" i="29"/>
  <c r="U17" i="29"/>
  <c r="N25" i="29"/>
  <c r="U20" i="29"/>
  <c r="U40" i="29"/>
  <c r="U44" i="29"/>
  <c r="U22" i="29"/>
  <c r="N46" i="29"/>
  <c r="U42" i="29"/>
  <c r="U37" i="29"/>
  <c r="U18" i="29"/>
  <c r="U41" i="29"/>
  <c r="U43" i="29"/>
  <c r="G26" i="29"/>
  <c r="K26" i="29"/>
  <c r="U15" i="29"/>
  <c r="U19" i="29"/>
  <c r="U21" i="29"/>
  <c r="U36" i="29"/>
  <c r="U38" i="29"/>
  <c r="U13" i="29"/>
  <c r="U23" i="29"/>
  <c r="G47" i="29"/>
  <c r="K47" i="29"/>
  <c r="U35" i="29"/>
  <c r="T25" i="29"/>
  <c r="U25" i="29" s="1"/>
  <c r="T46" i="29"/>
  <c r="K25" i="19"/>
  <c r="N24" i="19"/>
  <c r="U24" i="19" s="1"/>
  <c r="U48" i="19"/>
  <c r="U35" i="19"/>
  <c r="U13" i="19"/>
  <c r="U46" i="29" l="1"/>
  <c r="T23" i="4"/>
  <c r="N23" i="4"/>
  <c r="N17" i="4"/>
  <c r="U17" i="4" s="1"/>
  <c r="U23" i="4" l="1"/>
  <c r="N42" i="3" l="1"/>
  <c r="U42" i="3" s="1"/>
  <c r="N36" i="3"/>
  <c r="T25" i="33"/>
  <c r="S25" i="33"/>
  <c r="R25" i="33"/>
  <c r="Q25" i="33"/>
  <c r="P25" i="33"/>
  <c r="O25" i="33"/>
  <c r="M25" i="33"/>
  <c r="L25" i="33"/>
  <c r="K25" i="33"/>
  <c r="J25" i="33"/>
  <c r="K26" i="33" s="1"/>
  <c r="I25" i="33"/>
  <c r="H25" i="33"/>
  <c r="G25" i="33"/>
  <c r="F25" i="33"/>
  <c r="E25" i="33"/>
  <c r="U24" i="33"/>
  <c r="N23" i="33"/>
  <c r="U23" i="33" s="1"/>
  <c r="N22" i="33"/>
  <c r="U22" i="33" s="1"/>
  <c r="N21" i="33"/>
  <c r="U21" i="33" s="1"/>
  <c r="N20" i="33"/>
  <c r="U20" i="33" s="1"/>
  <c r="N19" i="33"/>
  <c r="U19" i="33" s="1"/>
  <c r="N18" i="33"/>
  <c r="U18" i="33" s="1"/>
  <c r="N17" i="33"/>
  <c r="U17" i="33" s="1"/>
  <c r="N15" i="33"/>
  <c r="U15" i="33" s="1"/>
  <c r="N14" i="33"/>
  <c r="U14" i="33" s="1"/>
  <c r="N13" i="33"/>
  <c r="S47" i="33"/>
  <c r="R47" i="33"/>
  <c r="Q47" i="33"/>
  <c r="P47" i="33"/>
  <c r="O47" i="33"/>
  <c r="M47" i="33"/>
  <c r="L47" i="33"/>
  <c r="K47" i="33"/>
  <c r="J47" i="33"/>
  <c r="I47" i="33"/>
  <c r="H47" i="33"/>
  <c r="G47" i="33"/>
  <c r="F47" i="33"/>
  <c r="E47" i="33"/>
  <c r="U46" i="33"/>
  <c r="N45" i="33"/>
  <c r="U45" i="33" s="1"/>
  <c r="N44" i="33"/>
  <c r="U44" i="33" s="1"/>
  <c r="N43" i="33"/>
  <c r="U43" i="33" s="1"/>
  <c r="N41" i="33"/>
  <c r="U41" i="33" s="1"/>
  <c r="T40" i="33"/>
  <c r="T47" i="33" s="1"/>
  <c r="N40" i="33"/>
  <c r="N39" i="33"/>
  <c r="U39" i="33" s="1"/>
  <c r="N38" i="33"/>
  <c r="U38" i="33" s="1"/>
  <c r="U37" i="33"/>
  <c r="N37" i="33"/>
  <c r="N36" i="33"/>
  <c r="U36" i="33" s="1"/>
  <c r="N35" i="33"/>
  <c r="U35" i="33" s="1"/>
  <c r="N47" i="33" l="1"/>
  <c r="U47" i="33" s="1"/>
  <c r="U40" i="33"/>
  <c r="K48" i="33"/>
  <c r="G48" i="33"/>
  <c r="N25" i="33"/>
  <c r="U25" i="33" s="1"/>
  <c r="G26" i="33"/>
  <c r="U13" i="33"/>
  <c r="T22" i="30" l="1"/>
  <c r="U22" i="30" s="1"/>
  <c r="S24" i="30"/>
  <c r="R24" i="30"/>
  <c r="Q24" i="30"/>
  <c r="P24" i="30"/>
  <c r="O24" i="30"/>
  <c r="M24" i="30"/>
  <c r="L24" i="30"/>
  <c r="K24" i="30"/>
  <c r="J24" i="30"/>
  <c r="I24" i="30"/>
  <c r="H24" i="30"/>
  <c r="G24" i="30"/>
  <c r="F24" i="30"/>
  <c r="E24" i="30"/>
  <c r="T23" i="30"/>
  <c r="N23" i="30"/>
  <c r="T21" i="30"/>
  <c r="N21" i="30"/>
  <c r="T20" i="30"/>
  <c r="N20" i="30"/>
  <c r="T19" i="30"/>
  <c r="N19" i="30"/>
  <c r="T18" i="30"/>
  <c r="N18" i="30"/>
  <c r="T17" i="30"/>
  <c r="N17" i="30"/>
  <c r="T15" i="30"/>
  <c r="N15" i="30"/>
  <c r="T14" i="30"/>
  <c r="N14" i="30"/>
  <c r="T13" i="30"/>
  <c r="N13" i="30"/>
  <c r="S44" i="30"/>
  <c r="R44" i="30"/>
  <c r="Q44" i="30"/>
  <c r="P44" i="30"/>
  <c r="O44" i="30"/>
  <c r="M44" i="30"/>
  <c r="L44" i="30"/>
  <c r="K44" i="30"/>
  <c r="J44" i="30"/>
  <c r="K45" i="30" s="1"/>
  <c r="I44" i="30"/>
  <c r="H44" i="30"/>
  <c r="G44" i="30"/>
  <c r="F44" i="30"/>
  <c r="G45" i="30" s="1"/>
  <c r="E44" i="30"/>
  <c r="T43" i="30"/>
  <c r="N43" i="30"/>
  <c r="T42" i="30"/>
  <c r="N42" i="30"/>
  <c r="T41" i="30"/>
  <c r="N41" i="30"/>
  <c r="T40" i="30"/>
  <c r="N40" i="30"/>
  <c r="T39" i="30"/>
  <c r="N39" i="30"/>
  <c r="T38" i="30"/>
  <c r="N38" i="30"/>
  <c r="T37" i="30"/>
  <c r="N37" i="30"/>
  <c r="T36" i="30"/>
  <c r="N36" i="30"/>
  <c r="T35" i="30"/>
  <c r="N35" i="30"/>
  <c r="S23" i="27"/>
  <c r="R23" i="27"/>
  <c r="Q23" i="27"/>
  <c r="P23" i="27"/>
  <c r="O23" i="27"/>
  <c r="M23" i="27"/>
  <c r="L23" i="27"/>
  <c r="K23" i="27"/>
  <c r="J23" i="27"/>
  <c r="K24" i="27" s="1"/>
  <c r="I23" i="27"/>
  <c r="H23" i="27"/>
  <c r="G23" i="27"/>
  <c r="F23" i="27"/>
  <c r="G24" i="27" s="1"/>
  <c r="E23" i="27"/>
  <c r="U22" i="27"/>
  <c r="T22" i="27"/>
  <c r="N22" i="27"/>
  <c r="T21" i="27"/>
  <c r="N21" i="27"/>
  <c r="T20" i="27"/>
  <c r="N20" i="27"/>
  <c r="U20" i="27" s="1"/>
  <c r="T19" i="27"/>
  <c r="N19" i="27"/>
  <c r="T18" i="27"/>
  <c r="N18" i="27"/>
  <c r="T17" i="27"/>
  <c r="N17" i="27"/>
  <c r="T16" i="27"/>
  <c r="N16" i="27"/>
  <c r="T15" i="27"/>
  <c r="N15" i="27"/>
  <c r="T14" i="27"/>
  <c r="N14" i="27"/>
  <c r="T13" i="27"/>
  <c r="N13" i="27"/>
  <c r="S44" i="27"/>
  <c r="R44" i="27"/>
  <c r="Q44" i="27"/>
  <c r="P44" i="27"/>
  <c r="O44" i="27"/>
  <c r="M44" i="27"/>
  <c r="L44" i="27"/>
  <c r="K44" i="27"/>
  <c r="J44" i="27"/>
  <c r="I44" i="27"/>
  <c r="H44" i="27"/>
  <c r="G44" i="27"/>
  <c r="F44" i="27"/>
  <c r="E44" i="27"/>
  <c r="T43" i="27"/>
  <c r="N43" i="27"/>
  <c r="T42" i="27"/>
  <c r="N42" i="27"/>
  <c r="T41" i="27"/>
  <c r="N41" i="27"/>
  <c r="T40" i="27"/>
  <c r="N40" i="27"/>
  <c r="T39" i="27"/>
  <c r="N39" i="27"/>
  <c r="T38" i="27"/>
  <c r="N38" i="27"/>
  <c r="T37" i="27"/>
  <c r="N37" i="27"/>
  <c r="U37" i="27" s="1"/>
  <c r="T36" i="27"/>
  <c r="N36" i="27"/>
  <c r="T35" i="27"/>
  <c r="N35" i="27"/>
  <c r="G25" i="30" l="1"/>
  <c r="U43" i="30"/>
  <c r="U36" i="27"/>
  <c r="U40" i="27"/>
  <c r="U42" i="27"/>
  <c r="U15" i="27"/>
  <c r="U17" i="27"/>
  <c r="U16" i="27"/>
  <c r="U35" i="27"/>
  <c r="U39" i="27"/>
  <c r="U43" i="27"/>
  <c r="G45" i="27"/>
  <c r="K45" i="27"/>
  <c r="U14" i="27"/>
  <c r="U18" i="27"/>
  <c r="U41" i="27"/>
  <c r="U19" i="27"/>
  <c r="U21" i="27"/>
  <c r="N23" i="27"/>
  <c r="N44" i="27"/>
  <c r="U38" i="27"/>
  <c r="T23" i="27"/>
  <c r="K25" i="30"/>
  <c r="U13" i="30"/>
  <c r="U15" i="30"/>
  <c r="U20" i="30"/>
  <c r="U37" i="30"/>
  <c r="U41" i="30"/>
  <c r="U38" i="30"/>
  <c r="U39" i="30"/>
  <c r="U36" i="30"/>
  <c r="U42" i="30"/>
  <c r="U18" i="30"/>
  <c r="T44" i="30"/>
  <c r="T24" i="30"/>
  <c r="U23" i="30"/>
  <c r="N44" i="30"/>
  <c r="U40" i="30"/>
  <c r="N24" i="30"/>
  <c r="U17" i="30"/>
  <c r="U19" i="30"/>
  <c r="U21" i="30"/>
  <c r="U14" i="30"/>
  <c r="U35" i="30"/>
  <c r="U13" i="27"/>
  <c r="T44" i="27"/>
  <c r="U44" i="27" l="1"/>
  <c r="U23" i="27"/>
  <c r="U24" i="30"/>
  <c r="U44" i="30"/>
  <c r="S24" i="24" l="1"/>
  <c r="R24" i="24"/>
  <c r="Q24" i="24"/>
  <c r="P24" i="24"/>
  <c r="O24" i="24"/>
  <c r="M24" i="24"/>
  <c r="L24" i="24"/>
  <c r="K24" i="24"/>
  <c r="J24" i="24"/>
  <c r="I24" i="24"/>
  <c r="H24" i="24"/>
  <c r="G24" i="24"/>
  <c r="F24" i="24"/>
  <c r="E24" i="24"/>
  <c r="N23" i="24"/>
  <c r="U23" i="24" s="1"/>
  <c r="N22" i="24"/>
  <c r="U22" i="24" s="1"/>
  <c r="U21" i="24"/>
  <c r="N20" i="24"/>
  <c r="U20" i="24" s="1"/>
  <c r="N18" i="24"/>
  <c r="U18" i="24" s="1"/>
  <c r="N17" i="24"/>
  <c r="U17" i="24" s="1"/>
  <c r="N16" i="24"/>
  <c r="U16" i="24" s="1"/>
  <c r="T15" i="24"/>
  <c r="N15" i="24"/>
  <c r="N14" i="24"/>
  <c r="U14" i="24" s="1"/>
  <c r="N13" i="24"/>
  <c r="S46" i="24"/>
  <c r="R46" i="24"/>
  <c r="Q46" i="24"/>
  <c r="P46" i="24"/>
  <c r="O46" i="24"/>
  <c r="M46" i="24"/>
  <c r="L46" i="24"/>
  <c r="K46" i="24"/>
  <c r="J46" i="24"/>
  <c r="I46" i="24"/>
  <c r="H46" i="24"/>
  <c r="G46" i="24"/>
  <c r="F46" i="24"/>
  <c r="E46" i="24"/>
  <c r="U45" i="24"/>
  <c r="T44" i="24"/>
  <c r="N44" i="24"/>
  <c r="T43" i="24"/>
  <c r="N43" i="24"/>
  <c r="N42" i="24"/>
  <c r="U42" i="24" s="1"/>
  <c r="N41" i="24"/>
  <c r="U41" i="24" s="1"/>
  <c r="N40" i="24"/>
  <c r="U40" i="24" s="1"/>
  <c r="N39" i="24"/>
  <c r="U39" i="24" s="1"/>
  <c r="N38" i="24"/>
  <c r="U38" i="24" s="1"/>
  <c r="N37" i="24"/>
  <c r="U37" i="24" s="1"/>
  <c r="N36" i="24"/>
  <c r="N35" i="24"/>
  <c r="U35" i="24" s="1"/>
  <c r="U44" i="24" l="1"/>
  <c r="K47" i="24"/>
  <c r="G47" i="24"/>
  <c r="T46" i="24"/>
  <c r="N24" i="24"/>
  <c r="U15" i="24"/>
  <c r="N46" i="24"/>
  <c r="U43" i="24"/>
  <c r="K25" i="24"/>
  <c r="U13" i="24"/>
  <c r="T24" i="24"/>
  <c r="U36" i="24"/>
  <c r="U46" i="24" l="1"/>
  <c r="U24" i="24"/>
  <c r="S24" i="20" l="1"/>
  <c r="R24" i="20"/>
  <c r="Q24" i="20"/>
  <c r="P24" i="20"/>
  <c r="O24" i="20"/>
  <c r="M24" i="20"/>
  <c r="L24" i="20"/>
  <c r="K24" i="20"/>
  <c r="J24" i="20"/>
  <c r="I24" i="20"/>
  <c r="H24" i="20"/>
  <c r="G24" i="20"/>
  <c r="F24" i="20"/>
  <c r="E24" i="20"/>
  <c r="U23" i="20"/>
  <c r="T22" i="20"/>
  <c r="N22" i="20"/>
  <c r="U21" i="20"/>
  <c r="T20" i="20"/>
  <c r="N20" i="20"/>
  <c r="T19" i="20"/>
  <c r="N19" i="20"/>
  <c r="T18" i="20"/>
  <c r="N18" i="20"/>
  <c r="U17" i="20"/>
  <c r="T16" i="20"/>
  <c r="N16" i="20"/>
  <c r="U15" i="20"/>
  <c r="T14" i="20"/>
  <c r="N14" i="20"/>
  <c r="T13" i="20"/>
  <c r="N13" i="20"/>
  <c r="S46" i="20"/>
  <c r="R46" i="20"/>
  <c r="Q46" i="20"/>
  <c r="P46" i="20"/>
  <c r="O46" i="20"/>
  <c r="M46" i="20"/>
  <c r="L46" i="20"/>
  <c r="K46" i="20"/>
  <c r="J46" i="20"/>
  <c r="I46" i="20"/>
  <c r="H46" i="20"/>
  <c r="G46" i="20"/>
  <c r="F46" i="20"/>
  <c r="E46" i="20"/>
  <c r="U45" i="20"/>
  <c r="T44" i="20"/>
  <c r="N44" i="20"/>
  <c r="T43" i="20"/>
  <c r="N43" i="20"/>
  <c r="T42" i="20"/>
  <c r="N42" i="20"/>
  <c r="T41" i="20"/>
  <c r="N41" i="20"/>
  <c r="T40" i="20"/>
  <c r="N40" i="20"/>
  <c r="T39" i="20"/>
  <c r="N39" i="20"/>
  <c r="T38" i="20"/>
  <c r="N38" i="20"/>
  <c r="T37" i="20"/>
  <c r="N37" i="20"/>
  <c r="T36" i="20"/>
  <c r="N36" i="20"/>
  <c r="T35" i="20"/>
  <c r="N35" i="20"/>
  <c r="N46" i="20" l="1"/>
  <c r="U37" i="20"/>
  <c r="U41" i="20"/>
  <c r="U43" i="20"/>
  <c r="U13" i="20"/>
  <c r="U18" i="20"/>
  <c r="K47" i="20"/>
  <c r="U35" i="20"/>
  <c r="U39" i="20"/>
  <c r="U16" i="20"/>
  <c r="U14" i="20"/>
  <c r="U19" i="20"/>
  <c r="U36" i="20"/>
  <c r="U38" i="20"/>
  <c r="U40" i="20"/>
  <c r="U42" i="20"/>
  <c r="G25" i="20"/>
  <c r="K25" i="20"/>
  <c r="N24" i="20"/>
  <c r="U22" i="20"/>
  <c r="U20" i="20"/>
  <c r="G47" i="20"/>
  <c r="U44" i="20"/>
  <c r="T24" i="20"/>
  <c r="T46" i="20"/>
  <c r="U46" i="20" s="1"/>
  <c r="U24" i="20" l="1"/>
  <c r="S25" i="17"/>
  <c r="R25" i="17"/>
  <c r="Q25" i="17"/>
  <c r="P25" i="17"/>
  <c r="O25" i="17"/>
  <c r="M25" i="17"/>
  <c r="L25" i="17"/>
  <c r="K25" i="17"/>
  <c r="J25" i="17"/>
  <c r="I25" i="17"/>
  <c r="H25" i="17"/>
  <c r="G25" i="17"/>
  <c r="F25" i="17"/>
  <c r="E25" i="17"/>
  <c r="U24" i="17"/>
  <c r="T23" i="17"/>
  <c r="U23" i="17" s="1"/>
  <c r="N23" i="17"/>
  <c r="U22" i="17"/>
  <c r="T21" i="17"/>
  <c r="N21" i="17"/>
  <c r="T20" i="17"/>
  <c r="N20" i="17"/>
  <c r="T19" i="17"/>
  <c r="U19" i="17" s="1"/>
  <c r="N19" i="17"/>
  <c r="T18" i="17"/>
  <c r="N18" i="17"/>
  <c r="T17" i="17"/>
  <c r="N17" i="17"/>
  <c r="T16" i="17"/>
  <c r="N16" i="17"/>
  <c r="T15" i="17"/>
  <c r="U15" i="17" s="1"/>
  <c r="N15" i="17"/>
  <c r="T14" i="17"/>
  <c r="N14" i="17"/>
  <c r="U13" i="17"/>
  <c r="S45" i="17"/>
  <c r="R45" i="17"/>
  <c r="Q45" i="17"/>
  <c r="P45" i="17"/>
  <c r="O45" i="17"/>
  <c r="M45" i="17"/>
  <c r="L45" i="17"/>
  <c r="K45" i="17"/>
  <c r="J45" i="17"/>
  <c r="I45" i="17"/>
  <c r="H45" i="17"/>
  <c r="G45" i="17"/>
  <c r="F45" i="17"/>
  <c r="E45" i="17"/>
  <c r="U44" i="17"/>
  <c r="T43" i="17"/>
  <c r="N43" i="17"/>
  <c r="T42" i="17"/>
  <c r="N42" i="17"/>
  <c r="T41" i="17"/>
  <c r="N41" i="17"/>
  <c r="T40" i="17"/>
  <c r="N40" i="17"/>
  <c r="U39" i="17"/>
  <c r="T38" i="17"/>
  <c r="N38" i="17"/>
  <c r="T37" i="17"/>
  <c r="N37" i="17"/>
  <c r="U37" i="17" s="1"/>
  <c r="T36" i="17"/>
  <c r="N36" i="17"/>
  <c r="T35" i="17"/>
  <c r="N35" i="17"/>
  <c r="T34" i="17"/>
  <c r="N34" i="17"/>
  <c r="U14" i="17" l="1"/>
  <c r="U38" i="17"/>
  <c r="U43" i="17"/>
  <c r="U20" i="17"/>
  <c r="U35" i="17"/>
  <c r="U41" i="17"/>
  <c r="G46" i="17"/>
  <c r="K46" i="17"/>
  <c r="U16" i="17"/>
  <c r="U21" i="17"/>
  <c r="N45" i="17"/>
  <c r="U34" i="17"/>
  <c r="U36" i="17"/>
  <c r="U40" i="17"/>
  <c r="U42" i="17"/>
  <c r="U17" i="17"/>
  <c r="U18" i="17"/>
  <c r="N25" i="17"/>
  <c r="K26" i="17"/>
  <c r="G26" i="17"/>
  <c r="T25" i="17"/>
  <c r="T45" i="17"/>
  <c r="U45" i="17" l="1"/>
  <c r="U25" i="17"/>
  <c r="T27" i="15"/>
  <c r="S27" i="15"/>
  <c r="R27" i="15"/>
  <c r="Q27" i="15"/>
  <c r="P27" i="15"/>
  <c r="O27" i="15"/>
  <c r="M27" i="15"/>
  <c r="L27" i="15"/>
  <c r="K27" i="15"/>
  <c r="J27" i="15"/>
  <c r="I27" i="15"/>
  <c r="H27" i="15"/>
  <c r="G27" i="15"/>
  <c r="F27" i="15"/>
  <c r="E27" i="15"/>
  <c r="U26" i="15"/>
  <c r="N25" i="15"/>
  <c r="U25" i="15" s="1"/>
  <c r="N24" i="15"/>
  <c r="U24" i="15" s="1"/>
  <c r="N23" i="15"/>
  <c r="U23" i="15" s="1"/>
  <c r="N21" i="15"/>
  <c r="U21" i="15" s="1"/>
  <c r="N19" i="15"/>
  <c r="U19" i="15" s="1"/>
  <c r="N18" i="15"/>
  <c r="U18" i="15" s="1"/>
  <c r="N17" i="15"/>
  <c r="U17" i="15" s="1"/>
  <c r="N16" i="15"/>
  <c r="U16" i="15" s="1"/>
  <c r="N15" i="15"/>
  <c r="U15" i="15" s="1"/>
  <c r="U14" i="15"/>
  <c r="N13" i="15"/>
  <c r="N27" i="15" s="1"/>
  <c r="T47" i="15"/>
  <c r="S47" i="15"/>
  <c r="R47" i="15"/>
  <c r="Q47" i="15"/>
  <c r="P47" i="15"/>
  <c r="O47" i="15"/>
  <c r="M47" i="15"/>
  <c r="L47" i="15"/>
  <c r="K47" i="15"/>
  <c r="J47" i="15"/>
  <c r="K48" i="15" s="1"/>
  <c r="I47" i="15"/>
  <c r="H47" i="15"/>
  <c r="G47" i="15"/>
  <c r="F47" i="15"/>
  <c r="G48" i="15" s="1"/>
  <c r="E47" i="15"/>
  <c r="U46" i="15"/>
  <c r="N45" i="15"/>
  <c r="U45" i="15" s="1"/>
  <c r="N44" i="15"/>
  <c r="U44" i="15" s="1"/>
  <c r="N43" i="15"/>
  <c r="U43" i="15" s="1"/>
  <c r="N42" i="15"/>
  <c r="U42" i="15" s="1"/>
  <c r="U41" i="15"/>
  <c r="N40" i="15"/>
  <c r="U40" i="15" s="1"/>
  <c r="N39" i="15"/>
  <c r="U39" i="15" s="1"/>
  <c r="N38" i="15"/>
  <c r="U38" i="15" s="1"/>
  <c r="N37" i="15"/>
  <c r="U37" i="15" s="1"/>
  <c r="N47" i="15" l="1"/>
  <c r="U13" i="15"/>
  <c r="K28" i="15"/>
  <c r="G28" i="15"/>
  <c r="U27" i="15"/>
  <c r="U47" i="15"/>
  <c r="S25" i="9" l="1"/>
  <c r="R25" i="9"/>
  <c r="Q25" i="9"/>
  <c r="P25" i="9"/>
  <c r="O25" i="9"/>
  <c r="M25" i="9"/>
  <c r="L25" i="9"/>
  <c r="K25" i="9"/>
  <c r="J25" i="9"/>
  <c r="I25" i="9"/>
  <c r="H25" i="9"/>
  <c r="G25" i="9"/>
  <c r="F25" i="9"/>
  <c r="E25" i="9"/>
  <c r="T24" i="9"/>
  <c r="N24" i="9"/>
  <c r="U23" i="9"/>
  <c r="T22" i="9"/>
  <c r="N22" i="9"/>
  <c r="T21" i="9"/>
  <c r="N21" i="9"/>
  <c r="T20" i="9"/>
  <c r="N20" i="9"/>
  <c r="T19" i="9"/>
  <c r="U19" i="9" s="1"/>
  <c r="N19" i="9"/>
  <c r="T18" i="9"/>
  <c r="N18" i="9"/>
  <c r="T15" i="9"/>
  <c r="N15" i="9"/>
  <c r="T14" i="9"/>
  <c r="N14" i="9"/>
  <c r="T13" i="9"/>
  <c r="N13" i="9"/>
  <c r="U13" i="9" s="1"/>
  <c r="S49" i="9"/>
  <c r="R49" i="9"/>
  <c r="Q49" i="9"/>
  <c r="P49" i="9"/>
  <c r="O49" i="9"/>
  <c r="M49" i="9"/>
  <c r="L49" i="9"/>
  <c r="K49" i="9"/>
  <c r="J49" i="9"/>
  <c r="I49" i="9"/>
  <c r="H49" i="9"/>
  <c r="G49" i="9"/>
  <c r="F49" i="9"/>
  <c r="E49" i="9"/>
  <c r="T48" i="9"/>
  <c r="N48" i="9"/>
  <c r="T47" i="9"/>
  <c r="N47" i="9"/>
  <c r="U46" i="9"/>
  <c r="T45" i="9"/>
  <c r="N45" i="9"/>
  <c r="U44" i="9"/>
  <c r="U43" i="9"/>
  <c r="T42" i="9"/>
  <c r="N42" i="9"/>
  <c r="T41" i="9"/>
  <c r="N41" i="9"/>
  <c r="T40" i="9"/>
  <c r="N40" i="9"/>
  <c r="T39" i="9"/>
  <c r="N39" i="9"/>
  <c r="T37" i="9"/>
  <c r="N37" i="9"/>
  <c r="T36" i="9"/>
  <c r="N36" i="9"/>
  <c r="S25" i="6"/>
  <c r="R25" i="6"/>
  <c r="Q25" i="6"/>
  <c r="P25" i="6"/>
  <c r="O25" i="6"/>
  <c r="M25" i="6"/>
  <c r="L25" i="6"/>
  <c r="K25" i="6"/>
  <c r="J25" i="6"/>
  <c r="I25" i="6"/>
  <c r="H25" i="6"/>
  <c r="G25" i="6"/>
  <c r="F25" i="6"/>
  <c r="G26" i="6" s="1"/>
  <c r="E25" i="6"/>
  <c r="T24" i="6"/>
  <c r="N24" i="6"/>
  <c r="T23" i="6"/>
  <c r="N23" i="6"/>
  <c r="T22" i="6"/>
  <c r="N22" i="6"/>
  <c r="U22" i="6" s="1"/>
  <c r="T21" i="6"/>
  <c r="N21" i="6"/>
  <c r="T20" i="6"/>
  <c r="N20" i="6"/>
  <c r="T19" i="6"/>
  <c r="N19" i="6"/>
  <c r="T18" i="6"/>
  <c r="N18" i="6"/>
  <c r="T15" i="6"/>
  <c r="N15" i="6"/>
  <c r="T14" i="6"/>
  <c r="N14" i="6"/>
  <c r="T13" i="6"/>
  <c r="N13" i="6"/>
  <c r="S46" i="6"/>
  <c r="R46" i="6"/>
  <c r="Q46" i="6"/>
  <c r="P46" i="6"/>
  <c r="O46" i="6"/>
  <c r="M46" i="6"/>
  <c r="L46" i="6"/>
  <c r="K46" i="6"/>
  <c r="J46" i="6"/>
  <c r="I46" i="6"/>
  <c r="H46" i="6"/>
  <c r="G46" i="6"/>
  <c r="F46" i="6"/>
  <c r="E46" i="6"/>
  <c r="T45" i="6"/>
  <c r="N45" i="6"/>
  <c r="T44" i="6"/>
  <c r="N44" i="6"/>
  <c r="T43" i="6"/>
  <c r="N43" i="6"/>
  <c r="T42" i="6"/>
  <c r="N42" i="6"/>
  <c r="T41" i="6"/>
  <c r="N41" i="6"/>
  <c r="T40" i="6"/>
  <c r="N40" i="6"/>
  <c r="T38" i="6"/>
  <c r="N38" i="6"/>
  <c r="T37" i="6"/>
  <c r="N37" i="6"/>
  <c r="T36" i="6"/>
  <c r="N36" i="6"/>
  <c r="T35" i="6"/>
  <c r="N35" i="6"/>
  <c r="U36" i="9" l="1"/>
  <c r="N25" i="9"/>
  <c r="U21" i="9"/>
  <c r="K26" i="9"/>
  <c r="G50" i="9"/>
  <c r="K50" i="9"/>
  <c r="U20" i="9"/>
  <c r="U42" i="9"/>
  <c r="U15" i="9"/>
  <c r="U37" i="9"/>
  <c r="U47" i="9"/>
  <c r="U45" i="9"/>
  <c r="U48" i="9"/>
  <c r="K26" i="6"/>
  <c r="U43" i="6"/>
  <c r="U45" i="6"/>
  <c r="U13" i="6"/>
  <c r="U15" i="6"/>
  <c r="T46" i="6"/>
  <c r="U46" i="6" s="1"/>
  <c r="U37" i="6"/>
  <c r="U42" i="6"/>
  <c r="G47" i="6"/>
  <c r="U14" i="6"/>
  <c r="U20" i="6"/>
  <c r="U24" i="6"/>
  <c r="U39" i="9"/>
  <c r="U41" i="9"/>
  <c r="U22" i="9"/>
  <c r="U18" i="9"/>
  <c r="U24" i="9"/>
  <c r="N49" i="9"/>
  <c r="U40" i="9"/>
  <c r="G26" i="9"/>
  <c r="U40" i="6"/>
  <c r="U36" i="6"/>
  <c r="U44" i="6"/>
  <c r="U19" i="6"/>
  <c r="N46" i="6"/>
  <c r="U38" i="6"/>
  <c r="U41" i="6"/>
  <c r="K47" i="6"/>
  <c r="N25" i="6"/>
  <c r="U18" i="6"/>
  <c r="U21" i="6"/>
  <c r="U23" i="6"/>
  <c r="T25" i="9"/>
  <c r="U25" i="9" s="1"/>
  <c r="U14" i="9"/>
  <c r="T49" i="9"/>
  <c r="T25" i="6"/>
  <c r="U35" i="6"/>
  <c r="U49" i="9" l="1"/>
  <c r="U25" i="6"/>
  <c r="T13" i="10" l="1"/>
  <c r="N13" i="10"/>
  <c r="U13" i="10" l="1"/>
  <c r="S4" i="28"/>
  <c r="S5" i="28"/>
  <c r="S4" i="23" l="1"/>
  <c r="S5" i="23"/>
  <c r="S4" i="22" l="1"/>
  <c r="S5" i="22"/>
  <c r="S4" i="20" l="1"/>
  <c r="S5" i="20"/>
  <c r="S4" i="16" l="1"/>
  <c r="S5" i="16"/>
  <c r="S4" i="26"/>
  <c r="S5" i="26"/>
  <c r="S5" i="40" l="1"/>
  <c r="S4" i="40"/>
  <c r="S5" i="39"/>
  <c r="S4" i="39"/>
  <c r="S5" i="38"/>
  <c r="S4" i="38"/>
  <c r="S5" i="37"/>
  <c r="S4" i="37"/>
  <c r="S5" i="36"/>
  <c r="S4" i="36"/>
  <c r="S5" i="35"/>
  <c r="S4" i="35"/>
  <c r="T14" i="7" l="1"/>
  <c r="N14" i="7"/>
  <c r="T45" i="8"/>
  <c r="N45" i="8"/>
  <c r="T44" i="8"/>
  <c r="U44" i="8" s="1"/>
  <c r="N44" i="8"/>
  <c r="T43" i="8"/>
  <c r="N43" i="8"/>
  <c r="T42" i="8"/>
  <c r="N42" i="8"/>
  <c r="T41" i="8"/>
  <c r="N41" i="8"/>
  <c r="T40" i="8"/>
  <c r="U40" i="8" s="1"/>
  <c r="N40" i="8"/>
  <c r="T39" i="8"/>
  <c r="N39" i="8"/>
  <c r="T38" i="8"/>
  <c r="U38" i="8" s="1"/>
  <c r="N38" i="8"/>
  <c r="T37" i="8"/>
  <c r="N37" i="8"/>
  <c r="T36" i="8"/>
  <c r="N36" i="8"/>
  <c r="T24" i="8"/>
  <c r="N24" i="8"/>
  <c r="T23" i="8"/>
  <c r="N23" i="8"/>
  <c r="T22" i="8"/>
  <c r="N22" i="8"/>
  <c r="T21" i="8"/>
  <c r="N21" i="8"/>
  <c r="T20" i="8"/>
  <c r="N20" i="8"/>
  <c r="T19" i="8"/>
  <c r="N19" i="8"/>
  <c r="T18" i="8"/>
  <c r="N18" i="8"/>
  <c r="T15" i="8"/>
  <c r="N15" i="8"/>
  <c r="T14" i="8"/>
  <c r="N14" i="8"/>
  <c r="T13" i="8"/>
  <c r="N13" i="8"/>
  <c r="U14" i="8" l="1"/>
  <c r="U24" i="8"/>
  <c r="U36" i="8"/>
  <c r="U18" i="8"/>
  <c r="U41" i="8"/>
  <c r="U43" i="8"/>
  <c r="U45" i="8"/>
  <c r="U42" i="8"/>
  <c r="U13" i="8"/>
  <c r="U15" i="8"/>
  <c r="U23" i="8"/>
  <c r="U37" i="8"/>
  <c r="U39" i="8"/>
  <c r="U22" i="8"/>
  <c r="U14" i="7"/>
  <c r="U20" i="8"/>
  <c r="U19" i="8"/>
  <c r="U21" i="8"/>
  <c r="S5" i="4" l="1"/>
  <c r="S4" i="4"/>
  <c r="T24" i="4"/>
  <c r="N24" i="4"/>
  <c r="T22" i="4"/>
  <c r="N22" i="4"/>
  <c r="T21" i="4"/>
  <c r="N21" i="4"/>
  <c r="T20" i="4"/>
  <c r="N20" i="4"/>
  <c r="T19" i="4"/>
  <c r="N19" i="4"/>
  <c r="T18" i="4"/>
  <c r="N18" i="4"/>
  <c r="T16" i="4"/>
  <c r="N16" i="4"/>
  <c r="T15" i="4"/>
  <c r="N15" i="4"/>
  <c r="T44" i="4"/>
  <c r="N44" i="4"/>
  <c r="T43" i="4"/>
  <c r="N43" i="4"/>
  <c r="T42" i="4"/>
  <c r="N42" i="4"/>
  <c r="T41" i="4"/>
  <c r="N41" i="4"/>
  <c r="T40" i="4"/>
  <c r="N40" i="4"/>
  <c r="T39" i="4"/>
  <c r="N39" i="4"/>
  <c r="T38" i="4"/>
  <c r="N38" i="4"/>
  <c r="T37" i="4"/>
  <c r="N37" i="4"/>
  <c r="T36" i="4"/>
  <c r="N36" i="4"/>
  <c r="T35" i="4"/>
  <c r="N35" i="4"/>
  <c r="U39" i="4" l="1"/>
  <c r="U37" i="4"/>
  <c r="U41" i="4"/>
  <c r="U16" i="4"/>
  <c r="U44" i="4"/>
  <c r="U43" i="4"/>
  <c r="U21" i="4"/>
  <c r="U36" i="4"/>
  <c r="U40" i="4"/>
  <c r="U19" i="4"/>
  <c r="U15" i="4"/>
  <c r="U38" i="4"/>
  <c r="U18" i="4"/>
  <c r="U20" i="4"/>
  <c r="U35" i="4"/>
  <c r="U42" i="4"/>
  <c r="U13" i="4"/>
  <c r="U22" i="4"/>
  <c r="U24" i="4"/>
  <c r="T45" i="5"/>
  <c r="N45" i="5"/>
  <c r="U45" i="5" l="1"/>
  <c r="U17" i="5"/>
  <c r="S4" i="30"/>
  <c r="S5" i="30"/>
  <c r="S4" i="27" l="1"/>
  <c r="S5" i="27"/>
  <c r="T25" i="13" l="1"/>
  <c r="N25" i="13"/>
  <c r="T24" i="13"/>
  <c r="N24" i="13"/>
  <c r="T23" i="13"/>
  <c r="N23" i="13"/>
  <c r="T21" i="13"/>
  <c r="N21" i="13"/>
  <c r="T19" i="13"/>
  <c r="N19" i="13"/>
  <c r="T18" i="13"/>
  <c r="N18" i="13"/>
  <c r="T17" i="13"/>
  <c r="N17" i="13"/>
  <c r="T16" i="13"/>
  <c r="N16" i="13"/>
  <c r="T15" i="13"/>
  <c r="N15" i="13"/>
  <c r="T13" i="13"/>
  <c r="N13" i="13"/>
  <c r="S4" i="13"/>
  <c r="S5" i="13"/>
  <c r="T48" i="13"/>
  <c r="N48" i="13"/>
  <c r="T47" i="13"/>
  <c r="N47" i="13"/>
  <c r="T46" i="13"/>
  <c r="N46" i="13"/>
  <c r="T45" i="13"/>
  <c r="N45" i="13"/>
  <c r="T44" i="13"/>
  <c r="N44" i="13"/>
  <c r="T43" i="13"/>
  <c r="N43" i="13"/>
  <c r="T42" i="13"/>
  <c r="N42" i="13"/>
  <c r="T41" i="13"/>
  <c r="N41" i="13"/>
  <c r="T40" i="13"/>
  <c r="N40" i="13"/>
  <c r="T39" i="13"/>
  <c r="N39" i="13"/>
  <c r="T38" i="13"/>
  <c r="N38" i="13"/>
  <c r="T37" i="13"/>
  <c r="N37" i="13"/>
  <c r="U47" i="13" l="1"/>
  <c r="U25" i="13"/>
  <c r="U13" i="13"/>
  <c r="U38" i="13"/>
  <c r="U42" i="13"/>
  <c r="U18" i="13"/>
  <c r="U40" i="13"/>
  <c r="U43" i="13"/>
  <c r="U39" i="13"/>
  <c r="U45" i="13"/>
  <c r="U21" i="13"/>
  <c r="U24" i="13"/>
  <c r="U16" i="13"/>
  <c r="U37" i="13"/>
  <c r="U46" i="13"/>
  <c r="U17" i="13"/>
  <c r="U41" i="13"/>
  <c r="U48" i="13"/>
  <c r="U19" i="13"/>
  <c r="U23" i="13"/>
  <c r="U44" i="13"/>
  <c r="U15" i="13"/>
  <c r="S4" i="9"/>
  <c r="S5" i="9"/>
  <c r="S4" i="6" l="1"/>
  <c r="S5" i="6"/>
  <c r="T44" i="5" l="1"/>
  <c r="N44" i="5"/>
  <c r="T43" i="5"/>
  <c r="N43" i="5"/>
  <c r="T42" i="5"/>
  <c r="N42" i="5"/>
  <c r="T41" i="5"/>
  <c r="N41" i="5"/>
  <c r="T40" i="5"/>
  <c r="N40" i="5"/>
  <c r="T39" i="5"/>
  <c r="N39" i="5"/>
  <c r="T38" i="5"/>
  <c r="N38" i="5"/>
  <c r="T37" i="5"/>
  <c r="N37" i="5"/>
  <c r="T36" i="5"/>
  <c r="N36" i="5"/>
  <c r="T24" i="5"/>
  <c r="N24" i="5"/>
  <c r="T23" i="5"/>
  <c r="N23" i="5"/>
  <c r="T22" i="5"/>
  <c r="N22" i="5"/>
  <c r="T21" i="5"/>
  <c r="N21" i="5"/>
  <c r="T20" i="5"/>
  <c r="N20" i="5"/>
  <c r="T19" i="5"/>
  <c r="N19" i="5"/>
  <c r="T18" i="5"/>
  <c r="N18" i="5"/>
  <c r="T16" i="5"/>
  <c r="N16" i="5"/>
  <c r="S4" i="5"/>
  <c r="S5" i="5"/>
  <c r="U19" i="5" l="1"/>
  <c r="U39" i="5"/>
  <c r="U41" i="5"/>
  <c r="U43" i="5"/>
  <c r="U37" i="5"/>
  <c r="U23" i="5"/>
  <c r="U38" i="5"/>
  <c r="U40" i="5"/>
  <c r="U42" i="5"/>
  <c r="U36" i="5"/>
  <c r="U20" i="5"/>
  <c r="U22" i="5"/>
  <c r="U24" i="5"/>
  <c r="U44" i="5"/>
  <c r="U21" i="5"/>
  <c r="U13" i="5"/>
  <c r="U18" i="5"/>
  <c r="U16" i="5"/>
  <c r="S5" i="34"/>
  <c r="S4" i="34"/>
  <c r="S5" i="33"/>
  <c r="S4" i="33"/>
  <c r="S46" i="32"/>
  <c r="R46" i="32"/>
  <c r="Q46" i="32"/>
  <c r="P46" i="32"/>
  <c r="O46" i="32"/>
  <c r="M46" i="32"/>
  <c r="L46" i="32"/>
  <c r="K46" i="32"/>
  <c r="J46" i="32"/>
  <c r="I46" i="32"/>
  <c r="H46" i="32"/>
  <c r="G46" i="32"/>
  <c r="F46" i="32"/>
  <c r="E46" i="32"/>
  <c r="U45" i="32"/>
  <c r="N44" i="32"/>
  <c r="N43" i="32"/>
  <c r="U43" i="32" s="1"/>
  <c r="N42" i="32"/>
  <c r="N41" i="32"/>
  <c r="U41" i="32" s="1"/>
  <c r="N40" i="32"/>
  <c r="N39" i="32"/>
  <c r="U39" i="32" s="1"/>
  <c r="N38" i="32"/>
  <c r="N37" i="32"/>
  <c r="N36" i="32"/>
  <c r="U36" i="32" s="1"/>
  <c r="N35" i="32"/>
  <c r="S25" i="32"/>
  <c r="R25" i="32"/>
  <c r="Q25" i="32"/>
  <c r="P25" i="32"/>
  <c r="O25" i="32"/>
  <c r="M25" i="32"/>
  <c r="L25" i="32"/>
  <c r="K25" i="32"/>
  <c r="J25" i="32"/>
  <c r="I25" i="32"/>
  <c r="H25" i="32"/>
  <c r="G25" i="32"/>
  <c r="F25" i="32"/>
  <c r="E25" i="32"/>
  <c r="U24" i="32"/>
  <c r="N23" i="32"/>
  <c r="N22" i="32"/>
  <c r="U22" i="32" s="1"/>
  <c r="N21" i="32"/>
  <c r="N20" i="32"/>
  <c r="U20" i="32" s="1"/>
  <c r="N19" i="32"/>
  <c r="N18" i="32"/>
  <c r="U18" i="32" s="1"/>
  <c r="N17" i="32"/>
  <c r="N15" i="32"/>
  <c r="U15" i="32" s="1"/>
  <c r="N14" i="32"/>
  <c r="N13" i="32"/>
  <c r="U13" i="32" s="1"/>
  <c r="C11" i="32"/>
  <c r="S5" i="32"/>
  <c r="S4" i="32"/>
  <c r="K4" i="31"/>
  <c r="S5" i="31"/>
  <c r="K5" i="31"/>
  <c r="S4" i="31"/>
  <c r="K4" i="30"/>
  <c r="K5" i="30"/>
  <c r="S5" i="29"/>
  <c r="S4" i="29"/>
  <c r="K4" i="27"/>
  <c r="K5" i="27"/>
  <c r="S46" i="25"/>
  <c r="R46" i="25"/>
  <c r="Q46" i="25"/>
  <c r="P46" i="25"/>
  <c r="O46" i="25"/>
  <c r="M46" i="25"/>
  <c r="L46" i="25"/>
  <c r="K46" i="25"/>
  <c r="J46" i="25"/>
  <c r="I46" i="25"/>
  <c r="H46" i="25"/>
  <c r="G46" i="25"/>
  <c r="F46" i="25"/>
  <c r="E46" i="25"/>
  <c r="U45" i="25"/>
  <c r="N44" i="25"/>
  <c r="U44" i="25" s="1"/>
  <c r="N43" i="25"/>
  <c r="U43" i="25" s="1"/>
  <c r="N42" i="25"/>
  <c r="N41" i="25"/>
  <c r="U41" i="25" s="1"/>
  <c r="N40" i="25"/>
  <c r="N39" i="25"/>
  <c r="U39" i="25" s="1"/>
  <c r="N37" i="25"/>
  <c r="U37" i="25" s="1"/>
  <c r="N36" i="25"/>
  <c r="N35" i="25"/>
  <c r="U35" i="25" s="1"/>
  <c r="S24" i="25"/>
  <c r="R24" i="25"/>
  <c r="Q24" i="25"/>
  <c r="P24" i="25"/>
  <c r="O24" i="25"/>
  <c r="M24" i="25"/>
  <c r="L24" i="25"/>
  <c r="K24" i="25"/>
  <c r="J24" i="25"/>
  <c r="I24" i="25"/>
  <c r="H24" i="25"/>
  <c r="G24" i="25"/>
  <c r="F24" i="25"/>
  <c r="E24" i="25"/>
  <c r="U23" i="25"/>
  <c r="N22" i="25"/>
  <c r="U22" i="25" s="1"/>
  <c r="N21" i="25"/>
  <c r="N20" i="25"/>
  <c r="N18" i="25"/>
  <c r="U18" i="25" s="1"/>
  <c r="N17" i="25"/>
  <c r="N14" i="25"/>
  <c r="U14" i="25" s="1"/>
  <c r="N13" i="25"/>
  <c r="C11" i="25"/>
  <c r="S5" i="25"/>
  <c r="S4" i="25"/>
  <c r="S5" i="24"/>
  <c r="S4" i="24"/>
  <c r="S5" i="21"/>
  <c r="S4" i="21"/>
  <c r="S5" i="19"/>
  <c r="S4" i="19"/>
  <c r="S5" i="18"/>
  <c r="S4" i="18"/>
  <c r="S5" i="17"/>
  <c r="S4" i="17"/>
  <c r="S5" i="15"/>
  <c r="S4" i="15"/>
  <c r="S50" i="14"/>
  <c r="R50" i="14"/>
  <c r="Q50" i="14"/>
  <c r="P50" i="14"/>
  <c r="O50" i="14"/>
  <c r="M50" i="14"/>
  <c r="L50" i="14"/>
  <c r="K50" i="14"/>
  <c r="J50" i="14"/>
  <c r="I50" i="14"/>
  <c r="H50" i="14"/>
  <c r="G50" i="14"/>
  <c r="F50" i="14"/>
  <c r="E50" i="14"/>
  <c r="U49" i="14"/>
  <c r="N48" i="14"/>
  <c r="N47" i="14"/>
  <c r="U47" i="14" s="1"/>
  <c r="N46" i="14"/>
  <c r="N45" i="14"/>
  <c r="U45" i="14" s="1"/>
  <c r="N44" i="14"/>
  <c r="N43" i="14"/>
  <c r="N42" i="14"/>
  <c r="U42" i="14" s="1"/>
  <c r="N41" i="14"/>
  <c r="N40" i="14"/>
  <c r="U40" i="14" s="1"/>
  <c r="N39" i="14"/>
  <c r="U39" i="14" s="1"/>
  <c r="U38" i="14"/>
  <c r="N38" i="14"/>
  <c r="N37" i="14"/>
  <c r="U37" i="14" s="1"/>
  <c r="S27" i="14"/>
  <c r="R27" i="14"/>
  <c r="Q27" i="14"/>
  <c r="P27" i="14"/>
  <c r="O27" i="14"/>
  <c r="M27" i="14"/>
  <c r="L27" i="14"/>
  <c r="K27" i="14"/>
  <c r="J27" i="14"/>
  <c r="I27" i="14"/>
  <c r="H27" i="14"/>
  <c r="G27" i="14"/>
  <c r="F27" i="14"/>
  <c r="E27" i="14"/>
  <c r="U26" i="14"/>
  <c r="N25" i="14"/>
  <c r="N24" i="14"/>
  <c r="U24" i="14" s="1"/>
  <c r="N23" i="14"/>
  <c r="N21" i="14"/>
  <c r="U21" i="14" s="1"/>
  <c r="N19" i="14"/>
  <c r="U19" i="14" s="1"/>
  <c r="N18" i="14"/>
  <c r="N17" i="14"/>
  <c r="U17" i="14" s="1"/>
  <c r="N16" i="14"/>
  <c r="N15" i="14"/>
  <c r="U15" i="14" s="1"/>
  <c r="N14" i="14"/>
  <c r="N13" i="14"/>
  <c r="U13" i="14" s="1"/>
  <c r="C11" i="14"/>
  <c r="S5" i="14"/>
  <c r="S4" i="14"/>
  <c r="S49" i="13"/>
  <c r="R49" i="13"/>
  <c r="Q49" i="13"/>
  <c r="P49" i="13"/>
  <c r="O49" i="13"/>
  <c r="M49" i="13"/>
  <c r="L49" i="13"/>
  <c r="K49" i="13"/>
  <c r="J49" i="13"/>
  <c r="I49" i="13"/>
  <c r="H49" i="13"/>
  <c r="G49" i="13"/>
  <c r="F49" i="13"/>
  <c r="E49" i="13"/>
  <c r="N49" i="13"/>
  <c r="S26" i="13"/>
  <c r="R26" i="13"/>
  <c r="Q26" i="13"/>
  <c r="P26" i="13"/>
  <c r="O26" i="13"/>
  <c r="M26" i="13"/>
  <c r="L26" i="13"/>
  <c r="K26" i="13"/>
  <c r="J26" i="13"/>
  <c r="I26" i="13"/>
  <c r="H26" i="13"/>
  <c r="G26" i="13"/>
  <c r="F26" i="13"/>
  <c r="E26" i="13"/>
  <c r="N26" i="13"/>
  <c r="C11" i="13"/>
  <c r="K4" i="13" s="1"/>
  <c r="K5" i="13"/>
  <c r="S49" i="12"/>
  <c r="R49" i="12"/>
  <c r="Q49" i="12"/>
  <c r="P49" i="12"/>
  <c r="O49" i="12"/>
  <c r="M49" i="12"/>
  <c r="L49" i="12"/>
  <c r="K49" i="12"/>
  <c r="J49" i="12"/>
  <c r="I49" i="12"/>
  <c r="H49" i="12"/>
  <c r="G49" i="12"/>
  <c r="F49" i="12"/>
  <c r="E49" i="12"/>
  <c r="U48" i="12"/>
  <c r="N47" i="12"/>
  <c r="U47" i="12" s="1"/>
  <c r="T45" i="12"/>
  <c r="N45" i="12"/>
  <c r="N44" i="12"/>
  <c r="N43" i="12"/>
  <c r="N42" i="12"/>
  <c r="N41" i="12"/>
  <c r="N40" i="12"/>
  <c r="U40" i="12" s="1"/>
  <c r="N39" i="12"/>
  <c r="N38" i="12"/>
  <c r="U38" i="12" s="1"/>
  <c r="S26" i="12"/>
  <c r="R26" i="12"/>
  <c r="Q26" i="12"/>
  <c r="P26" i="12"/>
  <c r="O26" i="12"/>
  <c r="M26" i="12"/>
  <c r="L26" i="12"/>
  <c r="K26" i="12"/>
  <c r="J26" i="12"/>
  <c r="I26" i="12"/>
  <c r="H26" i="12"/>
  <c r="G26" i="12"/>
  <c r="F26" i="12"/>
  <c r="E26" i="12"/>
  <c r="U25" i="12"/>
  <c r="N24" i="12"/>
  <c r="U24" i="12" s="1"/>
  <c r="N22" i="12"/>
  <c r="U22" i="12" s="1"/>
  <c r="N21" i="12"/>
  <c r="N20" i="12"/>
  <c r="U20" i="12" s="1"/>
  <c r="N18" i="12"/>
  <c r="N17" i="12"/>
  <c r="N15" i="12"/>
  <c r="U13" i="12"/>
  <c r="C11" i="12"/>
  <c r="S5" i="12"/>
  <c r="S4" i="12"/>
  <c r="S5" i="11"/>
  <c r="S4" i="11"/>
  <c r="S47" i="10"/>
  <c r="R47" i="10"/>
  <c r="Q47" i="10"/>
  <c r="P47" i="10"/>
  <c r="O47" i="10"/>
  <c r="M47" i="10"/>
  <c r="L47" i="10"/>
  <c r="K47" i="10"/>
  <c r="J47" i="10"/>
  <c r="I47" i="10"/>
  <c r="H47" i="10"/>
  <c r="G47" i="10"/>
  <c r="F47" i="10"/>
  <c r="E47" i="10"/>
  <c r="T46" i="10"/>
  <c r="N46" i="10"/>
  <c r="T45" i="10"/>
  <c r="N45" i="10"/>
  <c r="T44" i="10"/>
  <c r="N44" i="10"/>
  <c r="T43" i="10"/>
  <c r="N43" i="10"/>
  <c r="T42" i="10"/>
  <c r="N42" i="10"/>
  <c r="T40" i="10"/>
  <c r="N40" i="10"/>
  <c r="T39" i="10"/>
  <c r="N39" i="10"/>
  <c r="T38" i="10"/>
  <c r="N38" i="10"/>
  <c r="T37" i="10"/>
  <c r="N37" i="10"/>
  <c r="T36" i="10"/>
  <c r="N36" i="10"/>
  <c r="S25" i="10"/>
  <c r="R25" i="10"/>
  <c r="Q25" i="10"/>
  <c r="P25" i="10"/>
  <c r="O25" i="10"/>
  <c r="M25" i="10"/>
  <c r="L25" i="10"/>
  <c r="K25" i="10"/>
  <c r="J25" i="10"/>
  <c r="I25" i="10"/>
  <c r="H25" i="10"/>
  <c r="G25" i="10"/>
  <c r="F25" i="10"/>
  <c r="E25" i="10"/>
  <c r="T24" i="10"/>
  <c r="N24" i="10"/>
  <c r="T23" i="10"/>
  <c r="N23" i="10"/>
  <c r="T22" i="10"/>
  <c r="N22" i="10"/>
  <c r="T21" i="10"/>
  <c r="N21" i="10"/>
  <c r="T20" i="10"/>
  <c r="N20" i="10"/>
  <c r="T19" i="10"/>
  <c r="N19" i="10"/>
  <c r="T18" i="10"/>
  <c r="N18" i="10"/>
  <c r="T15" i="10"/>
  <c r="N15" i="10"/>
  <c r="T14" i="10"/>
  <c r="N14" i="10"/>
  <c r="C11" i="10"/>
  <c r="K4" i="10" s="1"/>
  <c r="S5" i="10"/>
  <c r="K5" i="10"/>
  <c r="S4" i="10"/>
  <c r="K4" i="9"/>
  <c r="K5" i="9"/>
  <c r="S46" i="8"/>
  <c r="R46" i="8"/>
  <c r="Q46" i="8"/>
  <c r="P46" i="8"/>
  <c r="O46" i="8"/>
  <c r="M46" i="8"/>
  <c r="L46" i="8"/>
  <c r="K46" i="8"/>
  <c r="J46" i="8"/>
  <c r="I46" i="8"/>
  <c r="H46" i="8"/>
  <c r="G46" i="8"/>
  <c r="F46" i="8"/>
  <c r="E46" i="8"/>
  <c r="N46" i="8"/>
  <c r="S25" i="8"/>
  <c r="R25" i="8"/>
  <c r="Q25" i="8"/>
  <c r="P25" i="8"/>
  <c r="O25" i="8"/>
  <c r="M25" i="8"/>
  <c r="L25" i="8"/>
  <c r="K25" i="8"/>
  <c r="J25" i="8"/>
  <c r="I25" i="8"/>
  <c r="H25" i="8"/>
  <c r="G25" i="8"/>
  <c r="F25" i="8"/>
  <c r="E25" i="8"/>
  <c r="T25" i="8"/>
  <c r="C11" i="8"/>
  <c r="K4" i="8" s="1"/>
  <c r="S5" i="8"/>
  <c r="K5" i="8"/>
  <c r="S4" i="8"/>
  <c r="S46" i="7"/>
  <c r="R46" i="7"/>
  <c r="Q46" i="7"/>
  <c r="P46" i="7"/>
  <c r="O46" i="7"/>
  <c r="M46" i="7"/>
  <c r="L46" i="7"/>
  <c r="K46" i="7"/>
  <c r="J46" i="7"/>
  <c r="I46" i="7"/>
  <c r="H46" i="7"/>
  <c r="G46" i="7"/>
  <c r="F46" i="7"/>
  <c r="E46" i="7"/>
  <c r="T45" i="7"/>
  <c r="N45" i="7"/>
  <c r="T44" i="7"/>
  <c r="N44" i="7"/>
  <c r="T43" i="7"/>
  <c r="N43" i="7"/>
  <c r="T42" i="7"/>
  <c r="N42" i="7"/>
  <c r="T41" i="7"/>
  <c r="N41" i="7"/>
  <c r="T40" i="7"/>
  <c r="N40" i="7"/>
  <c r="T39" i="7"/>
  <c r="N39" i="7"/>
  <c r="T38" i="7"/>
  <c r="N38" i="7"/>
  <c r="T37" i="7"/>
  <c r="N37" i="7"/>
  <c r="T36" i="7"/>
  <c r="N36" i="7"/>
  <c r="T35" i="7"/>
  <c r="N35" i="7"/>
  <c r="S25" i="7"/>
  <c r="R25" i="7"/>
  <c r="Q25" i="7"/>
  <c r="P25" i="7"/>
  <c r="O25" i="7"/>
  <c r="M25" i="7"/>
  <c r="L25" i="7"/>
  <c r="K25" i="7"/>
  <c r="J25" i="7"/>
  <c r="I25" i="7"/>
  <c r="H25" i="7"/>
  <c r="G25" i="7"/>
  <c r="F25" i="7"/>
  <c r="E25" i="7"/>
  <c r="T24" i="7"/>
  <c r="N24" i="7"/>
  <c r="T22" i="7"/>
  <c r="N22" i="7"/>
  <c r="T21" i="7"/>
  <c r="N21" i="7"/>
  <c r="T20" i="7"/>
  <c r="N20" i="7"/>
  <c r="T19" i="7"/>
  <c r="N19" i="7"/>
  <c r="T18" i="7"/>
  <c r="N18" i="7"/>
  <c r="T16" i="7"/>
  <c r="N16" i="7"/>
  <c r="T15" i="7"/>
  <c r="N15" i="7"/>
  <c r="C11" i="7"/>
  <c r="K4" i="7" s="1"/>
  <c r="S5" i="7"/>
  <c r="K5" i="7"/>
  <c r="S4" i="7"/>
  <c r="K4" i="6"/>
  <c r="K5" i="6"/>
  <c r="S46" i="5"/>
  <c r="R46" i="5"/>
  <c r="Q46" i="5"/>
  <c r="P46" i="5"/>
  <c r="O46" i="5"/>
  <c r="M46" i="5"/>
  <c r="L46" i="5"/>
  <c r="K46" i="5"/>
  <c r="J46" i="5"/>
  <c r="I46" i="5"/>
  <c r="H46" i="5"/>
  <c r="G46" i="5"/>
  <c r="F46" i="5"/>
  <c r="E46" i="5"/>
  <c r="S25" i="5"/>
  <c r="R25" i="5"/>
  <c r="Q25" i="5"/>
  <c r="P25" i="5"/>
  <c r="O25" i="5"/>
  <c r="M25" i="5"/>
  <c r="L25" i="5"/>
  <c r="K25" i="5"/>
  <c r="J25" i="5"/>
  <c r="I25" i="5"/>
  <c r="H25" i="5"/>
  <c r="G25" i="5"/>
  <c r="F25" i="5"/>
  <c r="E25" i="5"/>
  <c r="N25" i="5"/>
  <c r="C11" i="5"/>
  <c r="K4" i="5" s="1"/>
  <c r="K5" i="5"/>
  <c r="S45" i="4"/>
  <c r="R45" i="4"/>
  <c r="Q45" i="4"/>
  <c r="P45" i="4"/>
  <c r="O45" i="4"/>
  <c r="M45" i="4"/>
  <c r="L45" i="4"/>
  <c r="K45" i="4"/>
  <c r="J45" i="4"/>
  <c r="I45" i="4"/>
  <c r="H45" i="4"/>
  <c r="G45" i="4"/>
  <c r="F45" i="4"/>
  <c r="E45" i="4"/>
  <c r="N45" i="4"/>
  <c r="S25" i="4"/>
  <c r="R25" i="4"/>
  <c r="Q25" i="4"/>
  <c r="P25" i="4"/>
  <c r="O25" i="4"/>
  <c r="M25" i="4"/>
  <c r="L25" i="4"/>
  <c r="K25" i="4"/>
  <c r="J25" i="4"/>
  <c r="I25" i="4"/>
  <c r="H25" i="4"/>
  <c r="G25" i="4"/>
  <c r="F25" i="4"/>
  <c r="E25" i="4"/>
  <c r="N25" i="4"/>
  <c r="C11" i="4"/>
  <c r="K4" i="4" s="1"/>
  <c r="K5" i="4"/>
  <c r="S46" i="3"/>
  <c r="R46" i="3"/>
  <c r="Q46" i="3"/>
  <c r="P46" i="3"/>
  <c r="O46" i="3"/>
  <c r="M46" i="3"/>
  <c r="L46" i="3"/>
  <c r="K46" i="3"/>
  <c r="J46" i="3"/>
  <c r="I46" i="3"/>
  <c r="H46" i="3"/>
  <c r="G46" i="3"/>
  <c r="F46" i="3"/>
  <c r="E46" i="3"/>
  <c r="N45" i="3"/>
  <c r="U45" i="3" s="1"/>
  <c r="N44" i="3"/>
  <c r="N43" i="3"/>
  <c r="U43" i="3" s="1"/>
  <c r="N41" i="3"/>
  <c r="U41" i="3" s="1"/>
  <c r="N40" i="3"/>
  <c r="N39" i="3"/>
  <c r="U39" i="3" s="1"/>
  <c r="N38" i="3"/>
  <c r="N37" i="3"/>
  <c r="U37" i="3" s="1"/>
  <c r="N35" i="3"/>
  <c r="U35" i="3" s="1"/>
  <c r="S25" i="3"/>
  <c r="R25" i="3"/>
  <c r="Q25" i="3"/>
  <c r="P25" i="3"/>
  <c r="O25" i="3"/>
  <c r="M25" i="3"/>
  <c r="L25" i="3"/>
  <c r="K25" i="3"/>
  <c r="J25" i="3"/>
  <c r="I25" i="3"/>
  <c r="H25" i="3"/>
  <c r="G25" i="3"/>
  <c r="F25" i="3"/>
  <c r="E25" i="3"/>
  <c r="N24" i="3"/>
  <c r="U24" i="3" s="1"/>
  <c r="N23" i="3"/>
  <c r="N22" i="3"/>
  <c r="U22" i="3" s="1"/>
  <c r="N21" i="3"/>
  <c r="N20" i="3"/>
  <c r="N19" i="3"/>
  <c r="U19" i="3" s="1"/>
  <c r="N18" i="3"/>
  <c r="N17" i="3"/>
  <c r="U17" i="3" s="1"/>
  <c r="N16" i="3"/>
  <c r="U16" i="3" s="1"/>
  <c r="N15" i="3"/>
  <c r="U15" i="3" s="1"/>
  <c r="U13" i="3"/>
  <c r="C11" i="3"/>
  <c r="S5" i="3"/>
  <c r="S4" i="3"/>
  <c r="K4" i="2"/>
  <c r="S5" i="2"/>
  <c r="K5" i="2"/>
  <c r="S4" i="2"/>
  <c r="U45" i="12" l="1"/>
  <c r="G25" i="25"/>
  <c r="K51" i="14"/>
  <c r="G51" i="14"/>
  <c r="K26" i="4"/>
  <c r="G26" i="4"/>
  <c r="N46" i="32"/>
  <c r="N24" i="25"/>
  <c r="G27" i="13"/>
  <c r="K27" i="13"/>
  <c r="G50" i="13"/>
  <c r="K50" i="13"/>
  <c r="N26" i="12"/>
  <c r="U18" i="7"/>
  <c r="G26" i="3"/>
  <c r="K26" i="3"/>
  <c r="G27" i="12"/>
  <c r="K27" i="12"/>
  <c r="U14" i="10"/>
  <c r="U37" i="32"/>
  <c r="U23" i="32"/>
  <c r="K47" i="25"/>
  <c r="U38" i="25"/>
  <c r="U20" i="25"/>
  <c r="U41" i="14"/>
  <c r="U43" i="14"/>
  <c r="K50" i="12"/>
  <c r="G50" i="12"/>
  <c r="U20" i="3"/>
  <c r="U39" i="10"/>
  <c r="U42" i="10"/>
  <c r="U44" i="10"/>
  <c r="U46" i="10"/>
  <c r="U37" i="10"/>
  <c r="N47" i="10"/>
  <c r="U24" i="10"/>
  <c r="U23" i="10"/>
  <c r="U22" i="10"/>
  <c r="U21" i="10"/>
  <c r="U20" i="10"/>
  <c r="U19" i="10"/>
  <c r="U18" i="10"/>
  <c r="U15" i="10"/>
  <c r="N25" i="10"/>
  <c r="U35" i="7"/>
  <c r="U37" i="7"/>
  <c r="K47" i="7"/>
  <c r="G47" i="7"/>
  <c r="U21" i="7"/>
  <c r="U19" i="7"/>
  <c r="U23" i="7"/>
  <c r="U15" i="7"/>
  <c r="U22" i="7"/>
  <c r="U38" i="7"/>
  <c r="U40" i="7"/>
  <c r="U42" i="7"/>
  <c r="U44" i="7"/>
  <c r="N25" i="7"/>
  <c r="U16" i="7"/>
  <c r="U45" i="7"/>
  <c r="U21" i="3"/>
  <c r="U36" i="3"/>
  <c r="U44" i="3"/>
  <c r="U23" i="14"/>
  <c r="N25" i="3"/>
  <c r="U44" i="14"/>
  <c r="U46" i="14"/>
  <c r="U23" i="3"/>
  <c r="U15" i="12"/>
  <c r="T27" i="14"/>
  <c r="U25" i="14"/>
  <c r="U20" i="7"/>
  <c r="U39" i="7"/>
  <c r="U41" i="7"/>
  <c r="U36" i="10"/>
  <c r="U38" i="10"/>
  <c r="U40" i="10"/>
  <c r="U43" i="10"/>
  <c r="U45" i="10"/>
  <c r="U18" i="12"/>
  <c r="U42" i="12"/>
  <c r="U44" i="12"/>
  <c r="N50" i="14"/>
  <c r="U13" i="25"/>
  <c r="U18" i="3"/>
  <c r="N46" i="3"/>
  <c r="U38" i="3"/>
  <c r="U40" i="3"/>
  <c r="U13" i="7"/>
  <c r="U24" i="7"/>
  <c r="G26" i="7"/>
  <c r="K26" i="7"/>
  <c r="T46" i="7"/>
  <c r="U43" i="7"/>
  <c r="G47" i="8"/>
  <c r="K47" i="8"/>
  <c r="U21" i="12"/>
  <c r="U23" i="12"/>
  <c r="U39" i="12"/>
  <c r="U46" i="12"/>
  <c r="N27" i="14"/>
  <c r="U16" i="14"/>
  <c r="U18" i="14"/>
  <c r="U48" i="14"/>
  <c r="U21" i="25"/>
  <c r="U17" i="32"/>
  <c r="U19" i="32"/>
  <c r="U15" i="25"/>
  <c r="G47" i="3"/>
  <c r="K47" i="3"/>
  <c r="N46" i="7"/>
  <c r="G26" i="8"/>
  <c r="K26" i="8"/>
  <c r="G26" i="10"/>
  <c r="U17" i="12"/>
  <c r="N49" i="12"/>
  <c r="U41" i="12"/>
  <c r="U43" i="12"/>
  <c r="G28" i="14"/>
  <c r="K28" i="14"/>
  <c r="T46" i="25"/>
  <c r="G26" i="32"/>
  <c r="K26" i="32"/>
  <c r="U38" i="32"/>
  <c r="U40" i="32"/>
  <c r="U17" i="25"/>
  <c r="K25" i="25"/>
  <c r="N46" i="25"/>
  <c r="U40" i="25"/>
  <c r="U42" i="25"/>
  <c r="U14" i="32"/>
  <c r="U21" i="32"/>
  <c r="U35" i="32"/>
  <c r="U42" i="32"/>
  <c r="U44" i="32"/>
  <c r="G47" i="32"/>
  <c r="K47" i="32"/>
  <c r="U16" i="25"/>
  <c r="G47" i="25"/>
  <c r="N25" i="32"/>
  <c r="G46" i="4"/>
  <c r="K46" i="4"/>
  <c r="G48" i="10"/>
  <c r="K48" i="10"/>
  <c r="K26" i="10"/>
  <c r="N25" i="8"/>
  <c r="G47" i="5"/>
  <c r="K47" i="5"/>
  <c r="N46" i="5"/>
  <c r="G26" i="5"/>
  <c r="K26" i="5"/>
  <c r="T25" i="32"/>
  <c r="T46" i="32"/>
  <c r="T24" i="25"/>
  <c r="U36" i="25"/>
  <c r="T50" i="14"/>
  <c r="U14" i="14"/>
  <c r="T26" i="13"/>
  <c r="U26" i="13" s="1"/>
  <c r="T49" i="13"/>
  <c r="U49" i="13" s="1"/>
  <c r="T26" i="12"/>
  <c r="T49" i="12"/>
  <c r="T25" i="10"/>
  <c r="T47" i="10"/>
  <c r="U25" i="8"/>
  <c r="T46" i="8"/>
  <c r="U46" i="8" s="1"/>
  <c r="U36" i="7"/>
  <c r="T25" i="7"/>
  <c r="T46" i="5"/>
  <c r="T25" i="5"/>
  <c r="U25" i="5" s="1"/>
  <c r="T25" i="4"/>
  <c r="U25" i="4" s="1"/>
  <c r="T45" i="4"/>
  <c r="U45" i="4" s="1"/>
  <c r="T25" i="3"/>
  <c r="T46" i="3"/>
  <c r="S5" i="1"/>
  <c r="S4" i="1"/>
  <c r="U24" i="25" l="1"/>
  <c r="U50" i="14"/>
  <c r="U46" i="32"/>
  <c r="U25" i="32"/>
  <c r="U49" i="12"/>
  <c r="U26" i="12"/>
  <c r="U47" i="10"/>
  <c r="U27" i="14"/>
  <c r="U25" i="10"/>
  <c r="U25" i="7"/>
  <c r="U46" i="7"/>
  <c r="U25" i="3"/>
  <c r="U46" i="5"/>
  <c r="U46" i="25"/>
  <c r="U46" i="3"/>
</calcChain>
</file>

<file path=xl/sharedStrings.xml><?xml version="1.0" encoding="utf-8"?>
<sst xmlns="http://schemas.openxmlformats.org/spreadsheetml/2006/main" count="11038" uniqueCount="560">
  <si>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</si>
  <si>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</si>
  <si>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</si>
  <si>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</si>
  <si>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</si>
  <si>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</si>
  <si>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</si>
  <si>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</si>
  <si>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</si>
  <si>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</si>
  <si>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</si>
  <si>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</si>
  <si>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</si>
  <si>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</si>
  <si>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</si>
  <si>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</si>
  <si>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</si>
  <si>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</si>
  <si>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</si>
  <si>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</si>
  <si>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</si>
  <si>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</si>
  <si>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</si>
  <si>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</si>
  <si>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</si>
  <si>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</si>
  <si>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</si>
  <si>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</si>
  <si>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</si>
  <si>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</si>
  <si>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</si>
  <si>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</si>
  <si>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</si>
  <si>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</si>
  <si>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</si>
  <si>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</si>
  <si>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</si>
  <si>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</si>
  <si>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</si>
  <si>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</si>
  <si>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</si>
  <si>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</si>
  <si>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</si>
  <si>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</si>
  <si>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Minnesota Fillies</t>
  </si>
  <si>
    <t>Minn</t>
  </si>
  <si>
    <t>Keeley, Marguerite</t>
  </si>
  <si>
    <t>Kocurek, Marie</t>
  </si>
  <si>
    <t>Wilson, Donna</t>
  </si>
  <si>
    <t>Montgomery, Pat</t>
  </si>
  <si>
    <t>DeLorme, Scooter</t>
  </si>
  <si>
    <t>Owens, Katrina</t>
  </si>
  <si>
    <t>Timperman, Janet</t>
  </si>
  <si>
    <t>Wahl-Bye, Sue</t>
  </si>
  <si>
    <t>DeBoer, Kathy</t>
  </si>
  <si>
    <t>Hawkins, Kathy</t>
  </si>
  <si>
    <t>St.L</t>
  </si>
  <si>
    <t>St. Louis Streak</t>
  </si>
  <si>
    <t>S.F.</t>
  </si>
  <si>
    <t>San Francisco Pioneers</t>
  </si>
  <si>
    <t>Wash</t>
  </si>
  <si>
    <t>Washington Metros</t>
  </si>
  <si>
    <t>Phil</t>
  </si>
  <si>
    <t>Philadelphia Fox</t>
  </si>
  <si>
    <t>Dall</t>
  </si>
  <si>
    <t>Dallas Diamonds</t>
  </si>
  <si>
    <t>Milw</t>
  </si>
  <si>
    <t>Milwaukee Does</t>
  </si>
  <si>
    <t>Chic</t>
  </si>
  <si>
    <t>Chicago Hustle</t>
  </si>
  <si>
    <t>N.O.</t>
  </si>
  <si>
    <t>N.Y.</t>
  </si>
  <si>
    <t>New Orleans Pride</t>
  </si>
  <si>
    <t>New York Stars</t>
  </si>
  <si>
    <t>N.J.</t>
  </si>
  <si>
    <t>New Jersey Gems</t>
  </si>
  <si>
    <t>Iowa</t>
  </si>
  <si>
    <t>Iowa Cornets</t>
  </si>
  <si>
    <t>Hous</t>
  </si>
  <si>
    <t>Houston Angels</t>
  </si>
  <si>
    <t>Calif</t>
  </si>
  <si>
    <t>California Dreams</t>
  </si>
  <si>
    <t>1979-80</t>
  </si>
  <si>
    <t>Tuesday</t>
  </si>
  <si>
    <t>Dallas Convention Center</t>
  </si>
  <si>
    <t>Jim Blackwood</t>
  </si>
  <si>
    <t>(4-1)</t>
  </si>
  <si>
    <t>(1-4)</t>
  </si>
  <si>
    <t>A</t>
  </si>
  <si>
    <t xml:space="preserve">W </t>
  </si>
  <si>
    <t>Terry Kunze</t>
  </si>
  <si>
    <t xml:space="preserve"> 4-1</t>
  </si>
  <si>
    <t>Abernathy, Alfredda</t>
  </si>
  <si>
    <t xml:space="preserve">H </t>
  </si>
  <si>
    <t>L</t>
  </si>
  <si>
    <t>Dean Weese</t>
  </si>
  <si>
    <t xml:space="preserve"> 1-4</t>
  </si>
  <si>
    <t>Baker, Janice</t>
  </si>
  <si>
    <t>Bruton, Cindy</t>
  </si>
  <si>
    <t>Bush-Roddy, Carolyn</t>
  </si>
  <si>
    <t>Cooper, Sheena</t>
  </si>
  <si>
    <t>Earnhardt, Christy</t>
  </si>
  <si>
    <t>Goodwin, Valerie</t>
  </si>
  <si>
    <t>John, Jeriann</t>
  </si>
  <si>
    <t>McLannahan, Sharon</t>
  </si>
  <si>
    <t>Houston Vaughan</t>
  </si>
  <si>
    <t>Sunday</t>
  </si>
  <si>
    <t>Met. Sports Center</t>
  </si>
  <si>
    <t>Bernie Kukar</t>
  </si>
  <si>
    <t>Mark Mano</t>
  </si>
  <si>
    <t>(5-1)</t>
  </si>
  <si>
    <t>(1-7)</t>
  </si>
  <si>
    <t xml:space="preserve"> 5-1</t>
  </si>
  <si>
    <t>Technical: Coach Terry Kunze 11:41 4th Qtr</t>
  </si>
  <si>
    <t xml:space="preserve"> 1-7</t>
  </si>
  <si>
    <t>Rutter, Nancy</t>
  </si>
  <si>
    <t>Tomich, Vonnie</t>
  </si>
  <si>
    <t>1st game after St.L to Dall trade</t>
  </si>
  <si>
    <t>Wednesday</t>
  </si>
  <si>
    <t>(7-1)</t>
  </si>
  <si>
    <t>(2-7)</t>
  </si>
  <si>
    <t>Chapman, Brenda</t>
  </si>
  <si>
    <t>Larry Costello</t>
  </si>
  <si>
    <t xml:space="preserve"> 2-7</t>
  </si>
  <si>
    <t>Dennis, Brenda</t>
  </si>
  <si>
    <t>Ellis, Cindy</t>
  </si>
  <si>
    <t>Gamble, Carolyn</t>
  </si>
  <si>
    <t>Griffith, Denise</t>
  </si>
  <si>
    <t>Morales, Diane</t>
  </si>
  <si>
    <t>Nestor, Heidi</t>
  </si>
  <si>
    <t>Prevost, Deb</t>
  </si>
  <si>
    <t>White, Ethel</t>
  </si>
  <si>
    <t xml:space="preserve"> 7-1</t>
  </si>
  <si>
    <t>Thursday</t>
  </si>
  <si>
    <t>(8-1)</t>
  </si>
  <si>
    <t>(4-5)</t>
  </si>
  <si>
    <t>Burdick, Randi</t>
  </si>
  <si>
    <t xml:space="preserve"> 8-1</t>
  </si>
  <si>
    <t>Caldwell, Breena</t>
  </si>
  <si>
    <t>Doug Bruno</t>
  </si>
  <si>
    <t xml:space="preserve"> 4-5</t>
  </si>
  <si>
    <t>Digitale, Sue</t>
  </si>
  <si>
    <t>Galloway, Liz</t>
  </si>
  <si>
    <t>Hileman, Vicki</t>
  </si>
  <si>
    <t>Kennedy, Peggy</t>
  </si>
  <si>
    <t>Mitchell, Adrian</t>
  </si>
  <si>
    <t>Swindell, Retha</t>
  </si>
  <si>
    <t>Travnik, Mary Pat</t>
  </si>
  <si>
    <t>Waddy-Rossow, Debra</t>
  </si>
  <si>
    <t>Technical: Coach Doug Bruno  3 Qtr 2:07  4th Qtr  1:30  EJECTED</t>
  </si>
  <si>
    <t xml:space="preserve"> 6-7</t>
  </si>
  <si>
    <t>1st game after broken nose</t>
  </si>
  <si>
    <t>Easterling, Rita</t>
  </si>
  <si>
    <t>Fincher, Janie</t>
  </si>
  <si>
    <t>Rajcula, Jody</t>
  </si>
  <si>
    <t>Sharps, Denise</t>
  </si>
  <si>
    <t>Stachon, Toni</t>
  </si>
  <si>
    <t>Thomas, Lisa</t>
  </si>
  <si>
    <t>Tom Perreault</t>
  </si>
  <si>
    <t>(11-2)</t>
  </si>
  <si>
    <t>(6-7)</t>
  </si>
  <si>
    <t>Booker, Gerry</t>
  </si>
  <si>
    <t xml:space="preserve"> 11-2</t>
  </si>
  <si>
    <t>Wahl-Bye, Susan</t>
  </si>
  <si>
    <t>Friday</t>
  </si>
  <si>
    <t>Alumni Hall - DePaul</t>
  </si>
  <si>
    <t>Tom Frangella</t>
  </si>
  <si>
    <t>(18-9)</t>
  </si>
  <si>
    <t>(14-17)</t>
  </si>
  <si>
    <t xml:space="preserve"> 14-17</t>
  </si>
  <si>
    <t>McWhorter, Charlene</t>
  </si>
  <si>
    <t xml:space="preserve"> 18-9</t>
  </si>
  <si>
    <t>Mason, Debbie</t>
  </si>
  <si>
    <t>Roberts, Patricia</t>
  </si>
  <si>
    <t>??? Hill</t>
  </si>
  <si>
    <t>Blaine Reichelt</t>
  </si>
  <si>
    <t>(19-11)</t>
  </si>
  <si>
    <t>(14-19)</t>
  </si>
  <si>
    <t xml:space="preserve"> 19-11</t>
  </si>
  <si>
    <t>Wellen, Nancy</t>
  </si>
  <si>
    <t xml:space="preserve"> 14-19</t>
  </si>
  <si>
    <t>(9-1)</t>
  </si>
  <si>
    <t xml:space="preserve"> 9-1</t>
  </si>
  <si>
    <t>Larry Gillman</t>
  </si>
  <si>
    <t>Chavers, Tonyus</t>
  </si>
  <si>
    <t>Daniels, Coco</t>
  </si>
  <si>
    <t>Griffey, Venita</t>
  </si>
  <si>
    <t>Loyd, Jeanie</t>
  </si>
  <si>
    <t>Patterson, Sheila</t>
  </si>
  <si>
    <t>Platte, Ann</t>
  </si>
  <si>
    <t>Plice, Darla</t>
  </si>
  <si>
    <t>Silcott, Liz</t>
  </si>
  <si>
    <t>Washington, Debbie</t>
  </si>
  <si>
    <t>Almond, Carol</t>
  </si>
  <si>
    <t>DNP-Coach Decision</t>
  </si>
  <si>
    <t>Jamison, Karen</t>
  </si>
  <si>
    <t>Cooper, Shena</t>
  </si>
  <si>
    <t>Arturi, Lynn</t>
  </si>
  <si>
    <t>Dave Wohl</t>
  </si>
  <si>
    <t xml:space="preserve"> 2-2</t>
  </si>
  <si>
    <t>Davidson, Winsome</t>
  </si>
  <si>
    <t>Garrity, Pat</t>
  </si>
  <si>
    <t>Gay, Peggy</t>
  </si>
  <si>
    <t>Hlavacek, Sue</t>
  </si>
  <si>
    <t>Matthews, Linda</t>
  </si>
  <si>
    <t>Mayes, Dee Dee</t>
  </si>
  <si>
    <t>Miller, Sandy</t>
  </si>
  <si>
    <t>Vincent, Peggy</t>
  </si>
  <si>
    <t>Zabel, Chrissy</t>
  </si>
  <si>
    <t xml:space="preserve"> 3-1</t>
  </si>
  <si>
    <t>Saturday</t>
  </si>
  <si>
    <t>Phil. Civic Center</t>
  </si>
  <si>
    <t>Sid Durnan</t>
  </si>
  <si>
    <t>Dick Schaper</t>
  </si>
  <si>
    <t>(3-1)</t>
  </si>
  <si>
    <t>(2-2)</t>
  </si>
  <si>
    <t>(1-0)</t>
  </si>
  <si>
    <t>(0-1)</t>
  </si>
  <si>
    <t xml:space="preserve"> 1-0</t>
  </si>
  <si>
    <t xml:space="preserve"> 0-1</t>
  </si>
  <si>
    <t>(1-1)</t>
  </si>
  <si>
    <t xml:space="preserve"> 1-1</t>
  </si>
  <si>
    <t>Frank LaPorte</t>
  </si>
  <si>
    <t>(2-1)</t>
  </si>
  <si>
    <t>(1-3)</t>
  </si>
  <si>
    <t xml:space="preserve"> 2-1</t>
  </si>
  <si>
    <t>Nat Frazier</t>
  </si>
  <si>
    <t xml:space="preserve"> 1-3</t>
  </si>
  <si>
    <t>Monday</t>
  </si>
  <si>
    <t>Milwaukee Arena</t>
  </si>
  <si>
    <t>(6-1)</t>
  </si>
  <si>
    <t>(2-6)</t>
  </si>
  <si>
    <t xml:space="preserve"> 6-1</t>
  </si>
  <si>
    <t xml:space="preserve"> 2-6</t>
  </si>
  <si>
    <t>Tulane Univ.</t>
  </si>
  <si>
    <t>Orig scheduled Alexandria, La</t>
  </si>
  <si>
    <t>(10-1)</t>
  </si>
  <si>
    <t>(5-6)</t>
  </si>
  <si>
    <t xml:space="preserve"> 10-1</t>
  </si>
  <si>
    <t>Butch vanBreda Kolff</t>
  </si>
  <si>
    <t xml:space="preserve"> 5-6</t>
  </si>
  <si>
    <t>Kiel Auditorium</t>
  </si>
  <si>
    <t>(10-2)</t>
  </si>
  <si>
    <t>(5-5)</t>
  </si>
  <si>
    <t xml:space="preserve"> 10-2</t>
  </si>
  <si>
    <t xml:space="preserve"> 5-5</t>
  </si>
  <si>
    <t>M.S.G. - Felt Forum</t>
  </si>
  <si>
    <t>(11-3)</t>
  </si>
  <si>
    <t xml:space="preserve"> 11-3</t>
  </si>
  <si>
    <t>Dean Meminger</t>
  </si>
  <si>
    <t>Dunn Sports Complex</t>
  </si>
  <si>
    <t>(11-4)</t>
  </si>
  <si>
    <t>(7-8)</t>
  </si>
  <si>
    <t xml:space="preserve"> 11-4</t>
  </si>
  <si>
    <t>Howie Landa</t>
  </si>
  <si>
    <t xml:space="preserve"> 7-8</t>
  </si>
  <si>
    <t>Veterans Memorial Audit.</t>
  </si>
  <si>
    <t>(11-5)</t>
  </si>
  <si>
    <t>(13-4)</t>
  </si>
  <si>
    <t xml:space="preserve"> 11-5</t>
  </si>
  <si>
    <t>Steve Kirk</t>
  </si>
  <si>
    <t xml:space="preserve"> 13-4</t>
  </si>
  <si>
    <t>(12-5)</t>
  </si>
  <si>
    <t>(9-10)</t>
  </si>
  <si>
    <t xml:space="preserve"> 12-5</t>
  </si>
  <si>
    <t xml:space="preserve"> 9-10</t>
  </si>
  <si>
    <t>(13-5)</t>
  </si>
  <si>
    <t xml:space="preserve"> 13-5</t>
  </si>
  <si>
    <t>(14-5)</t>
  </si>
  <si>
    <t>(5-17)</t>
  </si>
  <si>
    <t xml:space="preserve"> 14-5</t>
  </si>
  <si>
    <t xml:space="preserve"> 5-17</t>
  </si>
  <si>
    <t>(14-6)</t>
  </si>
  <si>
    <t>(15-5)</t>
  </si>
  <si>
    <t xml:space="preserve"> 14-6</t>
  </si>
  <si>
    <t xml:space="preserve"> 15-5</t>
  </si>
  <si>
    <t>Autry Court - Rice U.</t>
  </si>
  <si>
    <t>(14-7)</t>
  </si>
  <si>
    <t>(10-9)</t>
  </si>
  <si>
    <t xml:space="preserve"> 14-7</t>
  </si>
  <si>
    <t>Don Knodel</t>
  </si>
  <si>
    <t xml:space="preserve"> 10-9</t>
  </si>
  <si>
    <t>(15-7)</t>
  </si>
  <si>
    <t xml:space="preserve"> 15-7</t>
  </si>
  <si>
    <t>(16-7)</t>
  </si>
  <si>
    <t>(16-10)</t>
  </si>
  <si>
    <t xml:space="preserve"> 16-7</t>
  </si>
  <si>
    <t xml:space="preserve"> 16-10</t>
  </si>
  <si>
    <t>(17-7)</t>
  </si>
  <si>
    <t>(9-17)</t>
  </si>
  <si>
    <t xml:space="preserve"> 17-7</t>
  </si>
  <si>
    <t>Nancy Dunkle</t>
  </si>
  <si>
    <t xml:space="preserve"> 3-3</t>
  </si>
  <si>
    <t>(17-8)</t>
  </si>
  <si>
    <t>(22-7)</t>
  </si>
  <si>
    <t xml:space="preserve">L </t>
  </si>
  <si>
    <t xml:space="preserve"> 17-8</t>
  </si>
  <si>
    <t xml:space="preserve"> 22-7</t>
  </si>
  <si>
    <t>S.F. Civic Auditorium</t>
  </si>
  <si>
    <t>(18-8)</t>
  </si>
  <si>
    <t>(16-14)</t>
  </si>
  <si>
    <t xml:space="preserve"> 18-8</t>
  </si>
  <si>
    <t xml:space="preserve"> 16-14</t>
  </si>
  <si>
    <t>(18-10)</t>
  </si>
  <si>
    <t>(20-12)</t>
  </si>
  <si>
    <t xml:space="preserve"> 18-10</t>
  </si>
  <si>
    <t xml:space="preserve"> 20-12</t>
  </si>
  <si>
    <t>(18-11)</t>
  </si>
  <si>
    <t>(9-20)</t>
  </si>
  <si>
    <t xml:space="preserve"> 18-11</t>
  </si>
  <si>
    <t>Julia Yeater</t>
  </si>
  <si>
    <t>(19-12)</t>
  </si>
  <si>
    <t>(19-13)</t>
  </si>
  <si>
    <t xml:space="preserve"> 19-12</t>
  </si>
  <si>
    <t xml:space="preserve"> 19-13</t>
  </si>
  <si>
    <t>(15-20)</t>
  </si>
  <si>
    <t xml:space="preserve"> 15-20</t>
  </si>
  <si>
    <t>(21-12)</t>
  </si>
  <si>
    <t>(19-16)</t>
  </si>
  <si>
    <t xml:space="preserve"> 21-12</t>
  </si>
  <si>
    <t>(22-12)</t>
  </si>
  <si>
    <t>(22-13)</t>
  </si>
  <si>
    <t xml:space="preserve"> 22-12</t>
  </si>
  <si>
    <t xml:space="preserve"> 22-13</t>
  </si>
  <si>
    <t>Original Box Score Used</t>
  </si>
  <si>
    <t>Tom Perrault</t>
  </si>
  <si>
    <t>Carney, Mary</t>
  </si>
  <si>
    <t>Dale Borchardt</t>
  </si>
  <si>
    <t>Smith, Joanie</t>
  </si>
  <si>
    <t>Blaine Reichalt</t>
  </si>
  <si>
    <t>Foley, Bonnie</t>
  </si>
  <si>
    <t>Hansen, Barbara</t>
  </si>
  <si>
    <t>Hansen, Kim</t>
  </si>
  <si>
    <t>Hicks, Cardie</t>
  </si>
  <si>
    <t>Martin, Brenda</t>
  </si>
  <si>
    <t>Martin, Pam</t>
  </si>
  <si>
    <t>Mayo, Pat</t>
  </si>
  <si>
    <t>McKinney, Musiette</t>
  </si>
  <si>
    <t>Ortega, Anita</t>
  </si>
  <si>
    <t>Ricketts, Debbie</t>
  </si>
  <si>
    <t>Ternyik, Jan</t>
  </si>
  <si>
    <t>Bolin, Molly</t>
  </si>
  <si>
    <t>Draving, Doris</t>
  </si>
  <si>
    <t>Eckroth, Mo</t>
  </si>
  <si>
    <t>Green, Anita</t>
  </si>
  <si>
    <t>Hodgson, Pat</t>
  </si>
  <si>
    <t>Kunzmann, Connie</t>
  </si>
  <si>
    <t>Lewis, Charlotte</t>
  </si>
  <si>
    <t>Penquite, Rhonda</t>
  </si>
  <si>
    <t>Thomas, Debra K.</t>
  </si>
  <si>
    <t>Tucker, Robin</t>
  </si>
  <si>
    <t>Bucklew, Patti</t>
  </si>
  <si>
    <t>Cook, Jane Ellen</t>
  </si>
  <si>
    <t>Dunkle, Nancy</t>
  </si>
  <si>
    <t>McGraw, Muffet</t>
  </si>
  <si>
    <t>McKenzie, Michelle</t>
  </si>
  <si>
    <t>Rhoades, Stacy</t>
  </si>
  <si>
    <t>Scharff, Mary</t>
  </si>
  <si>
    <t>Scott, Angela</t>
  </si>
  <si>
    <t>Shirley, Pam</t>
  </si>
  <si>
    <t>Uhl, Joan</t>
  </si>
  <si>
    <t>Auhlenbacher, Karen</t>
  </si>
  <si>
    <t>Candler, Belinda</t>
  </si>
  <si>
    <t>Chapman, Vicky</t>
  </si>
  <si>
    <t>Durham, Gwen</t>
  </si>
  <si>
    <t>Johnson, Pat</t>
  </si>
  <si>
    <t>Jones, Belinda</t>
  </si>
  <si>
    <t>Kenlaw, Jessie</t>
  </si>
  <si>
    <t>Mayo, Paula</t>
  </si>
  <si>
    <t>Washington, Cynthia</t>
  </si>
  <si>
    <t>Matthew, Linda</t>
  </si>
  <si>
    <t>Craig, Denise</t>
  </si>
  <si>
    <t>Farrah, Sharon</t>
  </si>
  <si>
    <t>Gwyn, Althea</t>
  </si>
  <si>
    <t>Marquis, Gail</t>
  </si>
  <si>
    <t>Moore, Pearl</t>
  </si>
  <si>
    <t>Sanborn, Kathy</t>
  </si>
  <si>
    <t>Smith, Karen</t>
  </si>
  <si>
    <t>Tatterson, Gail</t>
  </si>
  <si>
    <t>Thomas, Janice</t>
  </si>
  <si>
    <t>Young, Faye</t>
  </si>
  <si>
    <t>Young, Kaye</t>
  </si>
  <si>
    <t>Is this the highest winning pct game  10-2 vs 11-2</t>
  </si>
  <si>
    <t xml:space="preserve"> .833 vs .846</t>
  </si>
  <si>
    <t>Bender, Evelyn</t>
  </si>
  <si>
    <t>Brewer, Lisa</t>
  </si>
  <si>
    <t>Caudle, Diane</t>
  </si>
  <si>
    <t>Cooper, Accronetta</t>
  </si>
  <si>
    <t>Greene, Vivian</t>
  </si>
  <si>
    <t>Hardy, Bertha</t>
  </si>
  <si>
    <t>Harris, Willodean</t>
  </si>
  <si>
    <t>Schlesinger, Lisa</t>
  </si>
  <si>
    <t>Shoemaker, Cathy</t>
  </si>
  <si>
    <t>Ard, Wanda</t>
  </si>
  <si>
    <t>Blalock, Sybil</t>
  </si>
  <si>
    <t>Bloom, Coretta</t>
  </si>
  <si>
    <t>Brumfield, Queen</t>
  </si>
  <si>
    <t>Dean, Paula</t>
  </si>
  <si>
    <t>Duckworth, Tesa</t>
  </si>
  <si>
    <t>Forest, Augusta</t>
  </si>
  <si>
    <t>Smallwood, Sandra</t>
  </si>
  <si>
    <t>Swilley, Kathy</t>
  </si>
  <si>
    <t>Williams, Cindy</t>
  </si>
  <si>
    <t>Browning, Pam</t>
  </si>
  <si>
    <t>Comerie, Debra</t>
  </si>
  <si>
    <t>Geils, Donna</t>
  </si>
  <si>
    <t>Hastings, Martha</t>
  </si>
  <si>
    <t>Meyers, Ann</t>
  </si>
  <si>
    <t>Simms, Donna</t>
  </si>
  <si>
    <t>Van Ness, Joan</t>
  </si>
  <si>
    <t>1979-80  Playoffs</t>
  </si>
  <si>
    <t>Playoff Game #</t>
  </si>
  <si>
    <t>P-5</t>
  </si>
  <si>
    <t>P-12</t>
  </si>
  <si>
    <t>P-1</t>
  </si>
  <si>
    <t>Anderson, Katrina</t>
  </si>
  <si>
    <t>P-2</t>
  </si>
  <si>
    <t>P-14</t>
  </si>
  <si>
    <t>(1-2)</t>
  </si>
  <si>
    <t>P-16</t>
  </si>
  <si>
    <t>P-3</t>
  </si>
  <si>
    <t xml:space="preserve"> 1-2</t>
  </si>
  <si>
    <t>P-17</t>
  </si>
  <si>
    <t>P-4</t>
  </si>
  <si>
    <t>Crevier, Tanya</t>
  </si>
  <si>
    <t>(3-2)</t>
  </si>
  <si>
    <t>P-19</t>
  </si>
  <si>
    <t xml:space="preserve"> 3-2</t>
  </si>
  <si>
    <t>(3-3)</t>
  </si>
  <si>
    <t>P-6</t>
  </si>
  <si>
    <t>Univ Minn-Williams Arena</t>
  </si>
  <si>
    <t xml:space="preserve">Tech: Coach VBK </t>
  </si>
  <si>
    <t>The Fillies averaged 999 for the 1st 16 games of the year</t>
  </si>
  <si>
    <t>Roger Aceto</t>
  </si>
  <si>
    <t>Ken Faulkner</t>
  </si>
  <si>
    <t>Univ Minn - Williams Arena</t>
  </si>
  <si>
    <t>Coe College - Cedar Rapids</t>
  </si>
  <si>
    <t xml:space="preserve"> 4 or 5</t>
  </si>
  <si>
    <t>35?</t>
  </si>
  <si>
    <t>didn't play last 13 mins</t>
  </si>
  <si>
    <t xml:space="preserve"> 4-6 1st qtr</t>
  </si>
  <si>
    <t>5-7 1st qtr</t>
  </si>
  <si>
    <t>was averaging 41 vs Minn no 4th qtr</t>
  </si>
  <si>
    <t>34 tot</t>
  </si>
  <si>
    <t>63 tot</t>
  </si>
  <si>
    <t>Record high Pts, later tied by NY Stars</t>
  </si>
  <si>
    <t>14 wins in a row in Cedar Rapids</t>
  </si>
  <si>
    <t>32 pts at half</t>
  </si>
  <si>
    <t>Technical: Iowa Bench</t>
  </si>
  <si>
    <t>Tech: Iowa Bench</t>
  </si>
  <si>
    <t>Rent for Coe College - $500</t>
  </si>
  <si>
    <t>Rent for Veterans or 5 Seasons = $2,000</t>
  </si>
  <si>
    <t>1,791 paid attendance per Rod Lein @$6 = $10,746</t>
  </si>
  <si>
    <t>It will cost $10,000 to travel for the Finals</t>
  </si>
  <si>
    <t>Tech: Minn Bench, Minn Team</t>
  </si>
  <si>
    <t>Molly claims there were office problems earlier in the week</t>
  </si>
  <si>
    <t>P-20</t>
  </si>
  <si>
    <t xml:space="preserve"> Oakland Tribune 1,031</t>
  </si>
  <si>
    <t>Hansen, Barb</t>
  </si>
  <si>
    <t>Name not in Newspaper</t>
  </si>
  <si>
    <t>TV broadcast WOI</t>
  </si>
  <si>
    <t>Injured eye 3:07 3rd qtr</t>
  </si>
  <si>
    <t>Injured - sprained ankle in practice</t>
  </si>
  <si>
    <t>Injured - knee</t>
  </si>
  <si>
    <t>Collins, Sheila</t>
  </si>
  <si>
    <t>Technical</t>
  </si>
  <si>
    <t>Technical Foul: Doris Draving</t>
  </si>
  <si>
    <t>Iowa defeated Fillies 2x pre-season &amp; 2 times regular season</t>
  </si>
  <si>
    <t>Info from Des Moines Register</t>
  </si>
  <si>
    <t>Nose broken this game</t>
  </si>
  <si>
    <t>Tech: Coach Kirk (2)</t>
  </si>
  <si>
    <t>Technicals: Coach Steve Kirk (2) - EJECTED</t>
  </si>
  <si>
    <t xml:space="preserve"> 9 road games in a row (3-6) from Jan 14-Feb 16</t>
  </si>
  <si>
    <t>Tech: Minnesota bench</t>
  </si>
  <si>
    <t>Technical: Minnesota bench</t>
  </si>
  <si>
    <t>Technical: Coach Larry Gillman</t>
  </si>
  <si>
    <t>Terry Kunze &amp; Larry Gillman were assts at Univ. of Minnesota</t>
  </si>
  <si>
    <t>Info from Minneapolis Star Tribune</t>
  </si>
  <si>
    <t>Vikings kicker Matt Bahr bought 11 tickets for the game</t>
  </si>
  <si>
    <t>Technical: Coach Kunze,  Minnesota Zone defense</t>
  </si>
  <si>
    <t>Tech: Coach Kunze, Minn Zone defenxe</t>
  </si>
  <si>
    <t>9 game winning sttreak</t>
  </si>
  <si>
    <t>Owens. Katrina</t>
  </si>
  <si>
    <t>Info from St. Louis Post Dispatch</t>
  </si>
  <si>
    <t>Szeremeta, Wanda</t>
  </si>
  <si>
    <t>Lowest Score in WBL history</t>
  </si>
  <si>
    <t>Largest margin of victory for Fillies</t>
  </si>
  <si>
    <t>Technical: Milwaukee bench</t>
  </si>
  <si>
    <t>Tech: Milwaukee bench</t>
  </si>
  <si>
    <t>Hoffman, Jeri</t>
  </si>
  <si>
    <t>Mitchell. Adrian</t>
  </si>
  <si>
    <t>Greer, Drema</t>
  </si>
  <si>
    <t>Wanda Szeremeta</t>
  </si>
  <si>
    <t xml:space="preserve"> 0-2</t>
  </si>
  <si>
    <t>ORIGINAL Box Score Used</t>
  </si>
  <si>
    <t>14?</t>
  </si>
  <si>
    <t>Info From Oakland Tribune</t>
  </si>
  <si>
    <t>Info From Minneapolis Tribune</t>
  </si>
  <si>
    <t>Burdick, Denise</t>
  </si>
  <si>
    <t>Technical: Coach Butch vanBreda Kolff</t>
  </si>
  <si>
    <t xml:space="preserve">                  Kathy Swilley</t>
  </si>
  <si>
    <t>Martin, Gwen</t>
  </si>
  <si>
    <t>No Asts in 1st Half</t>
  </si>
  <si>
    <t>Tech: Coach Gillman</t>
  </si>
  <si>
    <t>Technical: Kim Hansen</t>
  </si>
  <si>
    <t>5th Straight Road game</t>
  </si>
  <si>
    <t>Tech: Coach Kunze</t>
  </si>
  <si>
    <t>Technical: Coach Terry Kunze</t>
  </si>
  <si>
    <t>DNP - Injured Knee</t>
  </si>
  <si>
    <t>DNP - Coach's Decision</t>
  </si>
  <si>
    <t>Tech: Coach Bruno 3 &amp; 4 Qtrs</t>
  </si>
  <si>
    <t>DNP - Coach Decision</t>
  </si>
  <si>
    <t>Info From Minneapolis Star Tribune</t>
  </si>
  <si>
    <t>Kocurek - Player of the Week (last 4 games 87 pts 34 rbs)</t>
  </si>
  <si>
    <t>Are all 50's against Fillies?</t>
  </si>
  <si>
    <t>12 + 11 + 20 + 11</t>
  </si>
  <si>
    <t xml:space="preserve">Collins, Sheila </t>
  </si>
  <si>
    <t>at least&gt;</t>
  </si>
  <si>
    <t>Injured ankle in practice</t>
  </si>
  <si>
    <t>&lt;at Least</t>
  </si>
  <si>
    <t>Dislocated Shoulder</t>
  </si>
  <si>
    <t>Injured - Concussion</t>
  </si>
  <si>
    <t xml:space="preserve"> originally listed as 2,385</t>
  </si>
  <si>
    <t>21 pts - 1st Qtr</t>
  </si>
  <si>
    <t>Bramble, Mary</t>
  </si>
  <si>
    <t>Info from Minneapolis Star</t>
  </si>
  <si>
    <t>Info from Minnesota Fillies Media Guide</t>
  </si>
  <si>
    <t>McKenzie, Pat</t>
  </si>
  <si>
    <t xml:space="preserve">  and Minnesota Fillies Media Guide</t>
  </si>
  <si>
    <t xml:space="preserve">   and Minnesota Fillies Media Guide</t>
  </si>
  <si>
    <t xml:space="preserve"> Minn 3 game losing streak</t>
  </si>
  <si>
    <t xml:space="preserve">  Milwaukee Journal</t>
  </si>
  <si>
    <t>Steve Berce</t>
  </si>
  <si>
    <t>Ken Falkner</t>
  </si>
  <si>
    <t xml:space="preserve">  Milwaukee Sentinel</t>
  </si>
  <si>
    <t xml:space="preserve"> Box had Kocurek 6 Assist, 1 Foul - but didn't add up - Most Likely 1 Assist &amp; 6 Fouls</t>
  </si>
  <si>
    <t xml:space="preserve">  and Houston Chronicle</t>
  </si>
  <si>
    <t>&lt;&lt; at least</t>
  </si>
  <si>
    <t>??? Brazilia</t>
  </si>
  <si>
    <t>Mel Whitworth</t>
  </si>
  <si>
    <t>Team shot 14-20 (1st Q) &amp; 13-16 (2nd Q)</t>
  </si>
  <si>
    <t xml:space="preserve">  Times-Picayune</t>
  </si>
  <si>
    <t>Information From:</t>
  </si>
  <si>
    <t>Minnesota Newspaper</t>
  </si>
  <si>
    <t>Times-Picayune</t>
  </si>
  <si>
    <t>&lt; at least</t>
  </si>
  <si>
    <t>1st Qtr - 10 pts</t>
  </si>
  <si>
    <t>&lt;at least</t>
  </si>
  <si>
    <t>All Pts from Minn Tribune</t>
  </si>
  <si>
    <t>Minneapolis Tribune</t>
  </si>
  <si>
    <t>1st Half - 11 pts</t>
  </si>
  <si>
    <t>no play 4th qtr</t>
  </si>
  <si>
    <t>1st half</t>
  </si>
  <si>
    <t>1st Qtr</t>
  </si>
  <si>
    <t>Technicals: Minnesota Bench</t>
  </si>
  <si>
    <t xml:space="preserve">                    Minnesota Team</t>
  </si>
  <si>
    <t>Name Not in Newspapers</t>
  </si>
  <si>
    <t>Injured - Knee</t>
  </si>
  <si>
    <t>5 Seasons - Cedar Rapids</t>
  </si>
  <si>
    <t>Starplex Armory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</si>
</sst>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2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164" fontId="14" fillId="0" borderId="0" xfId="1" applyNumberFormat="1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64" fontId="14" fillId="4" borderId="0" xfId="1" applyNumberFormat="1" applyFont="1" applyFill="1" applyAlignment="1">
      <alignment horizontal="center" vertical="center"/>
    </xf>
    <xf numFmtId="0" fontId="19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/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4" borderId="0" xfId="0" quotePrefix="1" applyFont="1" applyFill="1"/>
    <xf numFmtId="0" fontId="2" fillId="4" borderId="0" xfId="0" quotePrefix="1" applyFont="1" applyFill="1" applyAlignment="1">
      <alignment horizontal="center" vertical="center"/>
    </xf>
    <xf numFmtId="0" fontId="21" fillId="0" borderId="0" xfId="0" applyFont="1"/>
    <xf numFmtId="16" fontId="0" fillId="0" borderId="0" xfId="0" applyNumberFormat="1"/>
    <xf numFmtId="0" fontId="12" fillId="0" borderId="0" xfId="0" applyFont="1"/>
    <xf numFmtId="0" fontId="5" fillId="2" borderId="0" xfId="0" applyFont="1" applyFill="1"/>
    <xf numFmtId="0" fontId="2" fillId="2" borderId="0" xfId="0" applyFont="1" applyFill="1"/>
    <xf numFmtId="164" fontId="10" fillId="0" borderId="0" xfId="1" applyNumberFormat="1" applyFont="1" applyFill="1"/>
    <xf numFmtId="9" fontId="0" fillId="0" borderId="0" xfId="0" applyNumberFormat="1"/>
    <xf numFmtId="9" fontId="21" fillId="0" borderId="0" xfId="0" applyNumberFormat="1" applyFont="1"/>
    <xf numFmtId="9" fontId="21" fillId="0" borderId="0" xfId="0" applyNumberFormat="1" applyFont="1" applyAlignment="1">
      <alignment horizontal="center"/>
    </xf>
    <xf numFmtId="0" fontId="6" fillId="5" borderId="0" xfId="0" applyFont="1" applyFill="1" applyAlignment="1">
      <alignment horizontal="center"/>
    </xf>
    <xf numFmtId="20" fontId="12" fillId="5" borderId="0" xfId="0" applyNumberFormat="1" applyFont="1" applyFill="1"/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/>
    </xf>
    <xf numFmtId="20" fontId="18" fillId="5" borderId="0" xfId="0" applyNumberFormat="1" applyFont="1" applyFill="1"/>
    <xf numFmtId="0" fontId="22" fillId="0" borderId="0" xfId="0" applyFont="1"/>
    <xf numFmtId="0" fontId="2" fillId="4" borderId="0" xfId="0" applyFont="1" applyFill="1" applyAlignment="1">
      <alignment horizontal="center"/>
    </xf>
    <xf numFmtId="0" fontId="23" fillId="4" borderId="0" xfId="0" applyFont="1" applyFill="1"/>
    <xf numFmtId="0" fontId="2" fillId="4" borderId="0" xfId="0" quotePrefix="1" applyFont="1" applyFill="1" applyAlignment="1">
      <alignment horizontal="center"/>
    </xf>
    <xf numFmtId="14" fontId="12" fillId="4" borderId="0" xfId="0" applyNumberFormat="1" applyFont="1" applyFill="1"/>
    <xf numFmtId="0" fontId="12" fillId="4" borderId="0" xfId="0" applyFont="1" applyFill="1"/>
    <xf numFmtId="0" fontId="0" fillId="0" borderId="0" xfId="0" applyAlignment="1">
      <alignment horizontal="center"/>
    </xf>
    <xf numFmtId="166" fontId="10" fillId="0" borderId="0" xfId="2" applyNumberFormat="1" applyFont="1" applyFill="1" applyBorder="1"/>
    <xf numFmtId="166" fontId="5" fillId="0" borderId="0" xfId="2" applyNumberFormat="1" applyFont="1" applyFill="1" applyBorder="1"/>
    <xf numFmtId="0" fontId="10" fillId="0" borderId="0" xfId="0" applyFont="1" applyAlignment="1">
      <alignment horizontal="center"/>
    </xf>
    <xf numFmtId="0" fontId="18" fillId="4" borderId="0" xfId="0" applyFont="1" applyFill="1"/>
    <xf numFmtId="164" fontId="2" fillId="0" borderId="0" xfId="1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25" fillId="0" borderId="0" xfId="0" applyFont="1"/>
    <xf numFmtId="0" fontId="7" fillId="5" borderId="0" xfId="0" applyFont="1" applyFill="1"/>
    <xf numFmtId="0" fontId="7" fillId="5" borderId="0" xfId="0" applyFont="1" applyFill="1" applyAlignment="1">
      <alignment horizontal="righ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7" fillId="2" borderId="0" xfId="0" applyFont="1" applyFill="1"/>
    <xf numFmtId="0" fontId="2" fillId="2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left"/>
    </xf>
    <xf numFmtId="165" fontId="11" fillId="0" borderId="0" xfId="0" applyNumberFormat="1" applyFont="1"/>
    <xf numFmtId="0" fontId="24" fillId="5" borderId="0" xfId="0" applyFont="1" applyFill="1"/>
    <xf numFmtId="0" fontId="0" fillId="5" borderId="0" xfId="0" applyFill="1"/>
    <xf numFmtId="0" fontId="11" fillId="5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54B79-4DC4-4A1B-A2C3-7F16243972FB}">
  <sheetPr>
    <tabColor rgb="FFFF0000"/>
    <pageSetUpPr fitToPage="1"/>
  </sheetPr>
  <dimension ref="A1:AB50"/>
  <sheetViews>
    <sheetView tabSelected="1"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0" t="s">
        <v>477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0" t="s">
        <v>528</v>
      </c>
    </row>
    <row r="3" spans="1:28" x14ac:dyDescent="0.3">
      <c r="B3" s="1"/>
      <c r="C3" s="6">
        <v>29177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106</v>
      </c>
      <c r="D4" s="7" t="s">
        <v>4</v>
      </c>
      <c r="E4" s="8"/>
      <c r="F4" s="5"/>
      <c r="G4" s="1"/>
      <c r="J4" s="15" t="s">
        <v>216</v>
      </c>
      <c r="K4" s="16" t="s">
        <v>44</v>
      </c>
      <c r="L4" s="17"/>
      <c r="M4" s="18"/>
      <c r="N4" s="19">
        <v>19</v>
      </c>
      <c r="O4" s="19">
        <v>19</v>
      </c>
      <c r="P4" s="19">
        <v>22</v>
      </c>
      <c r="Q4" s="19">
        <v>22</v>
      </c>
      <c r="R4" s="20"/>
      <c r="S4" s="21">
        <f>SUM(N4:R4)</f>
        <v>82</v>
      </c>
      <c r="T4" s="22">
        <v>143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217</v>
      </c>
      <c r="K5" s="16" t="s">
        <v>57</v>
      </c>
      <c r="L5" s="17"/>
      <c r="M5" s="18"/>
      <c r="N5" s="19">
        <v>21</v>
      </c>
      <c r="O5" s="19">
        <v>9</v>
      </c>
      <c r="P5" s="19">
        <v>21</v>
      </c>
      <c r="Q5" s="19">
        <v>21</v>
      </c>
      <c r="R5" s="20"/>
      <c r="S5" s="21">
        <f>SUM(N5:R5)</f>
        <v>72</v>
      </c>
      <c r="T5" s="22">
        <v>143</v>
      </c>
      <c r="U5" s="1"/>
      <c r="V5" s="1"/>
      <c r="W5" s="1"/>
    </row>
    <row r="6" spans="1:28" x14ac:dyDescent="0.3">
      <c r="C6" s="23">
        <v>1036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8</v>
      </c>
      <c r="U7" s="1"/>
      <c r="V7" s="26">
        <v>143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56</v>
      </c>
      <c r="B13" s="1" t="s">
        <v>45</v>
      </c>
      <c r="C13" s="27" t="s">
        <v>136</v>
      </c>
      <c r="D13" s="38">
        <v>6</v>
      </c>
      <c r="E13" s="89" t="s">
        <v>459</v>
      </c>
      <c r="F13" s="89"/>
      <c r="G13" s="89"/>
      <c r="H13" s="89"/>
      <c r="I13" s="89"/>
      <c r="J13" s="89"/>
      <c r="K13" s="89"/>
      <c r="L13" s="89"/>
      <c r="M13" s="89"/>
      <c r="N13" s="27"/>
      <c r="O13" s="89"/>
      <c r="P13" s="90"/>
      <c r="Q13" s="89"/>
      <c r="R13" s="89"/>
      <c r="S13" s="89"/>
      <c r="T13" s="27"/>
      <c r="U13" s="40" t="str">
        <f>IFERROR(((T13+Q13+N13-R13)+(O13*2))/E13,"")</f>
        <v/>
      </c>
      <c r="V13" s="22">
        <v>143</v>
      </c>
      <c r="W13" s="22" t="s">
        <v>93</v>
      </c>
      <c r="X13" s="22" t="s">
        <v>89</v>
      </c>
      <c r="Y13" s="71">
        <v>1036</v>
      </c>
      <c r="Z13" s="42"/>
      <c r="AA13" s="1" t="s">
        <v>90</v>
      </c>
      <c r="AB13" s="28" t="s">
        <v>218</v>
      </c>
    </row>
    <row r="14" spans="1:28" x14ac:dyDescent="0.3">
      <c r="A14" s="1" t="s">
        <v>56</v>
      </c>
      <c r="B14" s="1" t="s">
        <v>45</v>
      </c>
      <c r="C14" s="27" t="s">
        <v>54</v>
      </c>
      <c r="D14" s="38">
        <v>21</v>
      </c>
      <c r="E14" s="89" t="s">
        <v>459</v>
      </c>
      <c r="F14" s="89"/>
      <c r="G14" s="89"/>
      <c r="H14" s="89"/>
      <c r="I14" s="89"/>
      <c r="J14" s="89"/>
      <c r="K14" s="89"/>
      <c r="L14" s="89"/>
      <c r="M14" s="89"/>
      <c r="N14" s="27"/>
      <c r="O14" s="89"/>
      <c r="P14" s="90"/>
      <c r="Q14" s="89"/>
      <c r="R14" s="89"/>
      <c r="S14" s="89"/>
      <c r="T14" s="27"/>
      <c r="U14" s="40" t="str">
        <f>IFERROR(((T14+Q14+N14-R14)+(O14*2))/E14,"")</f>
        <v/>
      </c>
      <c r="V14" s="22">
        <v>143</v>
      </c>
      <c r="W14" s="22" t="s">
        <v>93</v>
      </c>
      <c r="X14" s="22" t="s">
        <v>89</v>
      </c>
      <c r="Y14" s="71">
        <v>1036</v>
      </c>
      <c r="Z14" s="42"/>
      <c r="AA14" s="1" t="s">
        <v>90</v>
      </c>
      <c r="AB14" s="28" t="s">
        <v>218</v>
      </c>
    </row>
    <row r="15" spans="1:28" x14ac:dyDescent="0.3">
      <c r="A15" s="1" t="s">
        <v>56</v>
      </c>
      <c r="B15" s="1" t="s">
        <v>45</v>
      </c>
      <c r="C15" s="27" t="s">
        <v>50</v>
      </c>
      <c r="D15" s="38">
        <v>32</v>
      </c>
      <c r="E15" s="89"/>
      <c r="F15" s="89"/>
      <c r="G15" s="89"/>
      <c r="H15" s="89"/>
      <c r="I15" s="89"/>
      <c r="J15" s="89"/>
      <c r="K15" s="89"/>
      <c r="L15" s="89"/>
      <c r="M15" s="89"/>
      <c r="N15" s="27">
        <f t="shared" ref="N15:N20" si="0">SUM(L15:M15)</f>
        <v>0</v>
      </c>
      <c r="O15" s="90"/>
      <c r="P15" s="90"/>
      <c r="Q15" s="90"/>
      <c r="R15" s="90"/>
      <c r="S15" s="90"/>
      <c r="T15" s="39">
        <v>8</v>
      </c>
      <c r="U15" s="40" t="str">
        <f t="shared" ref="U15:U24" si="1">IFERROR(((T15+Q15+N15-R15)+(O15*2))/E15,"")</f>
        <v/>
      </c>
      <c r="V15" s="22">
        <v>143</v>
      </c>
      <c r="W15" s="22" t="s">
        <v>93</v>
      </c>
      <c r="X15" s="22" t="s">
        <v>89</v>
      </c>
      <c r="Y15" s="71">
        <v>1036</v>
      </c>
      <c r="Z15" s="42"/>
      <c r="AA15" s="1" t="s">
        <v>90</v>
      </c>
      <c r="AB15" s="28" t="s">
        <v>218</v>
      </c>
    </row>
    <row r="16" spans="1:28" x14ac:dyDescent="0.3">
      <c r="A16" s="1" t="s">
        <v>56</v>
      </c>
      <c r="B16" s="1" t="s">
        <v>45</v>
      </c>
      <c r="C16" s="27" t="s">
        <v>55</v>
      </c>
      <c r="D16" s="38">
        <v>13</v>
      </c>
      <c r="E16" s="27">
        <v>6</v>
      </c>
      <c r="F16" s="27">
        <v>0</v>
      </c>
      <c r="G16" s="27">
        <v>1</v>
      </c>
      <c r="H16" s="27"/>
      <c r="I16" s="27"/>
      <c r="J16" s="27">
        <v>3</v>
      </c>
      <c r="K16" s="27">
        <v>4</v>
      </c>
      <c r="L16" s="27">
        <v>1</v>
      </c>
      <c r="M16" s="27">
        <v>1</v>
      </c>
      <c r="N16" s="27">
        <f t="shared" si="0"/>
        <v>2</v>
      </c>
      <c r="O16" s="39">
        <v>0</v>
      </c>
      <c r="P16" s="39">
        <v>1</v>
      </c>
      <c r="Q16" s="39">
        <v>1</v>
      </c>
      <c r="R16" s="39">
        <v>1</v>
      </c>
      <c r="S16" s="39">
        <v>0</v>
      </c>
      <c r="T16" s="39">
        <v>3</v>
      </c>
      <c r="U16" s="40">
        <f t="shared" si="1"/>
        <v>0.83333333333333337</v>
      </c>
      <c r="V16" s="22">
        <v>143</v>
      </c>
      <c r="W16" s="22" t="s">
        <v>93</v>
      </c>
      <c r="X16" s="22" t="s">
        <v>89</v>
      </c>
      <c r="Y16" s="71">
        <v>1036</v>
      </c>
      <c r="Z16" s="42"/>
      <c r="AA16" s="1" t="s">
        <v>90</v>
      </c>
      <c r="AB16" s="28" t="s">
        <v>218</v>
      </c>
    </row>
    <row r="17" spans="1:28" x14ac:dyDescent="0.3">
      <c r="A17" s="1" t="s">
        <v>56</v>
      </c>
      <c r="B17" s="1" t="s">
        <v>45</v>
      </c>
      <c r="C17" s="27" t="s">
        <v>195</v>
      </c>
      <c r="D17" s="38">
        <v>15</v>
      </c>
      <c r="E17" s="27">
        <v>15</v>
      </c>
      <c r="F17" s="27">
        <v>0</v>
      </c>
      <c r="G17" s="27">
        <v>2</v>
      </c>
      <c r="H17" s="27"/>
      <c r="I17" s="27"/>
      <c r="J17" s="27">
        <v>0</v>
      </c>
      <c r="K17" s="27">
        <v>0</v>
      </c>
      <c r="L17" s="27">
        <v>0</v>
      </c>
      <c r="M17" s="27">
        <v>0</v>
      </c>
      <c r="N17" s="27">
        <f t="shared" si="0"/>
        <v>0</v>
      </c>
      <c r="O17" s="39">
        <v>2</v>
      </c>
      <c r="P17" s="39">
        <v>3</v>
      </c>
      <c r="Q17" s="39">
        <v>1</v>
      </c>
      <c r="R17" s="39">
        <v>2</v>
      </c>
      <c r="S17" s="39">
        <v>0</v>
      </c>
      <c r="T17" s="39">
        <v>0</v>
      </c>
      <c r="U17" s="40">
        <f t="shared" si="1"/>
        <v>0.2</v>
      </c>
      <c r="V17" s="22">
        <v>143</v>
      </c>
      <c r="W17" s="22" t="s">
        <v>93</v>
      </c>
      <c r="X17" s="22" t="s">
        <v>89</v>
      </c>
      <c r="Y17" s="71">
        <v>1036</v>
      </c>
      <c r="Z17" s="42"/>
      <c r="AA17" s="1" t="s">
        <v>90</v>
      </c>
      <c r="AB17" s="28" t="s">
        <v>218</v>
      </c>
    </row>
    <row r="18" spans="1:28" x14ac:dyDescent="0.3">
      <c r="A18" s="1" t="s">
        <v>56</v>
      </c>
      <c r="B18" s="1" t="s">
        <v>45</v>
      </c>
      <c r="C18" s="27" t="s">
        <v>46</v>
      </c>
      <c r="D18" s="38">
        <v>45</v>
      </c>
      <c r="E18" s="89"/>
      <c r="F18" s="89"/>
      <c r="G18" s="89"/>
      <c r="H18" s="89"/>
      <c r="I18" s="89"/>
      <c r="J18" s="89"/>
      <c r="K18" s="89"/>
      <c r="L18" s="89"/>
      <c r="M18" s="89"/>
      <c r="N18" s="27">
        <f t="shared" si="0"/>
        <v>0</v>
      </c>
      <c r="O18" s="90"/>
      <c r="P18" s="90"/>
      <c r="Q18" s="90"/>
      <c r="R18" s="90"/>
      <c r="S18" s="90"/>
      <c r="T18" s="39">
        <v>4</v>
      </c>
      <c r="U18" s="40" t="str">
        <f t="shared" si="1"/>
        <v/>
      </c>
      <c r="V18" s="22">
        <v>143</v>
      </c>
      <c r="W18" s="22" t="s">
        <v>93</v>
      </c>
      <c r="X18" s="22" t="s">
        <v>89</v>
      </c>
      <c r="Y18" s="71">
        <v>1036</v>
      </c>
      <c r="Z18" s="42"/>
      <c r="AA18" s="1" t="s">
        <v>90</v>
      </c>
      <c r="AB18" s="28" t="s">
        <v>218</v>
      </c>
    </row>
    <row r="19" spans="1:28" x14ac:dyDescent="0.3">
      <c r="A19" s="1" t="s">
        <v>56</v>
      </c>
      <c r="B19" s="1" t="s">
        <v>45</v>
      </c>
      <c r="C19" s="27" t="s">
        <v>47</v>
      </c>
      <c r="D19" s="38">
        <v>42</v>
      </c>
      <c r="E19" s="89"/>
      <c r="F19" s="27">
        <v>10</v>
      </c>
      <c r="G19" s="27">
        <v>13</v>
      </c>
      <c r="H19" s="89"/>
      <c r="I19" s="89"/>
      <c r="J19" s="27">
        <v>2</v>
      </c>
      <c r="K19" s="27">
        <v>3</v>
      </c>
      <c r="L19" s="89"/>
      <c r="M19" s="89"/>
      <c r="N19" s="27">
        <f t="shared" si="0"/>
        <v>0</v>
      </c>
      <c r="O19" s="90"/>
      <c r="P19" s="90"/>
      <c r="Q19" s="90"/>
      <c r="R19" s="90"/>
      <c r="S19" s="90"/>
      <c r="T19" s="39">
        <f t="shared" ref="T19" si="2">(H19*3)+((F19-H19)*2)+J19</f>
        <v>22</v>
      </c>
      <c r="U19" s="40" t="str">
        <f t="shared" si="1"/>
        <v/>
      </c>
      <c r="V19" s="22">
        <v>143</v>
      </c>
      <c r="W19" s="22" t="s">
        <v>93</v>
      </c>
      <c r="X19" s="22" t="s">
        <v>89</v>
      </c>
      <c r="Y19" s="71">
        <v>1036</v>
      </c>
      <c r="Z19" s="42"/>
      <c r="AA19" s="1" t="s">
        <v>90</v>
      </c>
      <c r="AB19" s="28" t="s">
        <v>218</v>
      </c>
    </row>
    <row r="20" spans="1:28" x14ac:dyDescent="0.3">
      <c r="A20" s="1" t="s">
        <v>56</v>
      </c>
      <c r="B20" s="1" t="s">
        <v>45</v>
      </c>
      <c r="C20" s="27" t="s">
        <v>49</v>
      </c>
      <c r="D20" s="38">
        <v>53</v>
      </c>
      <c r="E20" s="89"/>
      <c r="F20" s="89"/>
      <c r="G20" s="89"/>
      <c r="H20" s="89"/>
      <c r="I20" s="89"/>
      <c r="J20" s="89"/>
      <c r="K20" s="89"/>
      <c r="L20" s="89"/>
      <c r="M20" s="89"/>
      <c r="N20" s="27">
        <f t="shared" si="0"/>
        <v>0</v>
      </c>
      <c r="O20" s="90"/>
      <c r="P20" s="90"/>
      <c r="Q20" s="90"/>
      <c r="R20" s="90"/>
      <c r="S20" s="90"/>
      <c r="T20" s="39">
        <v>21</v>
      </c>
      <c r="U20" s="40" t="str">
        <f t="shared" si="1"/>
        <v/>
      </c>
      <c r="V20" s="22">
        <v>143</v>
      </c>
      <c r="W20" s="22" t="s">
        <v>93</v>
      </c>
      <c r="X20" s="22" t="s">
        <v>89</v>
      </c>
      <c r="Y20" s="71">
        <v>1036</v>
      </c>
      <c r="Z20" s="42"/>
      <c r="AA20" s="1" t="s">
        <v>90</v>
      </c>
      <c r="AB20" s="28" t="s">
        <v>218</v>
      </c>
    </row>
    <row r="21" spans="1:28" x14ac:dyDescent="0.3">
      <c r="A21" s="1" t="s">
        <v>56</v>
      </c>
      <c r="B21" s="1" t="s">
        <v>45</v>
      </c>
      <c r="C21" s="27" t="s">
        <v>51</v>
      </c>
      <c r="D21" s="38">
        <v>33</v>
      </c>
      <c r="E21" s="89"/>
      <c r="F21" s="89"/>
      <c r="G21" s="89"/>
      <c r="H21" s="89"/>
      <c r="I21" s="89"/>
      <c r="J21" s="89"/>
      <c r="K21" s="89"/>
      <c r="L21" s="89"/>
      <c r="M21" s="27">
        <v>15</v>
      </c>
      <c r="N21" s="27">
        <f>SUM(L21:M21)</f>
        <v>15</v>
      </c>
      <c r="O21" s="90"/>
      <c r="P21" s="90"/>
      <c r="Q21" s="90"/>
      <c r="R21" s="90"/>
      <c r="S21" s="39">
        <v>3</v>
      </c>
      <c r="T21" s="39">
        <v>5</v>
      </c>
      <c r="U21" s="40" t="str">
        <f t="shared" si="1"/>
        <v/>
      </c>
      <c r="V21" s="22">
        <v>143</v>
      </c>
      <c r="W21" s="22" t="s">
        <v>93</v>
      </c>
      <c r="X21" s="22" t="s">
        <v>89</v>
      </c>
      <c r="Y21" s="71">
        <v>1036</v>
      </c>
      <c r="Z21" s="42"/>
      <c r="AA21" s="1" t="s">
        <v>90</v>
      </c>
      <c r="AB21" s="28" t="s">
        <v>218</v>
      </c>
    </row>
    <row r="22" spans="1:28" x14ac:dyDescent="0.3">
      <c r="A22" s="1" t="s">
        <v>56</v>
      </c>
      <c r="B22" s="1" t="s">
        <v>45</v>
      </c>
      <c r="C22" s="27" t="s">
        <v>52</v>
      </c>
      <c r="D22" s="38">
        <v>12</v>
      </c>
      <c r="E22" s="89"/>
      <c r="F22" s="89"/>
      <c r="G22" s="89"/>
      <c r="H22" s="89"/>
      <c r="I22" s="89"/>
      <c r="J22" s="89"/>
      <c r="K22" s="89"/>
      <c r="L22" s="89"/>
      <c r="M22" s="89"/>
      <c r="N22" s="27">
        <f>SUM(L22:M22)</f>
        <v>0</v>
      </c>
      <c r="O22" s="90"/>
      <c r="P22" s="90"/>
      <c r="Q22" s="90"/>
      <c r="R22" s="90"/>
      <c r="S22" s="90"/>
      <c r="T22" s="39">
        <v>4</v>
      </c>
      <c r="U22" s="40" t="str">
        <f t="shared" si="1"/>
        <v/>
      </c>
      <c r="V22" s="22">
        <v>143</v>
      </c>
      <c r="W22" s="22" t="s">
        <v>93</v>
      </c>
      <c r="X22" s="22" t="s">
        <v>89</v>
      </c>
      <c r="Y22" s="71">
        <v>1036</v>
      </c>
      <c r="Z22" s="42"/>
      <c r="AA22" s="1" t="s">
        <v>90</v>
      </c>
      <c r="AB22" s="28" t="s">
        <v>218</v>
      </c>
    </row>
    <row r="23" spans="1:28" x14ac:dyDescent="0.3">
      <c r="A23" s="1" t="s">
        <v>56</v>
      </c>
      <c r="B23" s="1" t="s">
        <v>45</v>
      </c>
      <c r="C23" s="27" t="s">
        <v>53</v>
      </c>
      <c r="D23" s="38">
        <v>24</v>
      </c>
      <c r="E23" s="89"/>
      <c r="F23" s="89"/>
      <c r="G23" s="89"/>
      <c r="H23" s="89"/>
      <c r="I23" s="89"/>
      <c r="J23" s="89"/>
      <c r="K23" s="89"/>
      <c r="L23" s="89"/>
      <c r="M23" s="89"/>
      <c r="N23" s="27">
        <f>SUM(L23:M23)</f>
        <v>0</v>
      </c>
      <c r="O23" s="90"/>
      <c r="P23" s="90"/>
      <c r="Q23" s="90"/>
      <c r="R23" s="90"/>
      <c r="S23" s="90"/>
      <c r="T23" s="39">
        <v>4</v>
      </c>
      <c r="U23" s="40" t="str">
        <f t="shared" si="1"/>
        <v/>
      </c>
      <c r="V23" s="22">
        <v>143</v>
      </c>
      <c r="W23" s="22" t="s">
        <v>93</v>
      </c>
      <c r="X23" s="22" t="s">
        <v>89</v>
      </c>
      <c r="Y23" s="71">
        <v>1036</v>
      </c>
      <c r="Z23" s="42"/>
      <c r="AA23" s="1" t="s">
        <v>90</v>
      </c>
      <c r="AB23" s="28" t="s">
        <v>218</v>
      </c>
    </row>
    <row r="24" spans="1:28" x14ac:dyDescent="0.3">
      <c r="A24" s="1" t="s">
        <v>56</v>
      </c>
      <c r="B24" s="1" t="s">
        <v>45</v>
      </c>
      <c r="C24" s="27" t="s">
        <v>48</v>
      </c>
      <c r="D24" s="38">
        <v>11</v>
      </c>
      <c r="E24" s="89"/>
      <c r="F24" s="89"/>
      <c r="G24" s="89"/>
      <c r="H24" s="89"/>
      <c r="I24" s="89"/>
      <c r="J24" s="89"/>
      <c r="K24" s="89"/>
      <c r="L24" s="89"/>
      <c r="M24" s="89"/>
      <c r="N24" s="27">
        <f>SUM(L24:M24)</f>
        <v>0</v>
      </c>
      <c r="O24" s="90"/>
      <c r="P24" s="90"/>
      <c r="Q24" s="90"/>
      <c r="R24" s="90"/>
      <c r="S24" s="90"/>
      <c r="T24" s="39">
        <v>11</v>
      </c>
      <c r="U24" s="40" t="str">
        <f t="shared" si="1"/>
        <v/>
      </c>
      <c r="V24" s="22">
        <v>143</v>
      </c>
      <c r="W24" s="22" t="s">
        <v>93</v>
      </c>
      <c r="X24" s="22" t="s">
        <v>89</v>
      </c>
      <c r="Y24" s="71">
        <v>1036</v>
      </c>
      <c r="Z24" s="42"/>
      <c r="AA24" s="1" t="s">
        <v>90</v>
      </c>
      <c r="AB24" s="28" t="s">
        <v>218</v>
      </c>
    </row>
    <row r="25" spans="1:28" x14ac:dyDescent="0.3">
      <c r="A25" s="1" t="s">
        <v>56</v>
      </c>
      <c r="B25" s="1" t="s">
        <v>45</v>
      </c>
      <c r="C25" s="57" t="s">
        <v>38</v>
      </c>
      <c r="D25" s="1"/>
      <c r="E25" s="57">
        <v>219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>
        <v>21</v>
      </c>
      <c r="Q25" s="43"/>
      <c r="R25" s="43"/>
      <c r="S25" s="43"/>
      <c r="T25" s="43"/>
      <c r="U25" s="40" t="str">
        <f t="shared" ref="U25" si="3">_xlfn.IFNA("",((T25+Q25+N25-R25)+(O25*2))/E25)</f>
        <v/>
      </c>
      <c r="V25" s="22">
        <v>143</v>
      </c>
      <c r="W25" s="22" t="s">
        <v>93</v>
      </c>
      <c r="X25" s="22" t="s">
        <v>89</v>
      </c>
      <c r="Y25" s="71">
        <v>1036</v>
      </c>
      <c r="Z25" s="42"/>
      <c r="AA25" s="1" t="s">
        <v>90</v>
      </c>
      <c r="AB25" s="28" t="s">
        <v>218</v>
      </c>
    </row>
    <row r="26" spans="1:28" x14ac:dyDescent="0.3">
      <c r="A26" s="44" t="s">
        <v>56</v>
      </c>
      <c r="B26" s="44" t="s">
        <v>45</v>
      </c>
      <c r="C26" s="45" t="s">
        <v>39</v>
      </c>
      <c r="D26" s="44"/>
      <c r="E26" s="45">
        <f t="shared" ref="E26:T26" si="4">SUM(E13:E25)</f>
        <v>240</v>
      </c>
      <c r="F26" s="45">
        <f t="shared" si="4"/>
        <v>10</v>
      </c>
      <c r="G26" s="45">
        <f t="shared" si="4"/>
        <v>16</v>
      </c>
      <c r="H26" s="45">
        <f t="shared" si="4"/>
        <v>0</v>
      </c>
      <c r="I26" s="45">
        <f t="shared" si="4"/>
        <v>0</v>
      </c>
      <c r="J26" s="45">
        <f t="shared" si="4"/>
        <v>5</v>
      </c>
      <c r="K26" s="45">
        <f t="shared" si="4"/>
        <v>7</v>
      </c>
      <c r="L26" s="45">
        <f t="shared" si="4"/>
        <v>1</v>
      </c>
      <c r="M26" s="45">
        <f t="shared" si="4"/>
        <v>16</v>
      </c>
      <c r="N26" s="45">
        <f t="shared" si="4"/>
        <v>17</v>
      </c>
      <c r="O26" s="45">
        <f t="shared" si="4"/>
        <v>2</v>
      </c>
      <c r="P26" s="45">
        <f t="shared" si="4"/>
        <v>25</v>
      </c>
      <c r="Q26" s="45">
        <f t="shared" si="4"/>
        <v>2</v>
      </c>
      <c r="R26" s="45">
        <f t="shared" si="4"/>
        <v>3</v>
      </c>
      <c r="S26" s="45">
        <f t="shared" si="4"/>
        <v>3</v>
      </c>
      <c r="T26" s="45">
        <f t="shared" si="4"/>
        <v>82</v>
      </c>
      <c r="U26" s="46">
        <f>((T26+Q26+N26-R26)+(O26*2))/E26</f>
        <v>0.42499999999999999</v>
      </c>
      <c r="V26" s="47">
        <v>143</v>
      </c>
      <c r="W26" s="47" t="s">
        <v>93</v>
      </c>
      <c r="X26" s="47" t="s">
        <v>89</v>
      </c>
      <c r="Y26" s="72">
        <v>1036</v>
      </c>
      <c r="Z26" s="49"/>
      <c r="AA26" s="44" t="s">
        <v>90</v>
      </c>
      <c r="AB26" s="76" t="s">
        <v>218</v>
      </c>
    </row>
    <row r="27" spans="1:28" x14ac:dyDescent="0.3">
      <c r="A27" s="1"/>
      <c r="B27" s="1"/>
      <c r="C27" s="1"/>
      <c r="D27" s="1"/>
      <c r="F27" s="50" t="s">
        <v>40</v>
      </c>
      <c r="G27" s="51">
        <f>F26/G26</f>
        <v>0.625</v>
      </c>
      <c r="H27" s="27"/>
      <c r="I27" s="1"/>
      <c r="J27" s="50" t="s">
        <v>41</v>
      </c>
      <c r="K27" s="52">
        <f>J26/K26</f>
        <v>0.7142857142857143</v>
      </c>
      <c r="L27" s="1"/>
      <c r="M27" s="39" t="s">
        <v>42</v>
      </c>
      <c r="N27" s="53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 t="s">
        <v>476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 t="s">
        <v>478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57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1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56</v>
      </c>
      <c r="C35" s="27" t="s">
        <v>184</v>
      </c>
      <c r="D35" s="38">
        <v>6</v>
      </c>
      <c r="E35" s="89"/>
      <c r="F35" s="89"/>
      <c r="G35" s="89"/>
      <c r="H35" s="89"/>
      <c r="I35" s="89"/>
      <c r="J35" s="89"/>
      <c r="K35" s="89"/>
      <c r="L35" s="89"/>
      <c r="M35" s="89"/>
      <c r="N35" s="27">
        <f>SUM(L35:M35)</f>
        <v>0</v>
      </c>
      <c r="O35" s="89"/>
      <c r="P35" s="90"/>
      <c r="Q35" s="89"/>
      <c r="R35" s="89"/>
      <c r="S35" s="89"/>
      <c r="T35" s="27">
        <v>5</v>
      </c>
      <c r="U35" s="40" t="str">
        <f>IFERROR(((T35+Q35+N35-R35)+(O35*2))/E35,"")</f>
        <v/>
      </c>
      <c r="V35" s="22">
        <v>143</v>
      </c>
      <c r="W35" s="22" t="s">
        <v>88</v>
      </c>
      <c r="X35" s="22" t="s">
        <v>94</v>
      </c>
      <c r="Y35" s="71">
        <v>1036</v>
      </c>
      <c r="Z35" s="42"/>
      <c r="AA35" s="1" t="s">
        <v>183</v>
      </c>
      <c r="AB35" s="28" t="s">
        <v>219</v>
      </c>
    </row>
    <row r="36" spans="1:28" x14ac:dyDescent="0.3">
      <c r="A36" s="1" t="s">
        <v>45</v>
      </c>
      <c r="B36" s="1" t="s">
        <v>56</v>
      </c>
      <c r="C36" s="27" t="s">
        <v>185</v>
      </c>
      <c r="D36" s="38">
        <v>1</v>
      </c>
      <c r="E36" s="89"/>
      <c r="F36" s="89"/>
      <c r="G36" s="89"/>
      <c r="H36" s="89"/>
      <c r="I36" s="89"/>
      <c r="J36" s="89"/>
      <c r="K36" s="89"/>
      <c r="L36" s="89"/>
      <c r="M36" s="89"/>
      <c r="N36" s="27">
        <f t="shared" ref="N36:N41" si="5">SUM(L36:M36)</f>
        <v>0</v>
      </c>
      <c r="O36" s="90"/>
      <c r="P36" s="90"/>
      <c r="Q36" s="90"/>
      <c r="R36" s="90"/>
      <c r="S36" s="90"/>
      <c r="T36" s="27">
        <v>8</v>
      </c>
      <c r="U36" s="40" t="str">
        <f t="shared" ref="U36:U44" si="6">IFERROR(((T36+Q36+N36-R36)+(O36*2))/E36,"")</f>
        <v/>
      </c>
      <c r="V36" s="22">
        <v>143</v>
      </c>
      <c r="W36" s="22" t="s">
        <v>88</v>
      </c>
      <c r="X36" s="22" t="s">
        <v>94</v>
      </c>
      <c r="Y36" s="71">
        <v>1036</v>
      </c>
      <c r="Z36" s="42"/>
      <c r="AA36" s="1" t="s">
        <v>183</v>
      </c>
      <c r="AB36" s="28" t="s">
        <v>219</v>
      </c>
    </row>
    <row r="37" spans="1:28" x14ac:dyDescent="0.3">
      <c r="A37" s="1" t="s">
        <v>45</v>
      </c>
      <c r="B37" s="1" t="s">
        <v>56</v>
      </c>
      <c r="C37" s="27" t="s">
        <v>186</v>
      </c>
      <c r="D37" s="38">
        <v>11</v>
      </c>
      <c r="E37" s="89"/>
      <c r="F37" s="89"/>
      <c r="G37" s="89"/>
      <c r="H37" s="89"/>
      <c r="I37" s="89"/>
      <c r="J37" s="89"/>
      <c r="K37" s="89"/>
      <c r="L37" s="89"/>
      <c r="M37" s="89"/>
      <c r="N37" s="27">
        <f t="shared" si="5"/>
        <v>0</v>
      </c>
      <c r="O37" s="90"/>
      <c r="P37" s="90"/>
      <c r="Q37" s="90"/>
      <c r="R37" s="90"/>
      <c r="S37" s="90"/>
      <c r="T37" s="27">
        <v>9</v>
      </c>
      <c r="U37" s="40" t="str">
        <f t="shared" si="6"/>
        <v/>
      </c>
      <c r="V37" s="22">
        <v>143</v>
      </c>
      <c r="W37" s="22" t="s">
        <v>88</v>
      </c>
      <c r="X37" s="22" t="s">
        <v>94</v>
      </c>
      <c r="Y37" s="71">
        <v>1036</v>
      </c>
      <c r="Z37" s="42"/>
      <c r="AA37" s="1" t="s">
        <v>183</v>
      </c>
      <c r="AB37" s="28" t="s">
        <v>219</v>
      </c>
    </row>
    <row r="38" spans="1:28" x14ac:dyDescent="0.3">
      <c r="A38" s="1" t="s">
        <v>45</v>
      </c>
      <c r="B38" s="1" t="s">
        <v>56</v>
      </c>
      <c r="C38" s="27" t="s">
        <v>187</v>
      </c>
      <c r="D38" s="38">
        <v>10</v>
      </c>
      <c r="E38" s="89"/>
      <c r="F38" s="89"/>
      <c r="G38" s="89"/>
      <c r="H38" s="89"/>
      <c r="I38" s="89"/>
      <c r="J38" s="89"/>
      <c r="K38" s="89"/>
      <c r="L38" s="89"/>
      <c r="M38" s="89"/>
      <c r="N38" s="27">
        <f t="shared" si="5"/>
        <v>0</v>
      </c>
      <c r="O38" s="90"/>
      <c r="P38" s="90"/>
      <c r="Q38" s="90"/>
      <c r="R38" s="90"/>
      <c r="S38" s="90"/>
      <c r="T38" s="27">
        <v>3</v>
      </c>
      <c r="U38" s="40" t="str">
        <f t="shared" si="6"/>
        <v/>
      </c>
      <c r="V38" s="22">
        <v>143</v>
      </c>
      <c r="W38" s="22" t="s">
        <v>88</v>
      </c>
      <c r="X38" s="22" t="s">
        <v>94</v>
      </c>
      <c r="Y38" s="71">
        <v>1036</v>
      </c>
      <c r="Z38" s="42"/>
      <c r="AA38" s="1" t="s">
        <v>183</v>
      </c>
      <c r="AB38" s="28" t="s">
        <v>219</v>
      </c>
    </row>
    <row r="39" spans="1:28" x14ac:dyDescent="0.3">
      <c r="A39" s="1" t="s">
        <v>45</v>
      </c>
      <c r="B39" s="1" t="s">
        <v>56</v>
      </c>
      <c r="C39" s="27" t="s">
        <v>501</v>
      </c>
      <c r="D39" s="38">
        <v>25</v>
      </c>
      <c r="E39" s="27">
        <v>17</v>
      </c>
      <c r="F39" s="27">
        <v>1</v>
      </c>
      <c r="G39" s="27">
        <v>8</v>
      </c>
      <c r="H39" s="27"/>
      <c r="I39" s="27"/>
      <c r="J39" s="27">
        <v>1</v>
      </c>
      <c r="K39" s="27">
        <v>2</v>
      </c>
      <c r="L39" s="27">
        <v>2</v>
      </c>
      <c r="M39" s="27">
        <v>4</v>
      </c>
      <c r="N39" s="27">
        <f t="shared" si="5"/>
        <v>6</v>
      </c>
      <c r="O39" s="39">
        <v>0</v>
      </c>
      <c r="P39" s="39">
        <v>3</v>
      </c>
      <c r="Q39" s="39">
        <v>0</v>
      </c>
      <c r="R39" s="39">
        <v>0</v>
      </c>
      <c r="S39" s="39">
        <v>0</v>
      </c>
      <c r="T39" s="27">
        <v>3</v>
      </c>
      <c r="U39" s="40">
        <f t="shared" si="6"/>
        <v>0.52941176470588236</v>
      </c>
      <c r="V39" s="22">
        <v>143</v>
      </c>
      <c r="W39" s="22" t="s">
        <v>88</v>
      </c>
      <c r="X39" s="22" t="s">
        <v>94</v>
      </c>
      <c r="Y39" s="71">
        <v>1036</v>
      </c>
      <c r="Z39" s="42"/>
      <c r="AA39" s="1" t="s">
        <v>183</v>
      </c>
      <c r="AB39" s="28" t="s">
        <v>219</v>
      </c>
    </row>
    <row r="40" spans="1:28" x14ac:dyDescent="0.3">
      <c r="A40" s="1" t="s">
        <v>45</v>
      </c>
      <c r="B40" s="1" t="s">
        <v>56</v>
      </c>
      <c r="C40" s="27" t="s">
        <v>188</v>
      </c>
      <c r="D40" s="38">
        <v>33</v>
      </c>
      <c r="E40" s="89"/>
      <c r="F40" s="89"/>
      <c r="G40" s="89"/>
      <c r="H40" s="89"/>
      <c r="I40" s="89"/>
      <c r="J40" s="89"/>
      <c r="K40" s="89"/>
      <c r="L40" s="89"/>
      <c r="M40" s="89"/>
      <c r="N40" s="27">
        <f t="shared" si="5"/>
        <v>0</v>
      </c>
      <c r="O40" s="90"/>
      <c r="P40" s="90"/>
      <c r="Q40" s="90"/>
      <c r="R40" s="90"/>
      <c r="S40" s="90"/>
      <c r="T40" s="27">
        <v>16</v>
      </c>
      <c r="U40" s="40" t="str">
        <f t="shared" si="6"/>
        <v/>
      </c>
      <c r="V40" s="22">
        <v>143</v>
      </c>
      <c r="W40" s="22" t="s">
        <v>88</v>
      </c>
      <c r="X40" s="22" t="s">
        <v>94</v>
      </c>
      <c r="Y40" s="71">
        <v>1036</v>
      </c>
      <c r="Z40" s="42"/>
      <c r="AA40" s="1" t="s">
        <v>183</v>
      </c>
      <c r="AB40" s="28" t="s">
        <v>219</v>
      </c>
    </row>
    <row r="41" spans="1:28" x14ac:dyDescent="0.3">
      <c r="A41" s="1" t="s">
        <v>45</v>
      </c>
      <c r="B41" s="1" t="s">
        <v>56</v>
      </c>
      <c r="C41" s="27" t="s">
        <v>189</v>
      </c>
      <c r="D41" s="38">
        <v>23</v>
      </c>
      <c r="E41" s="89"/>
      <c r="F41" s="89"/>
      <c r="G41" s="89"/>
      <c r="H41" s="89"/>
      <c r="I41" s="89"/>
      <c r="J41" s="89"/>
      <c r="K41" s="89"/>
      <c r="L41" s="89"/>
      <c r="M41" s="89"/>
      <c r="N41" s="27">
        <f t="shared" si="5"/>
        <v>0</v>
      </c>
      <c r="O41" s="90"/>
      <c r="P41" s="90"/>
      <c r="Q41" s="90"/>
      <c r="R41" s="90"/>
      <c r="S41" s="90"/>
      <c r="T41" s="27">
        <v>2</v>
      </c>
      <c r="U41" s="40" t="str">
        <f t="shared" si="6"/>
        <v/>
      </c>
      <c r="V41" s="22">
        <v>143</v>
      </c>
      <c r="W41" s="22" t="s">
        <v>88</v>
      </c>
      <c r="X41" s="22" t="s">
        <v>94</v>
      </c>
      <c r="Y41" s="71">
        <v>1036</v>
      </c>
      <c r="Z41" s="42"/>
      <c r="AA41" s="1" t="s">
        <v>183</v>
      </c>
      <c r="AB41" s="28" t="s">
        <v>219</v>
      </c>
    </row>
    <row r="42" spans="1:28" x14ac:dyDescent="0.3">
      <c r="A42" s="1" t="s">
        <v>45</v>
      </c>
      <c r="B42" s="1" t="s">
        <v>56</v>
      </c>
      <c r="C42" s="27" t="s">
        <v>190</v>
      </c>
      <c r="D42" s="38">
        <v>20</v>
      </c>
      <c r="E42" s="89"/>
      <c r="F42" s="89"/>
      <c r="G42" s="89"/>
      <c r="H42" s="89"/>
      <c r="I42" s="89"/>
      <c r="J42" s="89"/>
      <c r="K42" s="89"/>
      <c r="L42" s="89"/>
      <c r="M42" s="89"/>
      <c r="N42" s="27">
        <f>SUM(L42:M42)</f>
        <v>0</v>
      </c>
      <c r="O42" s="90"/>
      <c r="P42" s="90"/>
      <c r="Q42" s="90"/>
      <c r="R42" s="90"/>
      <c r="S42" s="90"/>
      <c r="T42" s="27">
        <v>13</v>
      </c>
      <c r="U42" s="40" t="str">
        <f t="shared" si="6"/>
        <v/>
      </c>
      <c r="V42" s="22">
        <v>143</v>
      </c>
      <c r="W42" s="22" t="s">
        <v>88</v>
      </c>
      <c r="X42" s="22" t="s">
        <v>94</v>
      </c>
      <c r="Y42" s="71">
        <v>1036</v>
      </c>
      <c r="Z42" s="42"/>
      <c r="AA42" s="1" t="s">
        <v>183</v>
      </c>
      <c r="AB42" s="28" t="s">
        <v>219</v>
      </c>
    </row>
    <row r="43" spans="1:28" x14ac:dyDescent="0.3">
      <c r="A43" s="1" t="s">
        <v>45</v>
      </c>
      <c r="B43" s="1" t="s">
        <v>56</v>
      </c>
      <c r="C43" s="27" t="s">
        <v>116</v>
      </c>
      <c r="D43" s="38">
        <v>5</v>
      </c>
      <c r="E43" s="27">
        <v>20</v>
      </c>
      <c r="F43" s="27">
        <v>0</v>
      </c>
      <c r="G43" s="27">
        <v>6</v>
      </c>
      <c r="H43" s="27"/>
      <c r="I43" s="27"/>
      <c r="J43" s="27">
        <v>2</v>
      </c>
      <c r="K43" s="27">
        <v>2</v>
      </c>
      <c r="L43" s="27">
        <v>1</v>
      </c>
      <c r="M43" s="27">
        <v>2</v>
      </c>
      <c r="N43" s="27">
        <f>SUM(L43:M43)</f>
        <v>3</v>
      </c>
      <c r="O43" s="39">
        <v>1</v>
      </c>
      <c r="P43" s="39">
        <v>3</v>
      </c>
      <c r="Q43" s="39">
        <v>2</v>
      </c>
      <c r="R43" s="39">
        <v>4</v>
      </c>
      <c r="S43" s="39">
        <v>0</v>
      </c>
      <c r="T43" s="27">
        <v>2</v>
      </c>
      <c r="U43" s="40">
        <f t="shared" si="6"/>
        <v>0.25</v>
      </c>
      <c r="V43" s="22">
        <v>143</v>
      </c>
      <c r="W43" s="22" t="s">
        <v>88</v>
      </c>
      <c r="X43" s="22" t="s">
        <v>94</v>
      </c>
      <c r="Y43" s="71">
        <v>1036</v>
      </c>
      <c r="Z43" s="42"/>
      <c r="AA43" s="1" t="s">
        <v>183</v>
      </c>
      <c r="AB43" s="28" t="s">
        <v>219</v>
      </c>
    </row>
    <row r="44" spans="1:28" x14ac:dyDescent="0.3">
      <c r="A44" s="1" t="s">
        <v>45</v>
      </c>
      <c r="B44" s="1" t="s">
        <v>56</v>
      </c>
      <c r="C44" s="27" t="s">
        <v>192</v>
      </c>
      <c r="D44" s="38">
        <v>31</v>
      </c>
      <c r="E44" s="89"/>
      <c r="F44" s="89"/>
      <c r="G44" s="89"/>
      <c r="H44" s="89"/>
      <c r="I44" s="89"/>
      <c r="J44" s="89"/>
      <c r="K44" s="89"/>
      <c r="L44" s="89"/>
      <c r="M44" s="89"/>
      <c r="N44" s="27">
        <f>SUM(L44:M44)</f>
        <v>0</v>
      </c>
      <c r="O44" s="90"/>
      <c r="P44" s="90"/>
      <c r="Q44" s="90"/>
      <c r="R44" s="90"/>
      <c r="S44" s="90"/>
      <c r="T44" s="27">
        <v>11</v>
      </c>
      <c r="U44" s="40" t="str">
        <f t="shared" si="6"/>
        <v/>
      </c>
      <c r="V44" s="22">
        <v>143</v>
      </c>
      <c r="W44" s="22" t="s">
        <v>88</v>
      </c>
      <c r="X44" s="22" t="s">
        <v>94</v>
      </c>
      <c r="Y44" s="71">
        <v>1036</v>
      </c>
      <c r="Z44" s="42"/>
      <c r="AA44" s="1" t="s">
        <v>183</v>
      </c>
      <c r="AB44" s="28" t="s">
        <v>219</v>
      </c>
    </row>
    <row r="45" spans="1:28" x14ac:dyDescent="0.3">
      <c r="A45" s="1" t="s">
        <v>45</v>
      </c>
      <c r="B45" s="1" t="s">
        <v>56</v>
      </c>
      <c r="C45" s="57" t="s">
        <v>38</v>
      </c>
      <c r="D45" s="1"/>
      <c r="E45" s="57">
        <v>203</v>
      </c>
      <c r="F45" s="57"/>
      <c r="G45" s="57"/>
      <c r="H45" s="57"/>
      <c r="I45" s="57"/>
      <c r="J45" s="57"/>
      <c r="K45" s="57"/>
      <c r="L45" s="57"/>
      <c r="M45" s="57"/>
      <c r="N45" s="5"/>
      <c r="O45" s="57"/>
      <c r="P45" s="57">
        <v>17</v>
      </c>
      <c r="Q45" s="43"/>
      <c r="R45" s="43"/>
      <c r="S45" s="43"/>
      <c r="T45" s="27"/>
      <c r="U45" s="40" t="str">
        <f>_xlfn.IFNA("",((T45+Q45+N45-R45)+(O45*2))/E45)</f>
        <v/>
      </c>
      <c r="V45" s="22">
        <v>143</v>
      </c>
      <c r="W45" s="22" t="s">
        <v>88</v>
      </c>
      <c r="X45" s="22" t="s">
        <v>94</v>
      </c>
      <c r="Y45" s="71">
        <v>1036</v>
      </c>
      <c r="Z45" s="42"/>
      <c r="AA45" s="1" t="s">
        <v>183</v>
      </c>
      <c r="AB45" s="28" t="s">
        <v>219</v>
      </c>
    </row>
    <row r="46" spans="1:28" x14ac:dyDescent="0.3">
      <c r="A46" s="44" t="s">
        <v>45</v>
      </c>
      <c r="B46" s="44" t="s">
        <v>56</v>
      </c>
      <c r="C46" s="45" t="s">
        <v>39</v>
      </c>
      <c r="D46" s="44"/>
      <c r="E46" s="45">
        <f t="shared" ref="E46:T46" si="7">SUM(E35:E45)</f>
        <v>240</v>
      </c>
      <c r="F46" s="45">
        <f t="shared" si="7"/>
        <v>1</v>
      </c>
      <c r="G46" s="45">
        <f t="shared" si="7"/>
        <v>14</v>
      </c>
      <c r="H46" s="45">
        <f t="shared" si="7"/>
        <v>0</v>
      </c>
      <c r="I46" s="45">
        <f t="shared" si="7"/>
        <v>0</v>
      </c>
      <c r="J46" s="45">
        <f t="shared" si="7"/>
        <v>3</v>
      </c>
      <c r="K46" s="45">
        <f t="shared" si="7"/>
        <v>4</v>
      </c>
      <c r="L46" s="45">
        <f t="shared" si="7"/>
        <v>3</v>
      </c>
      <c r="M46" s="45">
        <f t="shared" si="7"/>
        <v>6</v>
      </c>
      <c r="N46" s="45">
        <f t="shared" si="7"/>
        <v>9</v>
      </c>
      <c r="O46" s="45">
        <f t="shared" si="7"/>
        <v>1</v>
      </c>
      <c r="P46" s="45">
        <f t="shared" si="7"/>
        <v>23</v>
      </c>
      <c r="Q46" s="45">
        <f t="shared" si="7"/>
        <v>2</v>
      </c>
      <c r="R46" s="45">
        <f t="shared" si="7"/>
        <v>4</v>
      </c>
      <c r="S46" s="45">
        <f t="shared" si="7"/>
        <v>0</v>
      </c>
      <c r="T46" s="45">
        <f t="shared" si="7"/>
        <v>72</v>
      </c>
      <c r="U46" s="46">
        <f>((T46+Q46+N46-R46)+(O46*2))/E46</f>
        <v>0.33750000000000002</v>
      </c>
      <c r="V46" s="47">
        <v>143</v>
      </c>
      <c r="W46" s="47" t="s">
        <v>88</v>
      </c>
      <c r="X46" s="47" t="s">
        <v>94</v>
      </c>
      <c r="Y46" s="72">
        <v>1036</v>
      </c>
      <c r="Z46" s="77" t="s">
        <v>503</v>
      </c>
      <c r="AA46" s="44" t="s">
        <v>183</v>
      </c>
      <c r="AB46" s="76" t="s">
        <v>219</v>
      </c>
    </row>
    <row r="47" spans="1:28" x14ac:dyDescent="0.3">
      <c r="A47" s="1"/>
      <c r="B47" s="1"/>
      <c r="C47" s="1"/>
      <c r="D47" s="1"/>
      <c r="F47" s="50" t="s">
        <v>40</v>
      </c>
      <c r="G47" s="51">
        <f>F46/G46</f>
        <v>7.1428571428571425E-2</v>
      </c>
      <c r="H47" s="27"/>
      <c r="I47" s="1"/>
      <c r="J47" s="50" t="s">
        <v>41</v>
      </c>
      <c r="K47" s="52">
        <f>J46/K46</f>
        <v>0.75</v>
      </c>
      <c r="L47" s="1"/>
      <c r="M47" s="39" t="s">
        <v>42</v>
      </c>
      <c r="N47" s="53"/>
      <c r="O47" s="75" t="s">
        <v>502</v>
      </c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1"/>
    </row>
    <row r="49" spans="2:28" x14ac:dyDescent="0.3">
      <c r="B49" s="1"/>
      <c r="C49" s="1" t="s">
        <v>475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1"/>
    </row>
    <row r="50" spans="2:28" x14ac:dyDescent="0.3">
      <c r="C50" s="1" t="s">
        <v>476</v>
      </c>
    </row>
  </sheetData>
  <sheetProtection sheet="1" objects="1" scenarios="1"/>
  <sortState xmlns:xlrd2="http://schemas.microsoft.com/office/spreadsheetml/2017/richdata2" ref="C13:D23">
    <sortCondition ref="C13:C23"/>
  </sortState>
  <pageMargins left="0.25" right="0.25" top="0.75" bottom="0.75" header="0.3" footer="0.3"/>
  <pageSetup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BE122-9CA7-46D0-BC01-F8CA535D7655}">
  <sheetPr>
    <tabColor rgb="FF92D050"/>
    <pageSetUpPr fitToPage="1"/>
  </sheetPr>
  <dimension ref="A1:AB50"/>
  <sheetViews>
    <sheetView workbookViewId="0">
      <selection activeCell="C16" sqref="C16:E16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0" t="s">
        <v>324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106</v>
      </c>
      <c r="D4" s="7" t="s">
        <v>4</v>
      </c>
      <c r="E4" s="8"/>
      <c r="F4" s="5"/>
      <c r="G4" s="1"/>
      <c r="J4" s="15" t="s">
        <v>181</v>
      </c>
      <c r="K4" s="16" t="str">
        <f>+C11</f>
        <v>Minnesota Fillies</v>
      </c>
      <c r="L4" s="17"/>
      <c r="M4" s="18"/>
      <c r="N4" s="19">
        <v>27</v>
      </c>
      <c r="O4" s="19">
        <v>27</v>
      </c>
      <c r="P4" s="19">
        <v>30</v>
      </c>
      <c r="Q4" s="19">
        <v>22</v>
      </c>
      <c r="R4" s="20"/>
      <c r="S4" s="21">
        <f>SUM(N4:R4)</f>
        <v>106</v>
      </c>
      <c r="T4" s="22">
        <v>204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135</v>
      </c>
      <c r="K5" s="16" t="str">
        <f>+C34</f>
        <v>St. Louis Streak</v>
      </c>
      <c r="L5" s="17"/>
      <c r="M5" s="18"/>
      <c r="N5" s="19">
        <v>19</v>
      </c>
      <c r="O5" s="19">
        <v>25</v>
      </c>
      <c r="P5" s="19">
        <v>19</v>
      </c>
      <c r="Q5" s="19">
        <v>27</v>
      </c>
      <c r="R5" s="20"/>
      <c r="S5" s="21">
        <f>SUM(N5:R5)</f>
        <v>90</v>
      </c>
      <c r="T5" s="22">
        <v>204</v>
      </c>
      <c r="U5" s="1"/>
      <c r="V5" s="1"/>
      <c r="W5" s="1"/>
    </row>
    <row r="6" spans="1:28" x14ac:dyDescent="0.3">
      <c r="C6" s="23">
        <v>1090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325</v>
      </c>
      <c r="D7" s="7" t="s">
        <v>7</v>
      </c>
      <c r="G7" s="1"/>
      <c r="S7" s="1"/>
      <c r="T7" s="25" t="s">
        <v>8</v>
      </c>
      <c r="U7" s="1"/>
      <c r="V7" s="26">
        <v>204</v>
      </c>
      <c r="W7" s="1"/>
    </row>
    <row r="8" spans="1:28" x14ac:dyDescent="0.3">
      <c r="B8" s="1"/>
      <c r="C8" s="24" t="s">
        <v>329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8.3333333333333329E-2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10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56</v>
      </c>
      <c r="B13" s="1" t="s">
        <v>45</v>
      </c>
      <c r="C13" s="27" t="s">
        <v>136</v>
      </c>
      <c r="D13" s="38">
        <v>25</v>
      </c>
      <c r="E13" s="27">
        <v>13</v>
      </c>
      <c r="F13" s="27">
        <v>0</v>
      </c>
      <c r="G13" s="27">
        <v>2</v>
      </c>
      <c r="H13" s="27"/>
      <c r="I13" s="27"/>
      <c r="J13" s="27">
        <v>0</v>
      </c>
      <c r="K13" s="27">
        <v>0</v>
      </c>
      <c r="L13" s="27">
        <v>0</v>
      </c>
      <c r="M13" s="27">
        <v>0</v>
      </c>
      <c r="N13" s="27">
        <f t="shared" ref="N13" si="0">SUM(L13:M13)</f>
        <v>0</v>
      </c>
      <c r="O13" s="39">
        <v>1</v>
      </c>
      <c r="P13" s="39">
        <v>3</v>
      </c>
      <c r="Q13" s="39">
        <v>0</v>
      </c>
      <c r="R13" s="39">
        <v>3</v>
      </c>
      <c r="S13" s="39">
        <v>0</v>
      </c>
      <c r="T13" s="39">
        <f t="shared" ref="T13" si="1">(H13*3)+((F13-H13)*2)+J13</f>
        <v>0</v>
      </c>
      <c r="U13" s="96">
        <f t="shared" ref="U13" si="2">IFERROR(((T13+Q13+N13-R13)+(O13*2))/E13,"")</f>
        <v>-7.6923076923076927E-2</v>
      </c>
      <c r="V13" s="22">
        <v>204</v>
      </c>
      <c r="W13" s="22" t="s">
        <v>93</v>
      </c>
      <c r="X13" s="22" t="s">
        <v>89</v>
      </c>
      <c r="Y13" s="71">
        <v>1090</v>
      </c>
      <c r="Z13" s="42"/>
      <c r="AA13" s="1" t="s">
        <v>90</v>
      </c>
      <c r="AB13" s="28" t="s">
        <v>182</v>
      </c>
    </row>
    <row r="14" spans="1:28" x14ac:dyDescent="0.3">
      <c r="A14" s="1" t="s">
        <v>56</v>
      </c>
      <c r="B14" s="1" t="s">
        <v>45</v>
      </c>
      <c r="C14" s="27" t="s">
        <v>54</v>
      </c>
      <c r="D14" s="38">
        <v>21</v>
      </c>
      <c r="E14" s="27">
        <v>35</v>
      </c>
      <c r="F14" s="27">
        <v>5</v>
      </c>
      <c r="G14" s="27">
        <v>8</v>
      </c>
      <c r="H14" s="27"/>
      <c r="I14" s="27"/>
      <c r="J14" s="27">
        <v>1</v>
      </c>
      <c r="K14" s="27">
        <v>3</v>
      </c>
      <c r="L14" s="27">
        <v>5</v>
      </c>
      <c r="M14" s="27">
        <v>6</v>
      </c>
      <c r="N14" s="27">
        <f>SUM(L14:M14)</f>
        <v>11</v>
      </c>
      <c r="O14" s="27">
        <v>2</v>
      </c>
      <c r="P14" s="39">
        <v>4</v>
      </c>
      <c r="Q14" s="27">
        <v>3</v>
      </c>
      <c r="R14" s="27">
        <v>4</v>
      </c>
      <c r="S14" s="27">
        <v>0</v>
      </c>
      <c r="T14" s="27">
        <f>(H14*3)+((F14-H14)*2)+J14</f>
        <v>11</v>
      </c>
      <c r="U14" s="40">
        <f>IFERROR(((T14+Q14+N14-R14)+(O14*2))/E14,"")</f>
        <v>0.7142857142857143</v>
      </c>
      <c r="V14" s="22">
        <v>204</v>
      </c>
      <c r="W14" s="22" t="s">
        <v>93</v>
      </c>
      <c r="X14" s="22" t="s">
        <v>89</v>
      </c>
      <c r="Y14" s="71">
        <v>1090</v>
      </c>
      <c r="Z14" s="42"/>
      <c r="AA14" s="1" t="s">
        <v>90</v>
      </c>
      <c r="AB14" s="28" t="s">
        <v>182</v>
      </c>
    </row>
    <row r="15" spans="1:28" x14ac:dyDescent="0.3">
      <c r="A15" s="1" t="s">
        <v>56</v>
      </c>
      <c r="B15" s="1" t="s">
        <v>45</v>
      </c>
      <c r="C15" s="27" t="s">
        <v>50</v>
      </c>
      <c r="D15" s="38">
        <v>32</v>
      </c>
      <c r="E15" s="27">
        <v>35</v>
      </c>
      <c r="F15" s="27">
        <v>6</v>
      </c>
      <c r="G15" s="27">
        <v>13</v>
      </c>
      <c r="H15" s="27"/>
      <c r="I15" s="27"/>
      <c r="J15" s="27">
        <v>4</v>
      </c>
      <c r="K15" s="27">
        <v>5</v>
      </c>
      <c r="L15" s="27">
        <v>0</v>
      </c>
      <c r="M15" s="27">
        <v>2</v>
      </c>
      <c r="N15" s="27">
        <f t="shared" ref="N15:N21" si="3">SUM(L15:M15)</f>
        <v>2</v>
      </c>
      <c r="O15" s="39">
        <v>4</v>
      </c>
      <c r="P15" s="39">
        <v>4</v>
      </c>
      <c r="Q15" s="39">
        <v>0</v>
      </c>
      <c r="R15" s="39">
        <v>2</v>
      </c>
      <c r="S15" s="39">
        <v>0</v>
      </c>
      <c r="T15" s="39">
        <f t="shared" ref="T15:T21" si="4">(H15*3)+((F15-H15)*2)+J15</f>
        <v>16</v>
      </c>
      <c r="U15" s="40">
        <f t="shared" ref="U15:U24" si="5">IFERROR(((T15+Q15+N15-R15)+(O15*2))/E15,"")</f>
        <v>0.68571428571428572</v>
      </c>
      <c r="V15" s="22">
        <v>204</v>
      </c>
      <c r="W15" s="22" t="s">
        <v>93</v>
      </c>
      <c r="X15" s="22" t="s">
        <v>89</v>
      </c>
      <c r="Y15" s="71">
        <v>1090</v>
      </c>
      <c r="Z15" s="42"/>
      <c r="AA15" s="1" t="s">
        <v>90</v>
      </c>
      <c r="AB15" s="28" t="s">
        <v>182</v>
      </c>
    </row>
    <row r="16" spans="1:28" x14ac:dyDescent="0.3">
      <c r="A16" s="1" t="s">
        <v>56</v>
      </c>
      <c r="B16" s="1" t="s">
        <v>45</v>
      </c>
      <c r="C16" s="27" t="s">
        <v>55</v>
      </c>
      <c r="D16" s="38">
        <v>13</v>
      </c>
      <c r="E16" s="27" t="s">
        <v>459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39"/>
      <c r="U16" s="40"/>
      <c r="V16" s="22">
        <v>204</v>
      </c>
      <c r="W16" s="22" t="s">
        <v>93</v>
      </c>
      <c r="X16" s="22" t="s">
        <v>89</v>
      </c>
      <c r="Y16" s="71">
        <v>1090</v>
      </c>
      <c r="Z16" s="42"/>
      <c r="AA16" s="1" t="s">
        <v>90</v>
      </c>
      <c r="AB16" s="28" t="s">
        <v>182</v>
      </c>
    </row>
    <row r="17" spans="1:28" x14ac:dyDescent="0.3">
      <c r="A17" s="1" t="s">
        <v>56</v>
      </c>
      <c r="B17" s="1" t="s">
        <v>45</v>
      </c>
      <c r="C17" s="27" t="s">
        <v>195</v>
      </c>
      <c r="D17" s="38">
        <v>15</v>
      </c>
      <c r="E17" s="27" t="s">
        <v>459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39"/>
      <c r="S17" s="39"/>
      <c r="T17" s="39"/>
      <c r="U17" s="40"/>
      <c r="V17" s="22">
        <v>204</v>
      </c>
      <c r="W17" s="22" t="s">
        <v>93</v>
      </c>
      <c r="X17" s="22" t="s">
        <v>89</v>
      </c>
      <c r="Y17" s="71">
        <v>1090</v>
      </c>
      <c r="Z17" s="42"/>
      <c r="AA17" s="1" t="s">
        <v>90</v>
      </c>
      <c r="AB17" s="28" t="s">
        <v>182</v>
      </c>
    </row>
    <row r="18" spans="1:28" x14ac:dyDescent="0.3">
      <c r="A18" s="1" t="s">
        <v>56</v>
      </c>
      <c r="B18" s="1" t="s">
        <v>45</v>
      </c>
      <c r="C18" s="27" t="s">
        <v>46</v>
      </c>
      <c r="D18" s="38">
        <v>45</v>
      </c>
      <c r="E18" s="27">
        <v>12</v>
      </c>
      <c r="F18" s="27">
        <v>2</v>
      </c>
      <c r="G18" s="27">
        <v>4</v>
      </c>
      <c r="H18" s="27"/>
      <c r="I18" s="27"/>
      <c r="J18" s="27">
        <v>2</v>
      </c>
      <c r="K18" s="27">
        <v>2</v>
      </c>
      <c r="L18" s="27">
        <v>2</v>
      </c>
      <c r="M18" s="27">
        <v>2</v>
      </c>
      <c r="N18" s="27">
        <f t="shared" si="3"/>
        <v>4</v>
      </c>
      <c r="O18" s="39">
        <v>0</v>
      </c>
      <c r="P18" s="39">
        <v>2</v>
      </c>
      <c r="Q18" s="39">
        <v>0</v>
      </c>
      <c r="R18" s="39">
        <v>0</v>
      </c>
      <c r="S18" s="39">
        <v>0</v>
      </c>
      <c r="T18" s="39">
        <f t="shared" si="4"/>
        <v>6</v>
      </c>
      <c r="U18" s="40">
        <f t="shared" si="5"/>
        <v>0.83333333333333337</v>
      </c>
      <c r="V18" s="22">
        <v>204</v>
      </c>
      <c r="W18" s="22" t="s">
        <v>93</v>
      </c>
      <c r="X18" s="22" t="s">
        <v>89</v>
      </c>
      <c r="Y18" s="71">
        <v>1090</v>
      </c>
      <c r="Z18" s="42"/>
      <c r="AA18" s="1" t="s">
        <v>90</v>
      </c>
      <c r="AB18" s="28" t="s">
        <v>182</v>
      </c>
    </row>
    <row r="19" spans="1:28" x14ac:dyDescent="0.3">
      <c r="A19" s="1" t="s">
        <v>56</v>
      </c>
      <c r="B19" s="1" t="s">
        <v>45</v>
      </c>
      <c r="C19" s="27" t="s">
        <v>47</v>
      </c>
      <c r="D19" s="38">
        <v>42</v>
      </c>
      <c r="E19" s="27">
        <v>22</v>
      </c>
      <c r="F19" s="27">
        <v>4</v>
      </c>
      <c r="G19" s="27">
        <v>10</v>
      </c>
      <c r="H19" s="27"/>
      <c r="I19" s="27"/>
      <c r="J19" s="27">
        <v>4</v>
      </c>
      <c r="K19" s="27">
        <v>4</v>
      </c>
      <c r="L19" s="27">
        <v>1</v>
      </c>
      <c r="M19" s="27">
        <v>5</v>
      </c>
      <c r="N19" s="27">
        <f t="shared" si="3"/>
        <v>6</v>
      </c>
      <c r="O19" s="39">
        <v>3</v>
      </c>
      <c r="P19" s="39">
        <v>5</v>
      </c>
      <c r="Q19" s="39">
        <v>2</v>
      </c>
      <c r="R19" s="39">
        <v>0</v>
      </c>
      <c r="S19" s="39">
        <v>0</v>
      </c>
      <c r="T19" s="39">
        <f t="shared" si="4"/>
        <v>12</v>
      </c>
      <c r="U19" s="40">
        <f t="shared" si="5"/>
        <v>1.1818181818181819</v>
      </c>
      <c r="V19" s="22">
        <v>204</v>
      </c>
      <c r="W19" s="22" t="s">
        <v>93</v>
      </c>
      <c r="X19" s="22" t="s">
        <v>89</v>
      </c>
      <c r="Y19" s="71">
        <v>1090</v>
      </c>
      <c r="Z19" s="42"/>
      <c r="AA19" s="1" t="s">
        <v>90</v>
      </c>
      <c r="AB19" s="28" t="s">
        <v>182</v>
      </c>
    </row>
    <row r="20" spans="1:28" x14ac:dyDescent="0.3">
      <c r="A20" s="1" t="s">
        <v>56</v>
      </c>
      <c r="B20" s="1" t="s">
        <v>45</v>
      </c>
      <c r="C20" s="27" t="s">
        <v>49</v>
      </c>
      <c r="D20" s="38">
        <v>53</v>
      </c>
      <c r="E20" s="27">
        <v>37</v>
      </c>
      <c r="F20" s="27">
        <v>5</v>
      </c>
      <c r="G20" s="27">
        <v>10</v>
      </c>
      <c r="H20" s="27"/>
      <c r="I20" s="27"/>
      <c r="J20" s="27">
        <v>2</v>
      </c>
      <c r="K20" s="27">
        <v>5</v>
      </c>
      <c r="L20" s="27">
        <v>0</v>
      </c>
      <c r="M20" s="27">
        <v>8</v>
      </c>
      <c r="N20" s="27">
        <f t="shared" si="3"/>
        <v>8</v>
      </c>
      <c r="O20" s="39">
        <v>2</v>
      </c>
      <c r="P20" s="57">
        <v>6</v>
      </c>
      <c r="Q20" s="39">
        <v>1</v>
      </c>
      <c r="R20" s="39">
        <v>2</v>
      </c>
      <c r="S20" s="39">
        <v>0</v>
      </c>
      <c r="T20" s="39">
        <f t="shared" si="4"/>
        <v>12</v>
      </c>
      <c r="U20" s="40">
        <f t="shared" si="5"/>
        <v>0.6216216216216216</v>
      </c>
      <c r="V20" s="22">
        <v>204</v>
      </c>
      <c r="W20" s="22" t="s">
        <v>93</v>
      </c>
      <c r="X20" s="22" t="s">
        <v>89</v>
      </c>
      <c r="Y20" s="71">
        <v>1090</v>
      </c>
      <c r="Z20" s="42"/>
      <c r="AA20" s="1" t="s">
        <v>90</v>
      </c>
      <c r="AB20" s="28" t="s">
        <v>182</v>
      </c>
    </row>
    <row r="21" spans="1:28" x14ac:dyDescent="0.3">
      <c r="A21" s="1" t="s">
        <v>56</v>
      </c>
      <c r="B21" s="1" t="s">
        <v>45</v>
      </c>
      <c r="C21" s="27" t="s">
        <v>51</v>
      </c>
      <c r="D21" s="38">
        <v>33</v>
      </c>
      <c r="E21" s="27">
        <v>30</v>
      </c>
      <c r="F21" s="27">
        <v>8</v>
      </c>
      <c r="G21" s="27">
        <v>11</v>
      </c>
      <c r="H21" s="27"/>
      <c r="I21" s="27"/>
      <c r="J21" s="27">
        <v>3</v>
      </c>
      <c r="K21" s="27">
        <v>6</v>
      </c>
      <c r="L21" s="27">
        <v>6</v>
      </c>
      <c r="M21" s="27">
        <v>10</v>
      </c>
      <c r="N21" s="27">
        <f t="shared" si="3"/>
        <v>16</v>
      </c>
      <c r="O21" s="39">
        <v>1</v>
      </c>
      <c r="P21" s="39">
        <v>2</v>
      </c>
      <c r="Q21" s="39">
        <v>0</v>
      </c>
      <c r="R21" s="39">
        <v>1</v>
      </c>
      <c r="S21" s="39">
        <v>1</v>
      </c>
      <c r="T21" s="39">
        <f t="shared" si="4"/>
        <v>19</v>
      </c>
      <c r="U21" s="40">
        <f t="shared" si="5"/>
        <v>1.2</v>
      </c>
      <c r="V21" s="22">
        <v>204</v>
      </c>
      <c r="W21" s="22" t="s">
        <v>93</v>
      </c>
      <c r="X21" s="22" t="s">
        <v>89</v>
      </c>
      <c r="Y21" s="71">
        <v>1090</v>
      </c>
      <c r="Z21" s="42"/>
      <c r="AA21" s="1" t="s">
        <v>90</v>
      </c>
      <c r="AB21" s="28" t="s">
        <v>182</v>
      </c>
    </row>
    <row r="22" spans="1:28" x14ac:dyDescent="0.3">
      <c r="A22" s="1" t="s">
        <v>56</v>
      </c>
      <c r="B22" s="1" t="s">
        <v>45</v>
      </c>
      <c r="C22" s="27" t="s">
        <v>52</v>
      </c>
      <c r="D22" s="38">
        <v>12</v>
      </c>
      <c r="E22" s="27">
        <v>20</v>
      </c>
      <c r="F22" s="27">
        <v>6</v>
      </c>
      <c r="G22" s="27">
        <v>10</v>
      </c>
      <c r="H22" s="27"/>
      <c r="I22" s="27"/>
      <c r="J22" s="27">
        <v>0</v>
      </c>
      <c r="K22" s="27">
        <v>1</v>
      </c>
      <c r="L22" s="27">
        <v>1</v>
      </c>
      <c r="M22" s="27">
        <v>1</v>
      </c>
      <c r="N22" s="27">
        <f>SUM(L22:M22)</f>
        <v>2</v>
      </c>
      <c r="O22" s="39">
        <v>2</v>
      </c>
      <c r="P22" s="39">
        <v>2</v>
      </c>
      <c r="Q22" s="39">
        <v>1</v>
      </c>
      <c r="R22" s="39">
        <v>2</v>
      </c>
      <c r="S22" s="39">
        <v>1</v>
      </c>
      <c r="T22" s="39">
        <f>(H22*3)+((F22-H22)*2)+J22</f>
        <v>12</v>
      </c>
      <c r="U22" s="40">
        <f t="shared" si="5"/>
        <v>0.85</v>
      </c>
      <c r="V22" s="22">
        <v>204</v>
      </c>
      <c r="W22" s="22" t="s">
        <v>93</v>
      </c>
      <c r="X22" s="22" t="s">
        <v>89</v>
      </c>
      <c r="Y22" s="71">
        <v>1090</v>
      </c>
      <c r="Z22" s="42"/>
      <c r="AA22" s="1" t="s">
        <v>90</v>
      </c>
      <c r="AB22" s="28" t="s">
        <v>182</v>
      </c>
    </row>
    <row r="23" spans="1:28" x14ac:dyDescent="0.3">
      <c r="A23" s="1" t="s">
        <v>56</v>
      </c>
      <c r="B23" s="1" t="s">
        <v>45</v>
      </c>
      <c r="C23" s="27" t="s">
        <v>53</v>
      </c>
      <c r="D23" s="38">
        <v>24</v>
      </c>
      <c r="E23" s="27">
        <v>3</v>
      </c>
      <c r="F23" s="27">
        <v>0</v>
      </c>
      <c r="G23" s="27">
        <v>0</v>
      </c>
      <c r="H23" s="27"/>
      <c r="I23" s="27"/>
      <c r="J23" s="27">
        <v>0</v>
      </c>
      <c r="K23" s="27">
        <v>0</v>
      </c>
      <c r="L23" s="27">
        <v>0</v>
      </c>
      <c r="M23" s="27">
        <v>0</v>
      </c>
      <c r="N23" s="27">
        <f>SUM(L23:M23)</f>
        <v>0</v>
      </c>
      <c r="O23" s="39">
        <v>0</v>
      </c>
      <c r="P23" s="39">
        <v>2</v>
      </c>
      <c r="Q23" s="39">
        <v>0</v>
      </c>
      <c r="R23" s="39">
        <v>0</v>
      </c>
      <c r="S23" s="39">
        <v>0</v>
      </c>
      <c r="T23" s="39">
        <f>(H23*3)+((F23-H23)*2)+J23</f>
        <v>0</v>
      </c>
      <c r="U23" s="40">
        <f t="shared" si="5"/>
        <v>0</v>
      </c>
      <c r="V23" s="22">
        <v>204</v>
      </c>
      <c r="W23" s="22" t="s">
        <v>93</v>
      </c>
      <c r="X23" s="22" t="s">
        <v>89</v>
      </c>
      <c r="Y23" s="71">
        <v>1090</v>
      </c>
      <c r="Z23" s="42"/>
      <c r="AA23" s="1" t="s">
        <v>90</v>
      </c>
      <c r="AB23" s="28" t="s">
        <v>182</v>
      </c>
    </row>
    <row r="24" spans="1:28" x14ac:dyDescent="0.3">
      <c r="A24" s="1" t="s">
        <v>56</v>
      </c>
      <c r="B24" s="1" t="s">
        <v>45</v>
      </c>
      <c r="C24" s="27" t="s">
        <v>48</v>
      </c>
      <c r="D24" s="38">
        <v>11</v>
      </c>
      <c r="E24" s="27">
        <v>33</v>
      </c>
      <c r="F24" s="27">
        <v>9</v>
      </c>
      <c r="G24" s="27">
        <v>13</v>
      </c>
      <c r="H24" s="27"/>
      <c r="I24" s="27"/>
      <c r="J24" s="27">
        <v>0</v>
      </c>
      <c r="K24" s="27">
        <v>0</v>
      </c>
      <c r="L24" s="27">
        <v>2</v>
      </c>
      <c r="M24" s="27">
        <v>3</v>
      </c>
      <c r="N24" s="27">
        <f>SUM(L24:M24)</f>
        <v>5</v>
      </c>
      <c r="O24" s="39">
        <v>2</v>
      </c>
      <c r="P24" s="39">
        <v>4</v>
      </c>
      <c r="Q24" s="39">
        <v>2</v>
      </c>
      <c r="R24" s="39">
        <v>3</v>
      </c>
      <c r="S24" s="39">
        <v>0</v>
      </c>
      <c r="T24" s="39">
        <f>(H24*3)+((F24-H24)*2)+J24</f>
        <v>18</v>
      </c>
      <c r="U24" s="40">
        <f t="shared" si="5"/>
        <v>0.78787878787878785</v>
      </c>
      <c r="V24" s="22">
        <v>204</v>
      </c>
      <c r="W24" s="22" t="s">
        <v>93</v>
      </c>
      <c r="X24" s="22" t="s">
        <v>89</v>
      </c>
      <c r="Y24" s="71">
        <v>1090</v>
      </c>
      <c r="Z24" s="42"/>
      <c r="AA24" s="1" t="s">
        <v>90</v>
      </c>
      <c r="AB24" s="28" t="s">
        <v>182</v>
      </c>
    </row>
    <row r="25" spans="1:28" x14ac:dyDescent="0.3">
      <c r="A25" s="44" t="s">
        <v>56</v>
      </c>
      <c r="B25" s="44" t="s">
        <v>45</v>
      </c>
      <c r="C25" s="45" t="s">
        <v>39</v>
      </c>
      <c r="D25" s="44"/>
      <c r="E25" s="45">
        <f t="shared" ref="E25:T25" si="6">SUM(E14:E24)</f>
        <v>227</v>
      </c>
      <c r="F25" s="45">
        <f t="shared" si="6"/>
        <v>45</v>
      </c>
      <c r="G25" s="45">
        <f t="shared" si="6"/>
        <v>79</v>
      </c>
      <c r="H25" s="45">
        <f t="shared" si="6"/>
        <v>0</v>
      </c>
      <c r="I25" s="45">
        <f t="shared" si="6"/>
        <v>0</v>
      </c>
      <c r="J25" s="45">
        <f t="shared" si="6"/>
        <v>16</v>
      </c>
      <c r="K25" s="45">
        <f t="shared" si="6"/>
        <v>26</v>
      </c>
      <c r="L25" s="45">
        <f t="shared" si="6"/>
        <v>17</v>
      </c>
      <c r="M25" s="45">
        <f t="shared" si="6"/>
        <v>37</v>
      </c>
      <c r="N25" s="45">
        <f t="shared" si="6"/>
        <v>54</v>
      </c>
      <c r="O25" s="45">
        <f t="shared" si="6"/>
        <v>16</v>
      </c>
      <c r="P25" s="45">
        <f t="shared" si="6"/>
        <v>31</v>
      </c>
      <c r="Q25" s="45">
        <f t="shared" si="6"/>
        <v>9</v>
      </c>
      <c r="R25" s="45">
        <f t="shared" si="6"/>
        <v>14</v>
      </c>
      <c r="S25" s="45">
        <f t="shared" si="6"/>
        <v>2</v>
      </c>
      <c r="T25" s="45">
        <f t="shared" si="6"/>
        <v>106</v>
      </c>
      <c r="U25" s="46">
        <f>((T25+Q25+N25-R25)+(O25*2))/E25</f>
        <v>0.82378854625550657</v>
      </c>
      <c r="V25" s="47">
        <v>204</v>
      </c>
      <c r="W25" s="47" t="s">
        <v>93</v>
      </c>
      <c r="X25" s="47" t="s">
        <v>89</v>
      </c>
      <c r="Y25" s="72">
        <v>1090</v>
      </c>
      <c r="Z25" s="49"/>
      <c r="AA25" s="44" t="s">
        <v>90</v>
      </c>
      <c r="AB25" s="76" t="s">
        <v>182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0.569620253164557</v>
      </c>
      <c r="H26" s="27"/>
      <c r="I26" s="1"/>
      <c r="J26" s="50" t="s">
        <v>41</v>
      </c>
      <c r="K26" s="52">
        <f>J25/K25</f>
        <v>0.61538461538461542</v>
      </c>
      <c r="L26" s="1"/>
      <c r="M26" s="39" t="s">
        <v>42</v>
      </c>
      <c r="N26" s="53">
        <v>7</v>
      </c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B34" s="1"/>
      <c r="C34" s="55" t="s">
        <v>57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6">
        <v>9</v>
      </c>
      <c r="W34" s="1"/>
      <c r="X34" s="1"/>
      <c r="Y34" s="31"/>
      <c r="Z34" s="42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56</v>
      </c>
      <c r="C36" s="27" t="s">
        <v>193</v>
      </c>
      <c r="D36" s="38">
        <v>5</v>
      </c>
      <c r="E36" s="27">
        <v>8</v>
      </c>
      <c r="F36" s="27">
        <v>0</v>
      </c>
      <c r="G36" s="27">
        <v>0</v>
      </c>
      <c r="H36" s="27"/>
      <c r="I36" s="27"/>
      <c r="J36" s="27">
        <v>0</v>
      </c>
      <c r="K36" s="27">
        <v>0</v>
      </c>
      <c r="L36" s="27">
        <v>1</v>
      </c>
      <c r="M36" s="27">
        <v>2</v>
      </c>
      <c r="N36" s="27">
        <f>SUM(L36:M36)</f>
        <v>3</v>
      </c>
      <c r="O36" s="27">
        <v>0</v>
      </c>
      <c r="P36" s="39">
        <v>0</v>
      </c>
      <c r="Q36" s="27">
        <v>0</v>
      </c>
      <c r="R36" s="27">
        <v>0</v>
      </c>
      <c r="S36" s="27">
        <v>0</v>
      </c>
      <c r="T36" s="27">
        <f>+(F36*2)+J36</f>
        <v>0</v>
      </c>
      <c r="U36" s="40">
        <f>IFERROR(((T36+Q36+N36-R36)+(O36*2))/E36,"")</f>
        <v>0.375</v>
      </c>
      <c r="V36" s="22">
        <v>204</v>
      </c>
      <c r="W36" s="22" t="s">
        <v>88</v>
      </c>
      <c r="X36" s="22" t="s">
        <v>94</v>
      </c>
      <c r="Y36" s="71">
        <v>1090</v>
      </c>
      <c r="Z36" s="42"/>
      <c r="AA36" s="1" t="s">
        <v>183</v>
      </c>
      <c r="AB36" s="28" t="s">
        <v>140</v>
      </c>
    </row>
    <row r="37" spans="1:28" x14ac:dyDescent="0.3">
      <c r="A37" s="1" t="s">
        <v>45</v>
      </c>
      <c r="B37" s="1" t="s">
        <v>56</v>
      </c>
      <c r="C37" s="27" t="s">
        <v>184</v>
      </c>
      <c r="D37" s="38">
        <v>6</v>
      </c>
      <c r="E37" s="27">
        <v>36</v>
      </c>
      <c r="F37" s="27">
        <v>3</v>
      </c>
      <c r="G37" s="27">
        <v>7</v>
      </c>
      <c r="H37" s="27"/>
      <c r="I37" s="27"/>
      <c r="J37" s="27">
        <v>2</v>
      </c>
      <c r="K37" s="27">
        <v>4</v>
      </c>
      <c r="L37" s="27">
        <v>4</v>
      </c>
      <c r="M37" s="27">
        <v>8</v>
      </c>
      <c r="N37" s="27">
        <f t="shared" ref="N37:N43" si="7">SUM(L37:M37)</f>
        <v>12</v>
      </c>
      <c r="O37" s="39">
        <v>0</v>
      </c>
      <c r="P37" s="39">
        <v>4</v>
      </c>
      <c r="Q37" s="39">
        <v>3</v>
      </c>
      <c r="R37" s="39">
        <v>1</v>
      </c>
      <c r="S37" s="39">
        <v>1</v>
      </c>
      <c r="T37" s="27">
        <f t="shared" ref="T37:T46" si="8">+(F37*2)+J37</f>
        <v>8</v>
      </c>
      <c r="U37" s="40">
        <f t="shared" ref="U37:U46" si="9">IFERROR(((T37+Q37+N37-R37)+(O37*2))/E37,"")</f>
        <v>0.61111111111111116</v>
      </c>
      <c r="V37" s="22">
        <v>204</v>
      </c>
      <c r="W37" s="22" t="s">
        <v>88</v>
      </c>
      <c r="X37" s="22" t="s">
        <v>94</v>
      </c>
      <c r="Y37" s="71">
        <v>1090</v>
      </c>
      <c r="Z37" s="42"/>
      <c r="AA37" s="1" t="s">
        <v>183</v>
      </c>
      <c r="AB37" s="28" t="s">
        <v>140</v>
      </c>
    </row>
    <row r="38" spans="1:28" x14ac:dyDescent="0.3">
      <c r="A38" s="1" t="s">
        <v>45</v>
      </c>
      <c r="B38" s="1" t="s">
        <v>56</v>
      </c>
      <c r="C38" s="27" t="s">
        <v>185</v>
      </c>
      <c r="D38" s="38">
        <v>1</v>
      </c>
      <c r="E38" s="27">
        <v>30</v>
      </c>
      <c r="F38" s="27">
        <v>5</v>
      </c>
      <c r="G38" s="27">
        <v>11</v>
      </c>
      <c r="H38" s="27"/>
      <c r="I38" s="27"/>
      <c r="J38" s="27">
        <v>2</v>
      </c>
      <c r="K38" s="27">
        <v>2</v>
      </c>
      <c r="L38" s="27">
        <v>1</v>
      </c>
      <c r="M38" s="27">
        <v>2</v>
      </c>
      <c r="N38" s="27">
        <f t="shared" si="7"/>
        <v>3</v>
      </c>
      <c r="O38" s="39">
        <v>3</v>
      </c>
      <c r="P38" s="39">
        <v>0</v>
      </c>
      <c r="Q38" s="39">
        <v>0</v>
      </c>
      <c r="R38" s="39">
        <v>5</v>
      </c>
      <c r="S38" s="39">
        <v>0</v>
      </c>
      <c r="T38" s="27">
        <f t="shared" si="8"/>
        <v>12</v>
      </c>
      <c r="U38" s="40">
        <f t="shared" si="9"/>
        <v>0.53333333333333333</v>
      </c>
      <c r="V38" s="22">
        <v>204</v>
      </c>
      <c r="W38" s="22" t="s">
        <v>88</v>
      </c>
      <c r="X38" s="22" t="s">
        <v>94</v>
      </c>
      <c r="Y38" s="71">
        <v>1090</v>
      </c>
      <c r="Z38" s="42"/>
      <c r="AA38" s="1" t="s">
        <v>183</v>
      </c>
      <c r="AB38" s="28" t="s">
        <v>140</v>
      </c>
    </row>
    <row r="39" spans="1:28" x14ac:dyDescent="0.3">
      <c r="A39" s="1" t="s">
        <v>45</v>
      </c>
      <c r="B39" s="1" t="s">
        <v>56</v>
      </c>
      <c r="C39" s="27" t="s">
        <v>186</v>
      </c>
      <c r="D39" s="38">
        <v>11</v>
      </c>
      <c r="E39" s="27">
        <v>30</v>
      </c>
      <c r="F39" s="27">
        <v>3</v>
      </c>
      <c r="G39" s="27">
        <v>5</v>
      </c>
      <c r="H39" s="27"/>
      <c r="I39" s="27"/>
      <c r="J39" s="27">
        <v>0</v>
      </c>
      <c r="K39" s="27">
        <v>0</v>
      </c>
      <c r="L39" s="27">
        <v>3</v>
      </c>
      <c r="M39" s="27">
        <v>1</v>
      </c>
      <c r="N39" s="27">
        <f t="shared" si="7"/>
        <v>4</v>
      </c>
      <c r="O39" s="39">
        <v>0</v>
      </c>
      <c r="P39" s="39">
        <v>2</v>
      </c>
      <c r="Q39" s="39">
        <v>0</v>
      </c>
      <c r="R39" s="39">
        <v>3</v>
      </c>
      <c r="S39" s="39">
        <v>1</v>
      </c>
      <c r="T39" s="27">
        <f t="shared" si="8"/>
        <v>6</v>
      </c>
      <c r="U39" s="40">
        <f t="shared" si="9"/>
        <v>0.23333333333333334</v>
      </c>
      <c r="V39" s="22">
        <v>204</v>
      </c>
      <c r="W39" s="22" t="s">
        <v>88</v>
      </c>
      <c r="X39" s="22" t="s">
        <v>94</v>
      </c>
      <c r="Y39" s="71">
        <v>1090</v>
      </c>
      <c r="Z39" s="42"/>
      <c r="AA39" s="1" t="s">
        <v>183</v>
      </c>
      <c r="AB39" s="28" t="s">
        <v>140</v>
      </c>
    </row>
    <row r="40" spans="1:28" x14ac:dyDescent="0.3">
      <c r="A40" s="1" t="s">
        <v>45</v>
      </c>
      <c r="B40" s="1" t="s">
        <v>56</v>
      </c>
      <c r="C40" s="27" t="s">
        <v>187</v>
      </c>
      <c r="D40" s="38">
        <v>10</v>
      </c>
      <c r="E40" s="27">
        <v>37</v>
      </c>
      <c r="F40" s="27">
        <v>9</v>
      </c>
      <c r="G40" s="27">
        <v>15</v>
      </c>
      <c r="H40" s="27"/>
      <c r="I40" s="27"/>
      <c r="J40" s="27">
        <v>2</v>
      </c>
      <c r="K40" s="27">
        <v>4</v>
      </c>
      <c r="L40" s="27">
        <v>1</v>
      </c>
      <c r="M40" s="27">
        <v>0</v>
      </c>
      <c r="N40" s="27">
        <f t="shared" si="7"/>
        <v>1</v>
      </c>
      <c r="O40" s="39">
        <v>4</v>
      </c>
      <c r="P40" s="39">
        <v>1</v>
      </c>
      <c r="Q40" s="39">
        <v>0</v>
      </c>
      <c r="R40" s="39">
        <v>2</v>
      </c>
      <c r="S40" s="39">
        <v>0</v>
      </c>
      <c r="T40" s="27">
        <f t="shared" si="8"/>
        <v>20</v>
      </c>
      <c r="U40" s="40">
        <f t="shared" si="9"/>
        <v>0.72972972972972971</v>
      </c>
      <c r="V40" s="22">
        <v>204</v>
      </c>
      <c r="W40" s="22" t="s">
        <v>88</v>
      </c>
      <c r="X40" s="22" t="s">
        <v>94</v>
      </c>
      <c r="Y40" s="71">
        <v>1090</v>
      </c>
      <c r="Z40" s="42"/>
      <c r="AA40" s="1" t="s">
        <v>183</v>
      </c>
      <c r="AB40" s="28" t="s">
        <v>140</v>
      </c>
    </row>
    <row r="41" spans="1:28" x14ac:dyDescent="0.3">
      <c r="A41" s="1" t="s">
        <v>45</v>
      </c>
      <c r="B41" s="1" t="s">
        <v>56</v>
      </c>
      <c r="C41" s="27" t="s">
        <v>501</v>
      </c>
      <c r="D41" s="38">
        <v>25</v>
      </c>
      <c r="E41" s="27" t="s">
        <v>511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27"/>
      <c r="U41" s="40"/>
      <c r="V41" s="22">
        <v>204</v>
      </c>
      <c r="W41" s="22" t="s">
        <v>88</v>
      </c>
      <c r="X41" s="22" t="s">
        <v>94</v>
      </c>
      <c r="Y41" s="71">
        <v>1090</v>
      </c>
      <c r="Z41" s="42"/>
      <c r="AA41" s="1" t="s">
        <v>183</v>
      </c>
      <c r="AB41" s="28" t="s">
        <v>140</v>
      </c>
    </row>
    <row r="42" spans="1:28" x14ac:dyDescent="0.3">
      <c r="A42" s="1" t="s">
        <v>45</v>
      </c>
      <c r="B42" s="1" t="s">
        <v>56</v>
      </c>
      <c r="C42" s="27" t="s">
        <v>188</v>
      </c>
      <c r="D42" s="38">
        <v>33</v>
      </c>
      <c r="E42" s="27">
        <v>7</v>
      </c>
      <c r="F42" s="27">
        <v>1</v>
      </c>
      <c r="G42" s="27">
        <v>2</v>
      </c>
      <c r="H42" s="27"/>
      <c r="I42" s="27"/>
      <c r="J42" s="27">
        <v>2</v>
      </c>
      <c r="K42" s="27">
        <v>3</v>
      </c>
      <c r="L42" s="27">
        <v>2</v>
      </c>
      <c r="M42" s="27">
        <v>1</v>
      </c>
      <c r="N42" s="27">
        <f t="shared" si="7"/>
        <v>3</v>
      </c>
      <c r="O42" s="39">
        <v>0</v>
      </c>
      <c r="P42" s="39">
        <v>1</v>
      </c>
      <c r="Q42" s="39">
        <v>0</v>
      </c>
      <c r="R42" s="39">
        <v>0</v>
      </c>
      <c r="S42" s="39">
        <v>0</v>
      </c>
      <c r="T42" s="27">
        <f t="shared" si="8"/>
        <v>4</v>
      </c>
      <c r="U42" s="40">
        <f t="shared" si="9"/>
        <v>1</v>
      </c>
      <c r="V42" s="22">
        <v>204</v>
      </c>
      <c r="W42" s="22" t="s">
        <v>88</v>
      </c>
      <c r="X42" s="22" t="s">
        <v>94</v>
      </c>
      <c r="Y42" s="71">
        <v>1090</v>
      </c>
      <c r="Z42" s="42"/>
      <c r="AA42" s="1" t="s">
        <v>183</v>
      </c>
      <c r="AB42" s="28" t="s">
        <v>140</v>
      </c>
    </row>
    <row r="43" spans="1:28" x14ac:dyDescent="0.3">
      <c r="A43" s="1" t="s">
        <v>45</v>
      </c>
      <c r="B43" s="1" t="s">
        <v>56</v>
      </c>
      <c r="C43" s="27" t="s">
        <v>189</v>
      </c>
      <c r="D43" s="38">
        <v>23</v>
      </c>
      <c r="E43" s="27">
        <v>14</v>
      </c>
      <c r="F43" s="27">
        <v>1</v>
      </c>
      <c r="G43" s="27">
        <v>4</v>
      </c>
      <c r="H43" s="27"/>
      <c r="I43" s="27"/>
      <c r="J43" s="27">
        <v>2</v>
      </c>
      <c r="K43" s="27">
        <v>2</v>
      </c>
      <c r="L43" s="27">
        <v>2</v>
      </c>
      <c r="M43" s="27">
        <v>1</v>
      </c>
      <c r="N43" s="27">
        <f t="shared" si="7"/>
        <v>3</v>
      </c>
      <c r="O43" s="39">
        <v>0</v>
      </c>
      <c r="P43" s="39">
        <v>0</v>
      </c>
      <c r="Q43" s="39">
        <v>1</v>
      </c>
      <c r="R43" s="39">
        <v>0</v>
      </c>
      <c r="S43" s="39">
        <v>0</v>
      </c>
      <c r="T43" s="27">
        <f t="shared" si="8"/>
        <v>4</v>
      </c>
      <c r="U43" s="40">
        <f t="shared" si="9"/>
        <v>0.5714285714285714</v>
      </c>
      <c r="V43" s="22">
        <v>204</v>
      </c>
      <c r="W43" s="22" t="s">
        <v>88</v>
      </c>
      <c r="X43" s="22" t="s">
        <v>94</v>
      </c>
      <c r="Y43" s="71">
        <v>1090</v>
      </c>
      <c r="Z43" s="42"/>
      <c r="AA43" s="1" t="s">
        <v>183</v>
      </c>
      <c r="AB43" s="28" t="s">
        <v>140</v>
      </c>
    </row>
    <row r="44" spans="1:28" x14ac:dyDescent="0.3">
      <c r="A44" s="1" t="s">
        <v>45</v>
      </c>
      <c r="B44" s="1" t="s">
        <v>56</v>
      </c>
      <c r="C44" s="27" t="s">
        <v>190</v>
      </c>
      <c r="D44" s="38">
        <v>20</v>
      </c>
      <c r="E44" s="27">
        <v>31</v>
      </c>
      <c r="F44" s="27">
        <v>3</v>
      </c>
      <c r="G44" s="27">
        <v>6</v>
      </c>
      <c r="H44" s="27"/>
      <c r="I44" s="27"/>
      <c r="J44" s="27">
        <v>1</v>
      </c>
      <c r="K44" s="27">
        <v>3</v>
      </c>
      <c r="L44" s="27">
        <v>0</v>
      </c>
      <c r="M44" s="27">
        <v>1</v>
      </c>
      <c r="N44" s="27">
        <f>SUM(L44:M44)</f>
        <v>1</v>
      </c>
      <c r="O44" s="39">
        <v>0</v>
      </c>
      <c r="P44" s="57">
        <v>6</v>
      </c>
      <c r="Q44" s="39">
        <v>0</v>
      </c>
      <c r="R44" s="39">
        <v>0</v>
      </c>
      <c r="S44" s="39">
        <v>1</v>
      </c>
      <c r="T44" s="27">
        <f t="shared" si="8"/>
        <v>7</v>
      </c>
      <c r="U44" s="40">
        <f t="shared" si="9"/>
        <v>0.25806451612903225</v>
      </c>
      <c r="V44" s="22">
        <v>204</v>
      </c>
      <c r="W44" s="22" t="s">
        <v>88</v>
      </c>
      <c r="X44" s="22" t="s">
        <v>94</v>
      </c>
      <c r="Y44" s="71">
        <v>1090</v>
      </c>
      <c r="Z44" s="42"/>
      <c r="AA44" s="1" t="s">
        <v>183</v>
      </c>
      <c r="AB44" s="28" t="s">
        <v>140</v>
      </c>
    </row>
    <row r="45" spans="1:28" x14ac:dyDescent="0.3">
      <c r="A45" s="1" t="s">
        <v>45</v>
      </c>
      <c r="B45" s="1" t="s">
        <v>56</v>
      </c>
      <c r="C45" s="27" t="s">
        <v>191</v>
      </c>
      <c r="D45" s="38">
        <v>22</v>
      </c>
      <c r="E45" s="27">
        <v>43</v>
      </c>
      <c r="F45" s="27">
        <v>8</v>
      </c>
      <c r="G45" s="27">
        <v>25</v>
      </c>
      <c r="H45" s="27"/>
      <c r="I45" s="27"/>
      <c r="J45" s="27">
        <v>13</v>
      </c>
      <c r="K45" s="27">
        <v>22</v>
      </c>
      <c r="L45" s="27">
        <v>0</v>
      </c>
      <c r="M45" s="27">
        <v>1</v>
      </c>
      <c r="N45" s="27">
        <f>SUM(L45:M45)</f>
        <v>1</v>
      </c>
      <c r="O45" s="39">
        <v>4</v>
      </c>
      <c r="P45" s="57">
        <v>6</v>
      </c>
      <c r="Q45" s="39">
        <v>5</v>
      </c>
      <c r="R45" s="39">
        <v>3</v>
      </c>
      <c r="S45" s="39">
        <v>0</v>
      </c>
      <c r="T45" s="27">
        <f t="shared" si="8"/>
        <v>29</v>
      </c>
      <c r="U45" s="40">
        <f t="shared" si="9"/>
        <v>0.93023255813953487</v>
      </c>
      <c r="V45" s="22">
        <v>204</v>
      </c>
      <c r="W45" s="22" t="s">
        <v>88</v>
      </c>
      <c r="X45" s="22" t="s">
        <v>94</v>
      </c>
      <c r="Y45" s="71">
        <v>1090</v>
      </c>
      <c r="Z45" s="42"/>
      <c r="AA45" s="1" t="s">
        <v>183</v>
      </c>
      <c r="AB45" s="28" t="s">
        <v>140</v>
      </c>
    </row>
    <row r="46" spans="1:28" x14ac:dyDescent="0.3">
      <c r="A46" s="1" t="s">
        <v>45</v>
      </c>
      <c r="B46" s="1" t="s">
        <v>56</v>
      </c>
      <c r="C46" s="27" t="s">
        <v>192</v>
      </c>
      <c r="D46" s="38">
        <v>31</v>
      </c>
      <c r="E46" s="27">
        <v>4</v>
      </c>
      <c r="F46" s="27">
        <v>0</v>
      </c>
      <c r="G46" s="27">
        <v>0</v>
      </c>
      <c r="H46" s="27"/>
      <c r="I46" s="27"/>
      <c r="J46" s="27">
        <v>0</v>
      </c>
      <c r="K46" s="27">
        <v>0</v>
      </c>
      <c r="L46" s="27">
        <v>0</v>
      </c>
      <c r="M46" s="27">
        <v>0</v>
      </c>
      <c r="N46" s="27">
        <f>SUM(L46:M46)</f>
        <v>0</v>
      </c>
      <c r="O46" s="39">
        <v>0</v>
      </c>
      <c r="P46" s="39">
        <v>1</v>
      </c>
      <c r="Q46" s="39">
        <v>0</v>
      </c>
      <c r="R46" s="39">
        <v>0</v>
      </c>
      <c r="S46" s="39">
        <v>0</v>
      </c>
      <c r="T46" s="27">
        <f t="shared" si="8"/>
        <v>0</v>
      </c>
      <c r="U46" s="40">
        <f t="shared" si="9"/>
        <v>0</v>
      </c>
      <c r="V46" s="22">
        <v>204</v>
      </c>
      <c r="W46" s="22" t="s">
        <v>88</v>
      </c>
      <c r="X46" s="22" t="s">
        <v>94</v>
      </c>
      <c r="Y46" s="71">
        <v>1090</v>
      </c>
      <c r="Z46" s="42"/>
      <c r="AA46" s="1" t="s">
        <v>183</v>
      </c>
      <c r="AB46" s="28" t="s">
        <v>140</v>
      </c>
    </row>
    <row r="47" spans="1:28" x14ac:dyDescent="0.3">
      <c r="A47" s="44" t="s">
        <v>45</v>
      </c>
      <c r="B47" s="44" t="s">
        <v>56</v>
      </c>
      <c r="C47" s="45" t="s">
        <v>39</v>
      </c>
      <c r="D47" s="44"/>
      <c r="E47" s="45">
        <f t="shared" ref="E47:T47" si="10">SUM(E36:E46)</f>
        <v>240</v>
      </c>
      <c r="F47" s="45">
        <f t="shared" si="10"/>
        <v>33</v>
      </c>
      <c r="G47" s="45">
        <f t="shared" si="10"/>
        <v>75</v>
      </c>
      <c r="H47" s="45">
        <f t="shared" si="10"/>
        <v>0</v>
      </c>
      <c r="I47" s="45">
        <f t="shared" si="10"/>
        <v>0</v>
      </c>
      <c r="J47" s="45">
        <f t="shared" si="10"/>
        <v>24</v>
      </c>
      <c r="K47" s="45">
        <f t="shared" si="10"/>
        <v>40</v>
      </c>
      <c r="L47" s="45">
        <f t="shared" si="10"/>
        <v>14</v>
      </c>
      <c r="M47" s="45">
        <f t="shared" si="10"/>
        <v>17</v>
      </c>
      <c r="N47" s="45">
        <f t="shared" si="10"/>
        <v>31</v>
      </c>
      <c r="O47" s="45">
        <f t="shared" si="10"/>
        <v>11</v>
      </c>
      <c r="P47" s="45">
        <f t="shared" si="10"/>
        <v>21</v>
      </c>
      <c r="Q47" s="45">
        <f t="shared" si="10"/>
        <v>9</v>
      </c>
      <c r="R47" s="45">
        <f t="shared" si="10"/>
        <v>14</v>
      </c>
      <c r="S47" s="45">
        <f t="shared" si="10"/>
        <v>3</v>
      </c>
      <c r="T47" s="45">
        <f t="shared" si="10"/>
        <v>90</v>
      </c>
      <c r="U47" s="46">
        <f>((T47+Q47+N47-R47)+(O47*2))/E47</f>
        <v>0.57499999999999996</v>
      </c>
      <c r="V47" s="47">
        <v>204</v>
      </c>
      <c r="W47" s="47" t="s">
        <v>88</v>
      </c>
      <c r="X47" s="47" t="s">
        <v>94</v>
      </c>
      <c r="Y47" s="72">
        <v>1090</v>
      </c>
      <c r="Z47" s="49"/>
      <c r="AA47" s="44" t="s">
        <v>183</v>
      </c>
      <c r="AB47" s="76" t="s">
        <v>140</v>
      </c>
    </row>
    <row r="48" spans="1:28" x14ac:dyDescent="0.3">
      <c r="A48" s="1"/>
      <c r="B48" s="1"/>
      <c r="C48" s="1"/>
      <c r="D48" s="1"/>
      <c r="F48" s="50" t="s">
        <v>40</v>
      </c>
      <c r="G48" s="51">
        <f>F47/G47</f>
        <v>0.44</v>
      </c>
      <c r="H48" s="27"/>
      <c r="I48" s="1"/>
      <c r="J48" s="50" t="s">
        <v>41</v>
      </c>
      <c r="K48" s="52">
        <f>J47/K47</f>
        <v>0.6</v>
      </c>
      <c r="L48" s="1"/>
      <c r="M48" s="39" t="s">
        <v>42</v>
      </c>
      <c r="N48" s="53">
        <v>12</v>
      </c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heetProtection sheet="1" objects="1" scenarios="1"/>
  <sortState xmlns:xlrd2="http://schemas.microsoft.com/office/spreadsheetml/2017/richdata2" ref="C36:K46">
    <sortCondition ref="C36:C46"/>
  </sortState>
  <pageMargins left="0.25" right="0.25" top="0.75" bottom="0.75" header="0.3" footer="0.3"/>
  <pageSetup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82E03-A7E7-4CA4-B20D-5F112AB8642A}">
  <sheetPr>
    <tabColor rgb="FFFF0000"/>
    <pageSetUpPr fitToPage="1"/>
  </sheetPr>
  <dimension ref="A1:AB52"/>
  <sheetViews>
    <sheetView workbookViewId="0">
      <selection activeCell="Z15" sqref="Z15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512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0" t="s">
        <v>541</v>
      </c>
    </row>
    <row r="3" spans="1:28" x14ac:dyDescent="0.3">
      <c r="B3" s="1"/>
      <c r="C3" s="6">
        <v>29206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228</v>
      </c>
      <c r="D4" s="7" t="s">
        <v>4</v>
      </c>
      <c r="E4" s="8"/>
      <c r="F4" s="5"/>
      <c r="G4" s="1"/>
      <c r="J4" s="15" t="s">
        <v>236</v>
      </c>
      <c r="K4" s="16" t="s">
        <v>44</v>
      </c>
      <c r="L4" s="17"/>
      <c r="M4" s="18"/>
      <c r="N4" s="19">
        <v>33</v>
      </c>
      <c r="O4" s="19">
        <v>32</v>
      </c>
      <c r="P4" s="19">
        <v>20</v>
      </c>
      <c r="Q4" s="19">
        <v>22</v>
      </c>
      <c r="R4" s="20"/>
      <c r="S4" s="21">
        <f>SUM(N4:R4)</f>
        <v>107</v>
      </c>
      <c r="T4" s="22">
        <v>206</v>
      </c>
    </row>
    <row r="5" spans="1:28" x14ac:dyDescent="0.3">
      <c r="B5" s="1"/>
      <c r="C5" s="6" t="s">
        <v>234</v>
      </c>
      <c r="D5" s="7" t="s">
        <v>5</v>
      </c>
      <c r="E5" s="1"/>
      <c r="F5" s="1" t="s">
        <v>235</v>
      </c>
      <c r="G5" s="1"/>
      <c r="J5" s="15" t="s">
        <v>237</v>
      </c>
      <c r="K5" s="16" t="s">
        <v>72</v>
      </c>
      <c r="L5" s="17"/>
      <c r="M5" s="18"/>
      <c r="N5" s="19">
        <v>20</v>
      </c>
      <c r="O5" s="19">
        <v>20</v>
      </c>
      <c r="P5" s="19">
        <v>28</v>
      </c>
      <c r="Q5" s="19">
        <v>34</v>
      </c>
      <c r="R5" s="20"/>
      <c r="S5" s="21">
        <f>SUM(N5:R5)</f>
        <v>102</v>
      </c>
      <c r="T5" s="22">
        <v>206</v>
      </c>
      <c r="U5" s="1"/>
      <c r="V5" s="1"/>
      <c r="W5" s="1"/>
    </row>
    <row r="6" spans="1:28" x14ac:dyDescent="0.3">
      <c r="C6" s="23">
        <v>957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538</v>
      </c>
      <c r="D7" s="7" t="s">
        <v>7</v>
      </c>
      <c r="G7" s="1"/>
      <c r="S7" s="1"/>
      <c r="T7" s="25" t="s">
        <v>8</v>
      </c>
      <c r="U7" s="1"/>
      <c r="V7" s="26">
        <v>206</v>
      </c>
      <c r="W7" s="1"/>
    </row>
    <row r="8" spans="1:28" x14ac:dyDescent="0.3">
      <c r="B8" s="1"/>
      <c r="C8" s="24" t="s">
        <v>539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11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136</v>
      </c>
      <c r="D13" s="38">
        <v>25</v>
      </c>
      <c r="E13" s="89"/>
      <c r="F13" s="27">
        <v>0</v>
      </c>
      <c r="G13" s="89"/>
      <c r="H13" s="89"/>
      <c r="I13" s="89"/>
      <c r="J13" s="27">
        <v>0</v>
      </c>
      <c r="K13" s="27">
        <v>0</v>
      </c>
      <c r="L13" s="89"/>
      <c r="M13" s="89"/>
      <c r="N13" s="27">
        <v>0</v>
      </c>
      <c r="O13" s="89"/>
      <c r="P13" s="90"/>
      <c r="Q13" s="89"/>
      <c r="R13" s="89"/>
      <c r="S13" s="89"/>
      <c r="T13" s="27">
        <v>0</v>
      </c>
      <c r="U13" s="40" t="str">
        <f>IFERROR(((T13+Q13+N13-R13)+(O13*2))/E13,"")</f>
        <v/>
      </c>
      <c r="V13" s="22">
        <v>206</v>
      </c>
      <c r="W13" s="22" t="s">
        <v>88</v>
      </c>
      <c r="X13" s="22" t="s">
        <v>89</v>
      </c>
      <c r="Y13" s="71">
        <v>957</v>
      </c>
      <c r="Z13" s="42" t="s">
        <v>481</v>
      </c>
      <c r="AA13" s="1" t="s">
        <v>90</v>
      </c>
      <c r="AB13" s="28" t="s">
        <v>238</v>
      </c>
    </row>
    <row r="14" spans="1:28" x14ac:dyDescent="0.3">
      <c r="A14" s="1" t="s">
        <v>70</v>
      </c>
      <c r="B14" s="1" t="s">
        <v>45</v>
      </c>
      <c r="C14" s="27" t="s">
        <v>54</v>
      </c>
      <c r="D14" s="38">
        <v>21</v>
      </c>
      <c r="E14" s="89"/>
      <c r="F14" s="27">
        <v>2</v>
      </c>
      <c r="G14" s="89"/>
      <c r="H14" s="89"/>
      <c r="I14" s="89"/>
      <c r="J14" s="27">
        <v>2</v>
      </c>
      <c r="K14" s="27">
        <v>3</v>
      </c>
      <c r="L14" s="89"/>
      <c r="M14" s="89"/>
      <c r="N14" s="27">
        <f t="shared" ref="N14:N20" si="0">SUM(L14:M14)</f>
        <v>0</v>
      </c>
      <c r="O14" s="90"/>
      <c r="P14" s="57">
        <v>6</v>
      </c>
      <c r="Q14" s="90"/>
      <c r="R14" s="90"/>
      <c r="S14" s="90"/>
      <c r="T14" s="39">
        <v>6</v>
      </c>
      <c r="U14" s="40" t="str">
        <f t="shared" ref="U14:U24" si="1">IFERROR(((T14+Q14+N14-R14)+(O14*2))/E14,"")</f>
        <v/>
      </c>
      <c r="V14" s="22">
        <v>206</v>
      </c>
      <c r="W14" s="22" t="s">
        <v>88</v>
      </c>
      <c r="X14" s="22" t="s">
        <v>89</v>
      </c>
      <c r="Y14" s="71">
        <v>957</v>
      </c>
      <c r="Z14" s="42" t="s">
        <v>481</v>
      </c>
      <c r="AA14" s="1" t="s">
        <v>90</v>
      </c>
      <c r="AB14" s="28" t="s">
        <v>238</v>
      </c>
    </row>
    <row r="15" spans="1:28" x14ac:dyDescent="0.3">
      <c r="A15" s="1" t="s">
        <v>70</v>
      </c>
      <c r="B15" s="1" t="s">
        <v>45</v>
      </c>
      <c r="C15" s="27" t="s">
        <v>50</v>
      </c>
      <c r="D15" s="38">
        <v>32</v>
      </c>
      <c r="E15" s="89"/>
      <c r="F15" s="27">
        <v>6</v>
      </c>
      <c r="G15" s="89"/>
      <c r="H15" s="89"/>
      <c r="I15" s="89"/>
      <c r="J15" s="27">
        <v>5</v>
      </c>
      <c r="K15" s="27">
        <v>6</v>
      </c>
      <c r="L15" s="89"/>
      <c r="M15" s="89"/>
      <c r="N15" s="27">
        <f t="shared" si="0"/>
        <v>0</v>
      </c>
      <c r="O15" s="90"/>
      <c r="P15" s="90"/>
      <c r="Q15" s="90"/>
      <c r="R15" s="90"/>
      <c r="S15" s="90"/>
      <c r="T15" s="39">
        <v>17</v>
      </c>
      <c r="U15" s="40" t="str">
        <f t="shared" si="1"/>
        <v/>
      </c>
      <c r="V15" s="22">
        <v>206</v>
      </c>
      <c r="W15" s="22" t="s">
        <v>88</v>
      </c>
      <c r="X15" s="22" t="s">
        <v>89</v>
      </c>
      <c r="Y15" s="71">
        <v>957</v>
      </c>
      <c r="Z15" s="42" t="s">
        <v>481</v>
      </c>
      <c r="AA15" s="1" t="s">
        <v>90</v>
      </c>
      <c r="AB15" s="28" t="s">
        <v>238</v>
      </c>
    </row>
    <row r="16" spans="1:28" x14ac:dyDescent="0.3">
      <c r="A16" s="1" t="s">
        <v>70</v>
      </c>
      <c r="B16" s="1" t="s">
        <v>45</v>
      </c>
      <c r="C16" s="27" t="s">
        <v>55</v>
      </c>
      <c r="D16" s="38">
        <v>13</v>
      </c>
      <c r="E16" s="89" t="s">
        <v>459</v>
      </c>
      <c r="F16" s="27"/>
      <c r="G16" s="89"/>
      <c r="H16" s="89"/>
      <c r="I16" s="89"/>
      <c r="J16" s="27"/>
      <c r="K16" s="27"/>
      <c r="L16" s="89"/>
      <c r="M16" s="89"/>
      <c r="N16" s="27"/>
      <c r="O16" s="90"/>
      <c r="P16" s="90"/>
      <c r="Q16" s="90"/>
      <c r="R16" s="90"/>
      <c r="S16" s="90"/>
      <c r="T16" s="39"/>
      <c r="U16" s="40"/>
      <c r="V16" s="22">
        <v>206</v>
      </c>
      <c r="W16" s="22" t="s">
        <v>88</v>
      </c>
      <c r="X16" s="22" t="s">
        <v>89</v>
      </c>
      <c r="Y16" s="71">
        <v>957</v>
      </c>
      <c r="Z16" s="42" t="s">
        <v>481</v>
      </c>
      <c r="AA16" s="1" t="s">
        <v>90</v>
      </c>
      <c r="AB16" s="28" t="s">
        <v>238</v>
      </c>
    </row>
    <row r="17" spans="1:28" x14ac:dyDescent="0.3">
      <c r="A17" s="1" t="s">
        <v>70</v>
      </c>
      <c r="B17" s="1" t="s">
        <v>45</v>
      </c>
      <c r="C17" s="27" t="s">
        <v>46</v>
      </c>
      <c r="D17" s="38">
        <v>45</v>
      </c>
      <c r="E17" s="89"/>
      <c r="F17" s="27">
        <v>2</v>
      </c>
      <c r="G17" s="89"/>
      <c r="H17" s="89"/>
      <c r="I17" s="89"/>
      <c r="J17" s="27">
        <v>3</v>
      </c>
      <c r="K17" s="27">
        <v>4</v>
      </c>
      <c r="L17" s="89"/>
      <c r="M17" s="89"/>
      <c r="N17" s="27">
        <f t="shared" si="0"/>
        <v>0</v>
      </c>
      <c r="O17" s="90"/>
      <c r="P17" s="90"/>
      <c r="Q17" s="90"/>
      <c r="R17" s="90"/>
      <c r="S17" s="90"/>
      <c r="T17" s="39">
        <v>7</v>
      </c>
      <c r="U17" s="40" t="str">
        <f t="shared" si="1"/>
        <v/>
      </c>
      <c r="V17" s="22">
        <v>206</v>
      </c>
      <c r="W17" s="22" t="s">
        <v>88</v>
      </c>
      <c r="X17" s="22" t="s">
        <v>89</v>
      </c>
      <c r="Y17" s="71">
        <v>957</v>
      </c>
      <c r="Z17" s="42" t="s">
        <v>481</v>
      </c>
      <c r="AA17" s="1" t="s">
        <v>90</v>
      </c>
      <c r="AB17" s="28" t="s">
        <v>238</v>
      </c>
    </row>
    <row r="18" spans="1:28" x14ac:dyDescent="0.3">
      <c r="A18" s="1" t="s">
        <v>70</v>
      </c>
      <c r="B18" s="1" t="s">
        <v>45</v>
      </c>
      <c r="C18" s="27" t="s">
        <v>47</v>
      </c>
      <c r="D18" s="38">
        <v>42</v>
      </c>
      <c r="E18" s="89"/>
      <c r="F18" s="27">
        <v>8</v>
      </c>
      <c r="G18" s="89"/>
      <c r="H18" s="89"/>
      <c r="I18" s="89"/>
      <c r="J18" s="27">
        <v>6</v>
      </c>
      <c r="K18" s="27">
        <v>7</v>
      </c>
      <c r="L18" s="89"/>
      <c r="M18" s="89"/>
      <c r="N18" s="27">
        <f t="shared" si="0"/>
        <v>0</v>
      </c>
      <c r="O18" s="90"/>
      <c r="P18" s="57">
        <v>6</v>
      </c>
      <c r="Q18" s="90"/>
      <c r="R18" s="90"/>
      <c r="S18" s="90"/>
      <c r="T18" s="39">
        <v>22</v>
      </c>
      <c r="U18" s="40" t="str">
        <f t="shared" si="1"/>
        <v/>
      </c>
      <c r="V18" s="22">
        <v>206</v>
      </c>
      <c r="W18" s="22" t="s">
        <v>88</v>
      </c>
      <c r="X18" s="22" t="s">
        <v>89</v>
      </c>
      <c r="Y18" s="71">
        <v>957</v>
      </c>
      <c r="Z18" s="42" t="s">
        <v>481</v>
      </c>
      <c r="AA18" s="1" t="s">
        <v>90</v>
      </c>
      <c r="AB18" s="28" t="s">
        <v>238</v>
      </c>
    </row>
    <row r="19" spans="1:28" x14ac:dyDescent="0.3">
      <c r="A19" s="1" t="s">
        <v>70</v>
      </c>
      <c r="B19" s="1" t="s">
        <v>45</v>
      </c>
      <c r="C19" s="27" t="s">
        <v>172</v>
      </c>
      <c r="D19" s="38">
        <v>13</v>
      </c>
      <c r="E19" s="89" t="s">
        <v>459</v>
      </c>
      <c r="F19" s="27"/>
      <c r="G19" s="89"/>
      <c r="H19" s="89"/>
      <c r="I19" s="89"/>
      <c r="J19" s="27"/>
      <c r="K19" s="27"/>
      <c r="L19" s="89"/>
      <c r="M19" s="89"/>
      <c r="N19" s="27"/>
      <c r="O19" s="90"/>
      <c r="P19" s="99"/>
      <c r="Q19" s="90"/>
      <c r="R19" s="90"/>
      <c r="S19" s="90"/>
      <c r="T19" s="39"/>
      <c r="U19" s="40"/>
      <c r="V19" s="22">
        <v>206</v>
      </c>
      <c r="W19" s="22" t="s">
        <v>88</v>
      </c>
      <c r="X19" s="22" t="s">
        <v>89</v>
      </c>
      <c r="Y19" s="71">
        <v>957</v>
      </c>
      <c r="Z19" s="42" t="s">
        <v>481</v>
      </c>
      <c r="AA19" s="1" t="s">
        <v>90</v>
      </c>
      <c r="AB19" s="28" t="s">
        <v>238</v>
      </c>
    </row>
    <row r="20" spans="1:28" x14ac:dyDescent="0.3">
      <c r="A20" s="1" t="s">
        <v>70</v>
      </c>
      <c r="B20" s="1" t="s">
        <v>45</v>
      </c>
      <c r="C20" s="27" t="s">
        <v>49</v>
      </c>
      <c r="D20" s="38">
        <v>53</v>
      </c>
      <c r="E20" s="89"/>
      <c r="F20" s="27">
        <v>9</v>
      </c>
      <c r="G20" s="89"/>
      <c r="H20" s="89"/>
      <c r="I20" s="89"/>
      <c r="J20" s="27">
        <v>4</v>
      </c>
      <c r="K20" s="27">
        <v>4</v>
      </c>
      <c r="L20" s="89"/>
      <c r="M20" s="89"/>
      <c r="N20" s="27">
        <f t="shared" si="0"/>
        <v>0</v>
      </c>
      <c r="O20" s="90"/>
      <c r="P20" s="90"/>
      <c r="Q20" s="90"/>
      <c r="R20" s="90"/>
      <c r="S20" s="90"/>
      <c r="T20" s="39">
        <v>22</v>
      </c>
      <c r="U20" s="40" t="str">
        <f t="shared" si="1"/>
        <v/>
      </c>
      <c r="V20" s="22">
        <v>206</v>
      </c>
      <c r="W20" s="22" t="s">
        <v>88</v>
      </c>
      <c r="X20" s="22" t="s">
        <v>89</v>
      </c>
      <c r="Y20" s="71">
        <v>957</v>
      </c>
      <c r="Z20" s="42" t="s">
        <v>481</v>
      </c>
      <c r="AA20" s="1" t="s">
        <v>90</v>
      </c>
      <c r="AB20" s="28" t="s">
        <v>238</v>
      </c>
    </row>
    <row r="21" spans="1:28" x14ac:dyDescent="0.3">
      <c r="A21" s="1" t="s">
        <v>70</v>
      </c>
      <c r="B21" s="1" t="s">
        <v>45</v>
      </c>
      <c r="C21" s="27" t="s">
        <v>51</v>
      </c>
      <c r="D21" s="38">
        <v>33</v>
      </c>
      <c r="E21" s="89"/>
      <c r="F21" s="27">
        <v>3</v>
      </c>
      <c r="G21" s="89"/>
      <c r="H21" s="89"/>
      <c r="I21" s="89"/>
      <c r="J21" s="27">
        <v>1</v>
      </c>
      <c r="K21" s="27">
        <v>1</v>
      </c>
      <c r="L21" s="89"/>
      <c r="M21" s="89"/>
      <c r="N21" s="27">
        <f t="shared" ref="N21:N25" si="2">SUM(L21:M21)</f>
        <v>0</v>
      </c>
      <c r="O21" s="90"/>
      <c r="P21" s="90"/>
      <c r="Q21" s="90"/>
      <c r="R21" s="90"/>
      <c r="S21" s="90"/>
      <c r="T21" s="39">
        <v>7</v>
      </c>
      <c r="U21" s="40" t="str">
        <f t="shared" si="1"/>
        <v/>
      </c>
      <c r="V21" s="22">
        <v>206</v>
      </c>
      <c r="W21" s="22" t="s">
        <v>88</v>
      </c>
      <c r="X21" s="22" t="s">
        <v>89</v>
      </c>
      <c r="Y21" s="71">
        <v>957</v>
      </c>
      <c r="Z21" s="42" t="s">
        <v>481</v>
      </c>
      <c r="AA21" s="1" t="s">
        <v>90</v>
      </c>
      <c r="AB21" s="28" t="s">
        <v>238</v>
      </c>
    </row>
    <row r="22" spans="1:28" x14ac:dyDescent="0.3">
      <c r="A22" s="1" t="s">
        <v>70</v>
      </c>
      <c r="B22" s="1" t="s">
        <v>45</v>
      </c>
      <c r="C22" s="27" t="s">
        <v>52</v>
      </c>
      <c r="D22" s="38">
        <v>12</v>
      </c>
      <c r="E22" s="89"/>
      <c r="F22" s="27">
        <v>3</v>
      </c>
      <c r="G22" s="89"/>
      <c r="H22" s="89"/>
      <c r="I22" s="89"/>
      <c r="J22" s="27">
        <v>6</v>
      </c>
      <c r="K22" s="27">
        <v>10</v>
      </c>
      <c r="L22" s="89"/>
      <c r="M22" s="89"/>
      <c r="N22" s="27">
        <f t="shared" si="2"/>
        <v>0</v>
      </c>
      <c r="O22" s="90"/>
      <c r="P22" s="90"/>
      <c r="Q22" s="90"/>
      <c r="R22" s="90"/>
      <c r="S22" s="90"/>
      <c r="T22" s="39">
        <v>12</v>
      </c>
      <c r="U22" s="40" t="str">
        <f t="shared" si="1"/>
        <v/>
      </c>
      <c r="V22" s="22">
        <v>206</v>
      </c>
      <c r="W22" s="22" t="s">
        <v>88</v>
      </c>
      <c r="X22" s="22" t="s">
        <v>89</v>
      </c>
      <c r="Y22" s="71">
        <v>957</v>
      </c>
      <c r="Z22" s="42" t="s">
        <v>481</v>
      </c>
      <c r="AA22" s="1" t="s">
        <v>90</v>
      </c>
      <c r="AB22" s="28" t="s">
        <v>238</v>
      </c>
    </row>
    <row r="23" spans="1:28" x14ac:dyDescent="0.3">
      <c r="A23" s="1" t="s">
        <v>70</v>
      </c>
      <c r="B23" s="1" t="s">
        <v>45</v>
      </c>
      <c r="C23" s="27" t="s">
        <v>53</v>
      </c>
      <c r="D23" s="38">
        <v>24</v>
      </c>
      <c r="E23" s="89" t="s">
        <v>459</v>
      </c>
      <c r="F23" s="27"/>
      <c r="G23" s="89"/>
      <c r="H23" s="89"/>
      <c r="I23" s="89"/>
      <c r="J23" s="27"/>
      <c r="K23" s="27"/>
      <c r="L23" s="89"/>
      <c r="M23" s="89"/>
      <c r="N23" s="27"/>
      <c r="O23" s="90"/>
      <c r="P23" s="90"/>
      <c r="Q23" s="90"/>
      <c r="R23" s="90"/>
      <c r="S23" s="90"/>
      <c r="T23" s="39"/>
      <c r="U23" s="40" t="str">
        <f t="shared" si="1"/>
        <v/>
      </c>
      <c r="V23" s="22">
        <v>206</v>
      </c>
      <c r="W23" s="22" t="s">
        <v>88</v>
      </c>
      <c r="X23" s="22" t="s">
        <v>89</v>
      </c>
      <c r="Y23" s="71">
        <v>957</v>
      </c>
      <c r="Z23" s="42" t="s">
        <v>481</v>
      </c>
      <c r="AA23" s="1" t="s">
        <v>90</v>
      </c>
      <c r="AB23" s="28" t="s">
        <v>238</v>
      </c>
    </row>
    <row r="24" spans="1:28" x14ac:dyDescent="0.3">
      <c r="A24" s="1" t="s">
        <v>70</v>
      </c>
      <c r="B24" s="1" t="s">
        <v>45</v>
      </c>
      <c r="C24" s="27" t="s">
        <v>48</v>
      </c>
      <c r="D24" s="38">
        <v>11</v>
      </c>
      <c r="E24" s="89"/>
      <c r="F24" s="27">
        <v>5</v>
      </c>
      <c r="G24" s="89"/>
      <c r="H24" s="89"/>
      <c r="I24" s="89"/>
      <c r="J24" s="27">
        <v>4</v>
      </c>
      <c r="K24" s="27">
        <v>5</v>
      </c>
      <c r="L24" s="89"/>
      <c r="M24" s="89"/>
      <c r="N24" s="27">
        <f t="shared" si="2"/>
        <v>0</v>
      </c>
      <c r="O24" s="90"/>
      <c r="P24" s="90"/>
      <c r="Q24" s="90"/>
      <c r="R24" s="90"/>
      <c r="S24" s="90"/>
      <c r="T24" s="39">
        <v>14</v>
      </c>
      <c r="U24" s="40" t="str">
        <f t="shared" si="1"/>
        <v/>
      </c>
      <c r="V24" s="22">
        <v>206</v>
      </c>
      <c r="W24" s="22" t="s">
        <v>88</v>
      </c>
      <c r="X24" s="22" t="s">
        <v>89</v>
      </c>
      <c r="Y24" s="71">
        <v>957</v>
      </c>
      <c r="Z24" s="42" t="s">
        <v>481</v>
      </c>
      <c r="AA24" s="1" t="s">
        <v>90</v>
      </c>
      <c r="AB24" s="28" t="s">
        <v>238</v>
      </c>
    </row>
    <row r="25" spans="1:28" x14ac:dyDescent="0.3">
      <c r="A25" s="1" t="s">
        <v>70</v>
      </c>
      <c r="B25" s="1" t="s">
        <v>45</v>
      </c>
      <c r="C25" s="57" t="s">
        <v>38</v>
      </c>
      <c r="D25" s="1"/>
      <c r="E25" s="57">
        <v>240</v>
      </c>
      <c r="F25" s="57"/>
      <c r="G25" s="57">
        <v>66</v>
      </c>
      <c r="H25" s="57"/>
      <c r="I25" s="57"/>
      <c r="J25" s="57"/>
      <c r="K25" s="57"/>
      <c r="L25" s="57"/>
      <c r="M25" s="57">
        <v>40</v>
      </c>
      <c r="N25" s="57">
        <f t="shared" si="2"/>
        <v>40</v>
      </c>
      <c r="O25" s="57"/>
      <c r="P25" s="57"/>
      <c r="Q25" s="57"/>
      <c r="R25" s="43"/>
      <c r="S25" s="43"/>
      <c r="T25" s="43"/>
      <c r="U25" s="40" t="str">
        <f t="shared" ref="U25" si="3">_xlfn.IFNA("",((T25+Q25+N25-R25)+(O25*2))/E25)</f>
        <v/>
      </c>
      <c r="V25" s="22">
        <v>206</v>
      </c>
      <c r="W25" s="22" t="s">
        <v>88</v>
      </c>
      <c r="X25" s="22" t="s">
        <v>89</v>
      </c>
      <c r="Y25" s="71">
        <v>957</v>
      </c>
      <c r="Z25" s="42" t="s">
        <v>481</v>
      </c>
      <c r="AA25" s="1" t="s">
        <v>90</v>
      </c>
      <c r="AB25" s="28" t="s">
        <v>238</v>
      </c>
    </row>
    <row r="26" spans="1:28" x14ac:dyDescent="0.3">
      <c r="A26" s="44" t="s">
        <v>70</v>
      </c>
      <c r="B26" s="44" t="s">
        <v>45</v>
      </c>
      <c r="C26" s="45" t="s">
        <v>39</v>
      </c>
      <c r="D26" s="44"/>
      <c r="E26" s="45">
        <f t="shared" ref="E26:T26" si="4">SUM(E13:E25)</f>
        <v>240</v>
      </c>
      <c r="F26" s="45">
        <f t="shared" si="4"/>
        <v>38</v>
      </c>
      <c r="G26" s="45">
        <f t="shared" si="4"/>
        <v>66</v>
      </c>
      <c r="H26" s="45">
        <f t="shared" si="4"/>
        <v>0</v>
      </c>
      <c r="I26" s="45">
        <f t="shared" si="4"/>
        <v>0</v>
      </c>
      <c r="J26" s="45">
        <f t="shared" si="4"/>
        <v>31</v>
      </c>
      <c r="K26" s="45">
        <f t="shared" si="4"/>
        <v>40</v>
      </c>
      <c r="L26" s="45">
        <f t="shared" si="4"/>
        <v>0</v>
      </c>
      <c r="M26" s="45">
        <f t="shared" si="4"/>
        <v>40</v>
      </c>
      <c r="N26" s="45">
        <f t="shared" si="4"/>
        <v>40</v>
      </c>
      <c r="O26" s="45">
        <f t="shared" si="4"/>
        <v>0</v>
      </c>
      <c r="P26" s="45">
        <f t="shared" si="4"/>
        <v>12</v>
      </c>
      <c r="Q26" s="45">
        <f t="shared" si="4"/>
        <v>0</v>
      </c>
      <c r="R26" s="45">
        <f t="shared" si="4"/>
        <v>0</v>
      </c>
      <c r="S26" s="45">
        <f t="shared" si="4"/>
        <v>0</v>
      </c>
      <c r="T26" s="45">
        <f t="shared" si="4"/>
        <v>107</v>
      </c>
      <c r="U26" s="46">
        <f>((T26+Q26+N26-R26)+(O26*2))/E26</f>
        <v>0.61250000000000004</v>
      </c>
      <c r="V26" s="47">
        <v>206</v>
      </c>
      <c r="W26" s="47" t="s">
        <v>88</v>
      </c>
      <c r="X26" s="47" t="s">
        <v>89</v>
      </c>
      <c r="Y26" s="72">
        <v>957</v>
      </c>
      <c r="Z26" s="77" t="s">
        <v>480</v>
      </c>
      <c r="AA26" s="44" t="s">
        <v>90</v>
      </c>
      <c r="AB26" s="76" t="s">
        <v>238</v>
      </c>
    </row>
    <row r="27" spans="1:28" x14ac:dyDescent="0.3">
      <c r="A27" s="1"/>
      <c r="B27" s="1"/>
      <c r="C27" s="1"/>
      <c r="D27" s="1"/>
      <c r="F27" s="50" t="s">
        <v>40</v>
      </c>
      <c r="G27" s="52">
        <f>F26/G26</f>
        <v>0.5757575757575758</v>
      </c>
      <c r="H27" s="27"/>
      <c r="I27" s="1"/>
      <c r="J27" s="50" t="s">
        <v>41</v>
      </c>
      <c r="K27" s="52">
        <f>J26/K26</f>
        <v>0.77500000000000002</v>
      </c>
      <c r="L27" s="1"/>
      <c r="M27" s="39" t="s">
        <v>42</v>
      </c>
      <c r="N27" s="53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43</v>
      </c>
      <c r="G28" s="60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 t="s">
        <v>479</v>
      </c>
      <c r="D29" s="1"/>
      <c r="E29" s="1"/>
      <c r="F29" s="1"/>
      <c r="G29" s="1" t="s">
        <v>540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 t="s">
        <v>513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4"/>
      <c r="Z34" s="42"/>
      <c r="AA34" s="1"/>
      <c r="AB34" s="1"/>
    </row>
    <row r="35" spans="1:28" x14ac:dyDescent="0.3">
      <c r="B35" s="1"/>
      <c r="C35" s="55" t="s">
        <v>72</v>
      </c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7" t="s">
        <v>10</v>
      </c>
      <c r="U35" s="1"/>
      <c r="V35" s="56">
        <v>11</v>
      </c>
      <c r="W35" s="1"/>
      <c r="X35" s="1"/>
      <c r="Y35" s="31"/>
      <c r="Z35" s="42"/>
      <c r="AA35" s="1"/>
      <c r="AB35" s="1"/>
    </row>
    <row r="36" spans="1:28" x14ac:dyDescent="0.3">
      <c r="A36" s="36" t="s">
        <v>11</v>
      </c>
      <c r="B36" s="37" t="s">
        <v>12</v>
      </c>
      <c r="C36" s="38" t="s">
        <v>13</v>
      </c>
      <c r="D36" s="38" t="s">
        <v>14</v>
      </c>
      <c r="E36" s="14" t="s">
        <v>15</v>
      </c>
      <c r="F36" s="14" t="s">
        <v>16</v>
      </c>
      <c r="G36" s="14" t="s">
        <v>17</v>
      </c>
      <c r="H36" s="14" t="s">
        <v>18</v>
      </c>
      <c r="I36" s="14" t="s">
        <v>19</v>
      </c>
      <c r="J36" s="14" t="s">
        <v>20</v>
      </c>
      <c r="K36" s="14" t="s">
        <v>21</v>
      </c>
      <c r="L36" s="14" t="s">
        <v>22</v>
      </c>
      <c r="M36" s="14" t="s">
        <v>23</v>
      </c>
      <c r="N36" s="14" t="s">
        <v>24</v>
      </c>
      <c r="O36" s="14" t="s">
        <v>25</v>
      </c>
      <c r="P36" s="14" t="s">
        <v>26</v>
      </c>
      <c r="Q36" s="14" t="s">
        <v>27</v>
      </c>
      <c r="R36" s="14" t="s">
        <v>28</v>
      </c>
      <c r="S36" s="14" t="s">
        <v>29</v>
      </c>
      <c r="T36" s="14" t="s">
        <v>30</v>
      </c>
      <c r="U36" s="14" t="s">
        <v>31</v>
      </c>
      <c r="V36" s="14" t="s">
        <v>3</v>
      </c>
      <c r="W36" s="14" t="s">
        <v>32</v>
      </c>
      <c r="X36" s="14" t="s">
        <v>33</v>
      </c>
      <c r="Y36" s="14" t="s">
        <v>34</v>
      </c>
      <c r="Z36" s="14" t="s">
        <v>35</v>
      </c>
      <c r="AA36" s="14" t="s">
        <v>36</v>
      </c>
      <c r="AB36" s="14" t="s">
        <v>37</v>
      </c>
    </row>
    <row r="37" spans="1:28" x14ac:dyDescent="0.3">
      <c r="A37" s="1" t="s">
        <v>45</v>
      </c>
      <c r="B37" s="1" t="s">
        <v>70</v>
      </c>
      <c r="C37" s="27" t="s">
        <v>415</v>
      </c>
      <c r="D37" s="38">
        <v>22</v>
      </c>
      <c r="E37" s="89"/>
      <c r="F37" s="27">
        <v>1</v>
      </c>
      <c r="G37" s="89"/>
      <c r="H37" s="89"/>
      <c r="I37" s="89"/>
      <c r="J37" s="27">
        <v>1</v>
      </c>
      <c r="K37" s="27">
        <v>2</v>
      </c>
      <c r="L37" s="89"/>
      <c r="M37" s="89"/>
      <c r="N37" s="27">
        <f>SUM(L37:M37)</f>
        <v>0</v>
      </c>
      <c r="O37" s="89"/>
      <c r="P37" s="90"/>
      <c r="Q37" s="89"/>
      <c r="R37" s="89"/>
      <c r="S37" s="89"/>
      <c r="T37" s="27">
        <v>3</v>
      </c>
      <c r="U37" s="40" t="str">
        <f>IFERROR(((T37+Q37+N37-R37)+(O37*2))/E37,"")</f>
        <v/>
      </c>
      <c r="V37" s="22">
        <v>206</v>
      </c>
      <c r="W37" s="22" t="s">
        <v>93</v>
      </c>
      <c r="X37" s="22" t="s">
        <v>94</v>
      </c>
      <c r="Y37" s="71">
        <v>957</v>
      </c>
      <c r="Z37" s="42"/>
      <c r="AA37" s="1" t="s">
        <v>239</v>
      </c>
      <c r="AB37" s="28" t="s">
        <v>240</v>
      </c>
    </row>
    <row r="38" spans="1:28" x14ac:dyDescent="0.3">
      <c r="A38" s="1" t="s">
        <v>45</v>
      </c>
      <c r="B38" s="1" t="s">
        <v>70</v>
      </c>
      <c r="C38" s="27" t="s">
        <v>393</v>
      </c>
      <c r="D38" s="38">
        <v>15</v>
      </c>
      <c r="E38" s="89"/>
      <c r="F38" s="27">
        <v>5</v>
      </c>
      <c r="G38" s="89"/>
      <c r="H38" s="89"/>
      <c r="I38" s="89"/>
      <c r="J38" s="27">
        <v>2</v>
      </c>
      <c r="K38" s="27">
        <v>4</v>
      </c>
      <c r="L38" s="89"/>
      <c r="M38" s="89"/>
      <c r="N38" s="27">
        <f t="shared" ref="N38:N43" si="5">SUM(L38:M38)</f>
        <v>0</v>
      </c>
      <c r="O38" s="90"/>
      <c r="P38" s="90"/>
      <c r="Q38" s="90"/>
      <c r="R38" s="90"/>
      <c r="S38" s="90"/>
      <c r="T38" s="27">
        <v>12</v>
      </c>
      <c r="U38" s="40" t="str">
        <f t="shared" ref="U38:U47" si="6">IFERROR(((T38+Q38+N38-R38)+(O38*2))/E38,"")</f>
        <v/>
      </c>
      <c r="V38" s="22">
        <v>206</v>
      </c>
      <c r="W38" s="22" t="s">
        <v>93</v>
      </c>
      <c r="X38" s="22" t="s">
        <v>94</v>
      </c>
      <c r="Y38" s="71">
        <v>957</v>
      </c>
      <c r="Z38" s="42"/>
      <c r="AA38" s="1" t="s">
        <v>239</v>
      </c>
      <c r="AB38" s="28" t="s">
        <v>240</v>
      </c>
    </row>
    <row r="39" spans="1:28" x14ac:dyDescent="0.3">
      <c r="A39" s="1" t="s">
        <v>45</v>
      </c>
      <c r="B39" s="1" t="s">
        <v>70</v>
      </c>
      <c r="C39" s="27" t="s">
        <v>394</v>
      </c>
      <c r="D39" s="38">
        <v>10</v>
      </c>
      <c r="E39" s="89"/>
      <c r="F39" s="27">
        <v>4</v>
      </c>
      <c r="G39" s="89"/>
      <c r="H39" s="89"/>
      <c r="I39" s="89"/>
      <c r="J39" s="27">
        <v>0</v>
      </c>
      <c r="K39" s="27">
        <v>0</v>
      </c>
      <c r="L39" s="89"/>
      <c r="M39" s="89"/>
      <c r="N39" s="27">
        <f t="shared" si="5"/>
        <v>0</v>
      </c>
      <c r="O39" s="90"/>
      <c r="P39" s="90"/>
      <c r="Q39" s="90"/>
      <c r="R39" s="90"/>
      <c r="S39" s="90"/>
      <c r="T39" s="27">
        <v>8</v>
      </c>
      <c r="U39" s="40" t="str">
        <f t="shared" si="6"/>
        <v/>
      </c>
      <c r="V39" s="22">
        <v>206</v>
      </c>
      <c r="W39" s="22" t="s">
        <v>93</v>
      </c>
      <c r="X39" s="22" t="s">
        <v>94</v>
      </c>
      <c r="Y39" s="71">
        <v>957</v>
      </c>
      <c r="Z39" s="42"/>
      <c r="AA39" s="1" t="s">
        <v>239</v>
      </c>
      <c r="AB39" s="28" t="s">
        <v>240</v>
      </c>
    </row>
    <row r="40" spans="1:28" x14ac:dyDescent="0.3">
      <c r="A40" s="1" t="s">
        <v>45</v>
      </c>
      <c r="B40" s="1" t="s">
        <v>70</v>
      </c>
      <c r="C40" s="27" t="s">
        <v>395</v>
      </c>
      <c r="D40" s="38">
        <v>12</v>
      </c>
      <c r="E40" s="89"/>
      <c r="F40" s="27">
        <v>3</v>
      </c>
      <c r="G40" s="89"/>
      <c r="H40" s="89"/>
      <c r="I40" s="89"/>
      <c r="J40" s="27">
        <v>2</v>
      </c>
      <c r="K40" s="27">
        <v>2</v>
      </c>
      <c r="L40" s="89"/>
      <c r="M40" s="89"/>
      <c r="N40" s="27">
        <f t="shared" si="5"/>
        <v>0</v>
      </c>
      <c r="O40" s="90"/>
      <c r="P40" s="90"/>
      <c r="Q40" s="90"/>
      <c r="R40" s="90"/>
      <c r="S40" s="90"/>
      <c r="T40" s="27">
        <v>8</v>
      </c>
      <c r="U40" s="40" t="str">
        <f t="shared" si="6"/>
        <v/>
      </c>
      <c r="V40" s="22">
        <v>206</v>
      </c>
      <c r="W40" s="22" t="s">
        <v>93</v>
      </c>
      <c r="X40" s="22" t="s">
        <v>94</v>
      </c>
      <c r="Y40" s="71">
        <v>957</v>
      </c>
      <c r="Z40" s="42"/>
      <c r="AA40" s="1" t="s">
        <v>239</v>
      </c>
      <c r="AB40" s="28" t="s">
        <v>240</v>
      </c>
    </row>
    <row r="41" spans="1:28" x14ac:dyDescent="0.3">
      <c r="A41" s="1" t="s">
        <v>45</v>
      </c>
      <c r="B41" s="1" t="s">
        <v>70</v>
      </c>
      <c r="C41" s="27" t="s">
        <v>396</v>
      </c>
      <c r="D41" s="38">
        <v>32</v>
      </c>
      <c r="E41" s="89"/>
      <c r="F41" s="27">
        <v>5</v>
      </c>
      <c r="G41" s="89"/>
      <c r="H41" s="89"/>
      <c r="I41" s="89"/>
      <c r="J41" s="27">
        <v>8</v>
      </c>
      <c r="K41" s="27">
        <v>13</v>
      </c>
      <c r="L41" s="89"/>
      <c r="M41" s="89"/>
      <c r="N41" s="27">
        <f t="shared" si="5"/>
        <v>0</v>
      </c>
      <c r="O41" s="90"/>
      <c r="P41" s="90"/>
      <c r="Q41" s="90"/>
      <c r="R41" s="90"/>
      <c r="S41" s="90"/>
      <c r="T41" s="27">
        <v>18</v>
      </c>
      <c r="U41" s="40" t="str">
        <f t="shared" si="6"/>
        <v/>
      </c>
      <c r="V41" s="22">
        <v>206</v>
      </c>
      <c r="W41" s="22" t="s">
        <v>93</v>
      </c>
      <c r="X41" s="22" t="s">
        <v>94</v>
      </c>
      <c r="Y41" s="71">
        <v>957</v>
      </c>
      <c r="Z41" s="42"/>
      <c r="AA41" s="1" t="s">
        <v>239</v>
      </c>
      <c r="AB41" s="28" t="s">
        <v>240</v>
      </c>
    </row>
    <row r="42" spans="1:28" x14ac:dyDescent="0.3">
      <c r="A42" s="1" t="s">
        <v>45</v>
      </c>
      <c r="B42" s="1" t="s">
        <v>70</v>
      </c>
      <c r="C42" s="27" t="s">
        <v>397</v>
      </c>
      <c r="D42" s="38">
        <v>30</v>
      </c>
      <c r="E42" s="89"/>
      <c r="F42" s="27">
        <v>6</v>
      </c>
      <c r="G42" s="89"/>
      <c r="H42" s="89"/>
      <c r="I42" s="89"/>
      <c r="J42" s="27">
        <v>6</v>
      </c>
      <c r="K42" s="27">
        <v>6</v>
      </c>
      <c r="L42" s="89"/>
      <c r="M42" s="89"/>
      <c r="N42" s="27">
        <f t="shared" si="5"/>
        <v>0</v>
      </c>
      <c r="O42" s="90"/>
      <c r="P42" s="90"/>
      <c r="Q42" s="90"/>
      <c r="R42" s="90"/>
      <c r="S42" s="90"/>
      <c r="T42" s="27">
        <v>18</v>
      </c>
      <c r="U42" s="40" t="str">
        <f t="shared" si="6"/>
        <v/>
      </c>
      <c r="V42" s="22">
        <v>206</v>
      </c>
      <c r="W42" s="22" t="s">
        <v>93</v>
      </c>
      <c r="X42" s="22" t="s">
        <v>94</v>
      </c>
      <c r="Y42" s="71">
        <v>957</v>
      </c>
      <c r="Z42" s="42"/>
      <c r="AA42" s="1" t="s">
        <v>239</v>
      </c>
      <c r="AB42" s="28" t="s">
        <v>240</v>
      </c>
    </row>
    <row r="43" spans="1:28" x14ac:dyDescent="0.3">
      <c r="A43" s="1" t="s">
        <v>45</v>
      </c>
      <c r="B43" s="1" t="s">
        <v>70</v>
      </c>
      <c r="C43" s="27" t="s">
        <v>398</v>
      </c>
      <c r="D43" s="38">
        <v>24</v>
      </c>
      <c r="E43" s="89"/>
      <c r="F43" s="27">
        <v>1</v>
      </c>
      <c r="G43" s="89"/>
      <c r="H43" s="89"/>
      <c r="I43" s="89"/>
      <c r="J43" s="27">
        <v>0</v>
      </c>
      <c r="K43" s="27">
        <v>0</v>
      </c>
      <c r="L43" s="89"/>
      <c r="M43" s="89"/>
      <c r="N43" s="27">
        <f t="shared" si="5"/>
        <v>0</v>
      </c>
      <c r="O43" s="90"/>
      <c r="P43" s="90"/>
      <c r="Q43" s="90"/>
      <c r="R43" s="90"/>
      <c r="S43" s="90"/>
      <c r="T43" s="27">
        <v>2</v>
      </c>
      <c r="U43" s="40" t="str">
        <f t="shared" si="6"/>
        <v/>
      </c>
      <c r="V43" s="22">
        <v>206</v>
      </c>
      <c r="W43" s="22" t="s">
        <v>93</v>
      </c>
      <c r="X43" s="22" t="s">
        <v>94</v>
      </c>
      <c r="Y43" s="71">
        <v>957</v>
      </c>
      <c r="Z43" s="42"/>
      <c r="AA43" s="1" t="s">
        <v>239</v>
      </c>
      <c r="AB43" s="28" t="s">
        <v>240</v>
      </c>
    </row>
    <row r="44" spans="1:28" x14ac:dyDescent="0.3">
      <c r="A44" s="1" t="s">
        <v>45</v>
      </c>
      <c r="B44" s="1" t="s">
        <v>70</v>
      </c>
      <c r="C44" s="27" t="s">
        <v>399</v>
      </c>
      <c r="D44" s="38">
        <v>31</v>
      </c>
      <c r="E44" s="89"/>
      <c r="F44" s="27">
        <v>9</v>
      </c>
      <c r="G44" s="89"/>
      <c r="H44" s="89"/>
      <c r="I44" s="89"/>
      <c r="J44" s="27">
        <v>3</v>
      </c>
      <c r="K44" s="27">
        <v>3</v>
      </c>
      <c r="L44" s="89"/>
      <c r="M44" s="89"/>
      <c r="N44" s="27">
        <f t="shared" ref="N44:N48" si="7">SUM(L44:M44)</f>
        <v>0</v>
      </c>
      <c r="O44" s="90"/>
      <c r="P44" s="90"/>
      <c r="Q44" s="90"/>
      <c r="R44" s="90"/>
      <c r="S44" s="90"/>
      <c r="T44" s="27">
        <v>21</v>
      </c>
      <c r="U44" s="40" t="str">
        <f t="shared" si="6"/>
        <v/>
      </c>
      <c r="V44" s="22">
        <v>206</v>
      </c>
      <c r="W44" s="22" t="s">
        <v>93</v>
      </c>
      <c r="X44" s="22" t="s">
        <v>94</v>
      </c>
      <c r="Y44" s="71">
        <v>957</v>
      </c>
      <c r="Z44" s="42"/>
      <c r="AA44" s="1" t="s">
        <v>239</v>
      </c>
      <c r="AB44" s="28" t="s">
        <v>240</v>
      </c>
    </row>
    <row r="45" spans="1:28" x14ac:dyDescent="0.3">
      <c r="A45" s="1" t="s">
        <v>45</v>
      </c>
      <c r="B45" s="1" t="s">
        <v>70</v>
      </c>
      <c r="C45" s="27" t="s">
        <v>400</v>
      </c>
      <c r="D45" s="38">
        <v>34</v>
      </c>
      <c r="E45" s="89"/>
      <c r="F45" s="27">
        <v>2</v>
      </c>
      <c r="G45" s="89"/>
      <c r="H45" s="89"/>
      <c r="I45" s="89"/>
      <c r="J45" s="27">
        <v>0</v>
      </c>
      <c r="K45" s="27">
        <v>2</v>
      </c>
      <c r="L45" s="89"/>
      <c r="M45" s="89"/>
      <c r="N45" s="27">
        <f t="shared" si="7"/>
        <v>0</v>
      </c>
      <c r="O45" s="90"/>
      <c r="P45" s="90"/>
      <c r="Q45" s="90"/>
      <c r="R45" s="90"/>
      <c r="S45" s="90"/>
      <c r="T45" s="27">
        <v>4</v>
      </c>
      <c r="U45" s="40" t="str">
        <f t="shared" si="6"/>
        <v/>
      </c>
      <c r="V45" s="22">
        <v>206</v>
      </c>
      <c r="W45" s="22" t="s">
        <v>93</v>
      </c>
      <c r="X45" s="22" t="s">
        <v>94</v>
      </c>
      <c r="Y45" s="71">
        <v>957</v>
      </c>
      <c r="Z45" s="42"/>
      <c r="AA45" s="1" t="s">
        <v>239</v>
      </c>
      <c r="AB45" s="28" t="s">
        <v>240</v>
      </c>
    </row>
    <row r="46" spans="1:28" x14ac:dyDescent="0.3">
      <c r="A46" s="1" t="s">
        <v>45</v>
      </c>
      <c r="B46" s="1" t="s">
        <v>70</v>
      </c>
      <c r="C46" s="27" t="s">
        <v>401</v>
      </c>
      <c r="D46" s="38">
        <v>5</v>
      </c>
      <c r="E46" s="89" t="s">
        <v>459</v>
      </c>
      <c r="F46" s="27"/>
      <c r="G46" s="89"/>
      <c r="H46" s="89"/>
      <c r="I46" s="89"/>
      <c r="J46" s="27"/>
      <c r="K46" s="27"/>
      <c r="L46" s="89"/>
      <c r="M46" s="89"/>
      <c r="N46" s="27"/>
      <c r="O46" s="90"/>
      <c r="P46" s="90"/>
      <c r="Q46" s="90"/>
      <c r="R46" s="90"/>
      <c r="S46" s="90"/>
      <c r="T46" s="27"/>
      <c r="U46" s="40" t="str">
        <f t="shared" si="6"/>
        <v/>
      </c>
      <c r="V46" s="22">
        <v>206</v>
      </c>
      <c r="W46" s="22" t="s">
        <v>93</v>
      </c>
      <c r="X46" s="22" t="s">
        <v>94</v>
      </c>
      <c r="Y46" s="71">
        <v>957</v>
      </c>
      <c r="Z46" s="42"/>
      <c r="AA46" s="1" t="s">
        <v>239</v>
      </c>
      <c r="AB46" s="28" t="s">
        <v>240</v>
      </c>
    </row>
    <row r="47" spans="1:28" x14ac:dyDescent="0.3">
      <c r="A47" s="1" t="s">
        <v>45</v>
      </c>
      <c r="B47" s="1" t="s">
        <v>70</v>
      </c>
      <c r="C47" s="27" t="s">
        <v>402</v>
      </c>
      <c r="D47" s="38">
        <v>11</v>
      </c>
      <c r="E47" s="89"/>
      <c r="F47" s="27">
        <v>3</v>
      </c>
      <c r="G47" s="89"/>
      <c r="H47" s="89"/>
      <c r="I47" s="89"/>
      <c r="J47" s="27">
        <v>2</v>
      </c>
      <c r="K47" s="27">
        <v>2</v>
      </c>
      <c r="L47" s="89"/>
      <c r="M47" s="89"/>
      <c r="N47" s="27">
        <f t="shared" si="7"/>
        <v>0</v>
      </c>
      <c r="O47" s="90"/>
      <c r="P47" s="90"/>
      <c r="Q47" s="90"/>
      <c r="R47" s="90"/>
      <c r="S47" s="90"/>
      <c r="T47" s="27">
        <v>8</v>
      </c>
      <c r="U47" s="40" t="str">
        <f t="shared" si="6"/>
        <v/>
      </c>
      <c r="V47" s="22">
        <v>206</v>
      </c>
      <c r="W47" s="22" t="s">
        <v>93</v>
      </c>
      <c r="X47" s="22" t="s">
        <v>94</v>
      </c>
      <c r="Y47" s="71">
        <v>957</v>
      </c>
      <c r="Z47" s="42"/>
      <c r="AA47" s="1" t="s">
        <v>239</v>
      </c>
      <c r="AB47" s="28" t="s">
        <v>240</v>
      </c>
    </row>
    <row r="48" spans="1:28" x14ac:dyDescent="0.3">
      <c r="A48" s="1" t="s">
        <v>45</v>
      </c>
      <c r="B48" s="1" t="s">
        <v>70</v>
      </c>
      <c r="C48" s="57" t="s">
        <v>38</v>
      </c>
      <c r="D48" s="1"/>
      <c r="E48" s="57">
        <v>240</v>
      </c>
      <c r="F48" s="57"/>
      <c r="G48" s="57">
        <v>93</v>
      </c>
      <c r="H48" s="57"/>
      <c r="I48" s="57"/>
      <c r="J48" s="57"/>
      <c r="K48" s="57"/>
      <c r="L48" s="57"/>
      <c r="M48" s="57">
        <v>46</v>
      </c>
      <c r="N48" s="57">
        <f t="shared" si="7"/>
        <v>46</v>
      </c>
      <c r="O48" s="43"/>
      <c r="P48" s="43"/>
      <c r="Q48" s="43"/>
      <c r="R48" s="43"/>
      <c r="S48" s="43"/>
      <c r="T48" s="27"/>
      <c r="U48" s="40" t="str">
        <f t="shared" ref="U48" si="8">_xlfn.IFNA("",((T48+Q48+N48-R48)+(O48*2))/E48)</f>
        <v/>
      </c>
      <c r="V48" s="22">
        <v>206</v>
      </c>
      <c r="W48" s="22" t="s">
        <v>93</v>
      </c>
      <c r="X48" s="22" t="s">
        <v>94</v>
      </c>
      <c r="Y48" s="71">
        <v>957</v>
      </c>
      <c r="Z48" s="42"/>
      <c r="AA48" s="1" t="s">
        <v>239</v>
      </c>
      <c r="AB48" s="28" t="s">
        <v>240</v>
      </c>
    </row>
    <row r="49" spans="1:28" x14ac:dyDescent="0.3">
      <c r="A49" s="44" t="s">
        <v>45</v>
      </c>
      <c r="B49" s="44" t="s">
        <v>70</v>
      </c>
      <c r="C49" s="45" t="s">
        <v>39</v>
      </c>
      <c r="D49" s="44"/>
      <c r="E49" s="45">
        <f t="shared" ref="E49:T49" si="9">SUM(E37:E48)</f>
        <v>240</v>
      </c>
      <c r="F49" s="45">
        <f t="shared" si="9"/>
        <v>39</v>
      </c>
      <c r="G49" s="45">
        <f t="shared" si="9"/>
        <v>93</v>
      </c>
      <c r="H49" s="45">
        <f t="shared" si="9"/>
        <v>0</v>
      </c>
      <c r="I49" s="45">
        <f t="shared" si="9"/>
        <v>0</v>
      </c>
      <c r="J49" s="45">
        <f t="shared" si="9"/>
        <v>24</v>
      </c>
      <c r="K49" s="45">
        <f t="shared" si="9"/>
        <v>34</v>
      </c>
      <c r="L49" s="45">
        <f t="shared" si="9"/>
        <v>0</v>
      </c>
      <c r="M49" s="45">
        <f t="shared" si="9"/>
        <v>46</v>
      </c>
      <c r="N49" s="45">
        <f t="shared" si="9"/>
        <v>46</v>
      </c>
      <c r="O49" s="45">
        <f t="shared" si="9"/>
        <v>0</v>
      </c>
      <c r="P49" s="45">
        <f t="shared" si="9"/>
        <v>0</v>
      </c>
      <c r="Q49" s="45">
        <f t="shared" si="9"/>
        <v>0</v>
      </c>
      <c r="R49" s="45">
        <f t="shared" si="9"/>
        <v>0</v>
      </c>
      <c r="S49" s="45">
        <f t="shared" si="9"/>
        <v>0</v>
      </c>
      <c r="T49" s="45">
        <f t="shared" si="9"/>
        <v>102</v>
      </c>
      <c r="U49" s="46">
        <f>((T49+Q49+N49-R49)+(O49*2))/E49</f>
        <v>0.6166666666666667</v>
      </c>
      <c r="V49" s="47">
        <v>206</v>
      </c>
      <c r="W49" s="47" t="s">
        <v>93</v>
      </c>
      <c r="X49" s="47" t="s">
        <v>94</v>
      </c>
      <c r="Y49" s="72">
        <v>957</v>
      </c>
      <c r="Z49" s="49"/>
      <c r="AA49" s="44" t="s">
        <v>239</v>
      </c>
      <c r="AB49" s="76" t="s">
        <v>240</v>
      </c>
    </row>
    <row r="50" spans="1:28" x14ac:dyDescent="0.3">
      <c r="A50" s="1"/>
      <c r="B50" s="1"/>
      <c r="C50" s="1"/>
      <c r="D50" s="1"/>
      <c r="F50" s="50" t="s">
        <v>40</v>
      </c>
      <c r="G50" s="52">
        <f>F49/G49</f>
        <v>0.41935483870967744</v>
      </c>
      <c r="H50" s="27"/>
      <c r="I50" s="1"/>
      <c r="J50" s="50" t="s">
        <v>41</v>
      </c>
      <c r="K50" s="52">
        <f>J49/K49</f>
        <v>0.70588235294117652</v>
      </c>
      <c r="L50" s="1"/>
      <c r="M50" s="39" t="s">
        <v>42</v>
      </c>
      <c r="N50" s="53"/>
      <c r="P50" s="1"/>
      <c r="Q50" s="1"/>
      <c r="R50" s="1"/>
      <c r="S50" s="1"/>
      <c r="T50" s="1"/>
      <c r="U50" s="1"/>
      <c r="V50" s="22"/>
      <c r="W50" s="22"/>
      <c r="X50" s="22"/>
      <c r="Y50" s="54"/>
      <c r="Z50" s="42"/>
      <c r="AA50" s="1"/>
      <c r="AB50" s="1"/>
    </row>
    <row r="51" spans="1:28" x14ac:dyDescent="0.3">
      <c r="A51" s="1"/>
      <c r="B51" s="1"/>
      <c r="C51" s="5" t="s">
        <v>43</v>
      </c>
      <c r="G51" s="60"/>
      <c r="V51" s="22"/>
      <c r="W51" s="22"/>
      <c r="X51" s="22"/>
      <c r="Y51" s="54"/>
      <c r="Z51" s="42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2"/>
      <c r="AA52" s="1"/>
      <c r="AB52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A4CE-BB11-493D-98F0-02ACF490FEF3}">
  <sheetPr>
    <tabColor rgb="FFFF0000"/>
    <pageSetUpPr fitToPage="1"/>
  </sheetPr>
  <dimension ref="A1:AB52"/>
  <sheetViews>
    <sheetView workbookViewId="0">
      <selection activeCell="C13" sqref="C1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483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118</v>
      </c>
      <c r="D4" s="7" t="s">
        <v>4</v>
      </c>
      <c r="E4" s="8"/>
      <c r="F4" s="5"/>
      <c r="G4" s="1"/>
      <c r="J4" s="15" t="s">
        <v>242</v>
      </c>
      <c r="K4" s="16" t="s">
        <v>44</v>
      </c>
      <c r="L4" s="17"/>
      <c r="M4" s="18"/>
      <c r="N4" s="19">
        <v>19</v>
      </c>
      <c r="O4" s="19">
        <v>16</v>
      </c>
      <c r="P4" s="19">
        <v>33</v>
      </c>
      <c r="Q4" s="19">
        <v>22</v>
      </c>
      <c r="R4" s="20"/>
      <c r="S4" s="21">
        <f>SUM(N4:R4)</f>
        <v>90</v>
      </c>
      <c r="T4" s="22">
        <v>211</v>
      </c>
    </row>
    <row r="5" spans="1:28" x14ac:dyDescent="0.3">
      <c r="B5" s="1"/>
      <c r="C5" s="6" t="s">
        <v>241</v>
      </c>
      <c r="D5" s="7" t="s">
        <v>5</v>
      </c>
      <c r="E5" s="1"/>
      <c r="F5" s="1"/>
      <c r="G5" s="1"/>
      <c r="J5" s="15" t="s">
        <v>243</v>
      </c>
      <c r="K5" s="16" t="s">
        <v>57</v>
      </c>
      <c r="L5" s="17"/>
      <c r="M5" s="18"/>
      <c r="N5" s="19">
        <v>25</v>
      </c>
      <c r="O5" s="19">
        <v>22</v>
      </c>
      <c r="P5" s="19">
        <v>24</v>
      </c>
      <c r="Q5" s="19">
        <v>22</v>
      </c>
      <c r="R5" s="20"/>
      <c r="S5" s="21">
        <f>SUM(N5:R5)</f>
        <v>93</v>
      </c>
      <c r="T5" s="22">
        <v>211</v>
      </c>
      <c r="U5" s="1"/>
      <c r="V5" s="1"/>
      <c r="W5" s="1"/>
    </row>
    <row r="6" spans="1:28" x14ac:dyDescent="0.3">
      <c r="C6" s="23">
        <v>510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8</v>
      </c>
      <c r="U7" s="1"/>
      <c r="V7" s="26">
        <v>211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12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56</v>
      </c>
      <c r="B13" s="1" t="s">
        <v>45</v>
      </c>
      <c r="C13" s="27" t="s">
        <v>136</v>
      </c>
      <c r="D13" s="38">
        <v>6</v>
      </c>
      <c r="E13" s="89" t="s">
        <v>459</v>
      </c>
      <c r="F13" s="89"/>
      <c r="G13" s="89"/>
      <c r="H13" s="89"/>
      <c r="I13" s="89"/>
      <c r="J13" s="89"/>
      <c r="K13" s="89"/>
      <c r="L13" s="89"/>
      <c r="M13" s="89"/>
      <c r="N13" s="27"/>
      <c r="O13" s="90"/>
      <c r="P13" s="90"/>
      <c r="Q13" s="90"/>
      <c r="R13" s="90"/>
      <c r="S13" s="90"/>
      <c r="T13" s="39"/>
      <c r="U13" s="40" t="str">
        <f t="shared" ref="U13:U24" si="0">IFERROR(((T13+Q13+N13-R13)+(O13*2))/E13,"")</f>
        <v/>
      </c>
      <c r="V13" s="22">
        <v>211</v>
      </c>
      <c r="W13" s="22" t="s">
        <v>88</v>
      </c>
      <c r="X13" s="22" t="s">
        <v>94</v>
      </c>
      <c r="Y13" s="71">
        <v>510</v>
      </c>
      <c r="Z13" s="42"/>
      <c r="AA13" s="1" t="s">
        <v>90</v>
      </c>
      <c r="AB13" s="28" t="s">
        <v>244</v>
      </c>
    </row>
    <row r="14" spans="1:28" x14ac:dyDescent="0.3">
      <c r="A14" s="1" t="s">
        <v>56</v>
      </c>
      <c r="B14" s="1" t="s">
        <v>45</v>
      </c>
      <c r="C14" s="27" t="s">
        <v>54</v>
      </c>
      <c r="D14" s="38">
        <v>21</v>
      </c>
      <c r="E14" s="89"/>
      <c r="F14" s="89"/>
      <c r="G14" s="89"/>
      <c r="H14" s="89"/>
      <c r="I14" s="89"/>
      <c r="J14" s="89"/>
      <c r="K14" s="89"/>
      <c r="L14" s="89"/>
      <c r="M14" s="89"/>
      <c r="N14" s="27">
        <f t="shared" ref="N14" si="1">SUM(L14:M14)</f>
        <v>0</v>
      </c>
      <c r="O14" s="90"/>
      <c r="P14" s="90"/>
      <c r="Q14" s="90"/>
      <c r="R14" s="90"/>
      <c r="S14" s="90"/>
      <c r="T14" s="39">
        <v>8</v>
      </c>
      <c r="U14" s="40" t="str">
        <f t="shared" ref="U14" si="2">IFERROR(((T14+Q14+N14-R14)+(O14*2))/E14,"")</f>
        <v/>
      </c>
      <c r="V14" s="22">
        <v>211</v>
      </c>
      <c r="W14" s="22" t="s">
        <v>88</v>
      </c>
      <c r="X14" s="22" t="s">
        <v>94</v>
      </c>
      <c r="Y14" s="71">
        <v>510</v>
      </c>
      <c r="Z14" s="42"/>
      <c r="AA14" s="1" t="s">
        <v>90</v>
      </c>
      <c r="AB14" s="28" t="s">
        <v>244</v>
      </c>
    </row>
    <row r="15" spans="1:28" x14ac:dyDescent="0.3">
      <c r="A15" s="1" t="s">
        <v>56</v>
      </c>
      <c r="B15" s="1" t="s">
        <v>45</v>
      </c>
      <c r="C15" s="27" t="s">
        <v>50</v>
      </c>
      <c r="D15" s="38">
        <v>32</v>
      </c>
      <c r="E15" s="89"/>
      <c r="F15" s="89"/>
      <c r="G15" s="89"/>
      <c r="H15" s="89"/>
      <c r="I15" s="89"/>
      <c r="J15" s="89"/>
      <c r="K15" s="89"/>
      <c r="L15" s="89"/>
      <c r="M15" s="89"/>
      <c r="N15" s="27">
        <f t="shared" ref="N15:N20" si="3">SUM(L15:M15)</f>
        <v>0</v>
      </c>
      <c r="O15" s="90"/>
      <c r="P15" s="90"/>
      <c r="Q15" s="90"/>
      <c r="R15" s="90"/>
      <c r="S15" s="90"/>
      <c r="T15" s="39">
        <v>17</v>
      </c>
      <c r="U15" s="40" t="str">
        <f t="shared" si="0"/>
        <v/>
      </c>
      <c r="V15" s="22">
        <v>211</v>
      </c>
      <c r="W15" s="22" t="s">
        <v>88</v>
      </c>
      <c r="X15" s="22" t="s">
        <v>94</v>
      </c>
      <c r="Y15" s="71">
        <v>510</v>
      </c>
      <c r="Z15" s="42"/>
      <c r="AA15" s="1" t="s">
        <v>90</v>
      </c>
      <c r="AB15" s="28" t="s">
        <v>244</v>
      </c>
    </row>
    <row r="16" spans="1:28" x14ac:dyDescent="0.3">
      <c r="A16" s="1" t="s">
        <v>56</v>
      </c>
      <c r="B16" s="1" t="s">
        <v>45</v>
      </c>
      <c r="C16" s="27" t="s">
        <v>55</v>
      </c>
      <c r="D16" s="38">
        <v>13</v>
      </c>
      <c r="E16" s="89" t="s">
        <v>459</v>
      </c>
      <c r="F16" s="89"/>
      <c r="G16" s="89"/>
      <c r="H16" s="89"/>
      <c r="I16" s="89"/>
      <c r="J16" s="89"/>
      <c r="K16" s="89"/>
      <c r="L16" s="89"/>
      <c r="M16" s="89"/>
      <c r="N16" s="27"/>
      <c r="O16" s="90"/>
      <c r="P16" s="90"/>
      <c r="Q16" s="90"/>
      <c r="R16" s="90"/>
      <c r="S16" s="90"/>
      <c r="T16" s="39"/>
      <c r="U16" s="40"/>
      <c r="V16" s="22">
        <v>211</v>
      </c>
      <c r="W16" s="22" t="s">
        <v>88</v>
      </c>
      <c r="X16" s="22" t="s">
        <v>94</v>
      </c>
      <c r="Y16" s="71">
        <v>510</v>
      </c>
      <c r="Z16" s="42"/>
      <c r="AA16" s="1" t="s">
        <v>90</v>
      </c>
      <c r="AB16" s="28" t="s">
        <v>244</v>
      </c>
    </row>
    <row r="17" spans="1:28" x14ac:dyDescent="0.3">
      <c r="A17" s="1" t="s">
        <v>56</v>
      </c>
      <c r="B17" s="1" t="s">
        <v>45</v>
      </c>
      <c r="C17" s="27" t="s">
        <v>46</v>
      </c>
      <c r="D17" s="38">
        <v>45</v>
      </c>
      <c r="E17" s="89"/>
      <c r="F17" s="89"/>
      <c r="G17" s="89"/>
      <c r="H17" s="89"/>
      <c r="I17" s="89"/>
      <c r="J17" s="89"/>
      <c r="K17" s="89"/>
      <c r="L17" s="89"/>
      <c r="M17" s="89"/>
      <c r="N17" s="27">
        <f t="shared" si="3"/>
        <v>0</v>
      </c>
      <c r="O17" s="90"/>
      <c r="P17" s="90"/>
      <c r="Q17" s="90"/>
      <c r="R17" s="90"/>
      <c r="S17" s="90"/>
      <c r="T17" s="39">
        <v>1</v>
      </c>
      <c r="U17" s="40" t="str">
        <f t="shared" si="0"/>
        <v/>
      </c>
      <c r="V17" s="22">
        <v>211</v>
      </c>
      <c r="W17" s="22" t="s">
        <v>88</v>
      </c>
      <c r="X17" s="22" t="s">
        <v>94</v>
      </c>
      <c r="Y17" s="71">
        <v>510</v>
      </c>
      <c r="Z17" s="42"/>
      <c r="AA17" s="1" t="s">
        <v>90</v>
      </c>
      <c r="AB17" s="28" t="s">
        <v>244</v>
      </c>
    </row>
    <row r="18" spans="1:28" x14ac:dyDescent="0.3">
      <c r="A18" s="1" t="s">
        <v>56</v>
      </c>
      <c r="B18" s="1" t="s">
        <v>45</v>
      </c>
      <c r="C18" s="27" t="s">
        <v>47</v>
      </c>
      <c r="D18" s="38">
        <v>42</v>
      </c>
      <c r="E18" s="89"/>
      <c r="F18" s="89"/>
      <c r="G18" s="89"/>
      <c r="H18" s="89"/>
      <c r="I18" s="89"/>
      <c r="J18" s="89"/>
      <c r="K18" s="89"/>
      <c r="L18" s="89"/>
      <c r="M18" s="89"/>
      <c r="N18" s="27">
        <f t="shared" si="3"/>
        <v>0</v>
      </c>
      <c r="O18" s="90"/>
      <c r="P18" s="90"/>
      <c r="Q18" s="90"/>
      <c r="R18" s="90"/>
      <c r="S18" s="90"/>
      <c r="T18" s="39">
        <v>20</v>
      </c>
      <c r="U18" s="40" t="str">
        <f t="shared" si="0"/>
        <v/>
      </c>
      <c r="V18" s="22">
        <v>211</v>
      </c>
      <c r="W18" s="22" t="s">
        <v>88</v>
      </c>
      <c r="X18" s="22" t="s">
        <v>94</v>
      </c>
      <c r="Y18" s="71">
        <v>510</v>
      </c>
      <c r="Z18" s="42"/>
      <c r="AA18" s="1" t="s">
        <v>90</v>
      </c>
      <c r="AB18" s="28" t="s">
        <v>244</v>
      </c>
    </row>
    <row r="19" spans="1:28" x14ac:dyDescent="0.3">
      <c r="A19" s="1" t="s">
        <v>56</v>
      </c>
      <c r="B19" s="1" t="s">
        <v>45</v>
      </c>
      <c r="C19" s="27" t="s">
        <v>172</v>
      </c>
      <c r="D19" s="38">
        <v>13</v>
      </c>
      <c r="E19" s="89" t="s">
        <v>459</v>
      </c>
      <c r="F19" s="89"/>
      <c r="G19" s="89"/>
      <c r="H19" s="89"/>
      <c r="I19" s="89"/>
      <c r="J19" s="89"/>
      <c r="K19" s="89"/>
      <c r="L19" s="89"/>
      <c r="M19" s="89"/>
      <c r="N19" s="27"/>
      <c r="O19" s="90"/>
      <c r="P19" s="90"/>
      <c r="Q19" s="90"/>
      <c r="R19" s="90"/>
      <c r="S19" s="90"/>
      <c r="T19" s="39"/>
      <c r="U19" s="40"/>
      <c r="V19" s="22">
        <v>211</v>
      </c>
      <c r="W19" s="22" t="s">
        <v>88</v>
      </c>
      <c r="X19" s="22" t="s">
        <v>94</v>
      </c>
      <c r="Y19" s="71">
        <v>510</v>
      </c>
      <c r="Z19" s="42"/>
      <c r="AA19" s="1" t="s">
        <v>90</v>
      </c>
      <c r="AB19" s="28" t="s">
        <v>244</v>
      </c>
    </row>
    <row r="20" spans="1:28" x14ac:dyDescent="0.3">
      <c r="A20" s="1" t="s">
        <v>56</v>
      </c>
      <c r="B20" s="1" t="s">
        <v>45</v>
      </c>
      <c r="C20" s="27" t="s">
        <v>49</v>
      </c>
      <c r="D20" s="38">
        <v>53</v>
      </c>
      <c r="E20" s="89"/>
      <c r="F20" s="89"/>
      <c r="G20" s="89"/>
      <c r="H20" s="89"/>
      <c r="I20" s="89"/>
      <c r="J20" s="89"/>
      <c r="K20" s="89"/>
      <c r="L20" s="89"/>
      <c r="M20" s="89"/>
      <c r="N20" s="27">
        <f t="shared" si="3"/>
        <v>0</v>
      </c>
      <c r="O20" s="90"/>
      <c r="P20" s="90"/>
      <c r="Q20" s="90"/>
      <c r="R20" s="90"/>
      <c r="S20" s="90"/>
      <c r="T20" s="39">
        <v>18</v>
      </c>
      <c r="U20" s="40" t="str">
        <f t="shared" si="0"/>
        <v/>
      </c>
      <c r="V20" s="22">
        <v>211</v>
      </c>
      <c r="W20" s="22" t="s">
        <v>88</v>
      </c>
      <c r="X20" s="22" t="s">
        <v>94</v>
      </c>
      <c r="Y20" s="71">
        <v>510</v>
      </c>
      <c r="Z20" s="42"/>
      <c r="AA20" s="1" t="s">
        <v>90</v>
      </c>
      <c r="AB20" s="28" t="s">
        <v>244</v>
      </c>
    </row>
    <row r="21" spans="1:28" x14ac:dyDescent="0.3">
      <c r="A21" s="1" t="s">
        <v>56</v>
      </c>
      <c r="B21" s="1" t="s">
        <v>45</v>
      </c>
      <c r="C21" s="27" t="s">
        <v>482</v>
      </c>
      <c r="D21" s="38">
        <v>33</v>
      </c>
      <c r="E21" s="89"/>
      <c r="F21" s="89"/>
      <c r="G21" s="89"/>
      <c r="H21" s="89"/>
      <c r="I21" s="89"/>
      <c r="J21" s="89"/>
      <c r="K21" s="89"/>
      <c r="L21" s="89"/>
      <c r="M21" s="89"/>
      <c r="N21" s="27">
        <f>SUM(L21:M21)</f>
        <v>0</v>
      </c>
      <c r="O21" s="90"/>
      <c r="P21" s="90"/>
      <c r="Q21" s="90"/>
      <c r="R21" s="90"/>
      <c r="S21" s="90"/>
      <c r="T21" s="39">
        <v>2</v>
      </c>
      <c r="U21" s="40" t="str">
        <f t="shared" si="0"/>
        <v/>
      </c>
      <c r="V21" s="22">
        <v>211</v>
      </c>
      <c r="W21" s="22" t="s">
        <v>88</v>
      </c>
      <c r="X21" s="22" t="s">
        <v>94</v>
      </c>
      <c r="Y21" s="71">
        <v>510</v>
      </c>
      <c r="Z21" s="42"/>
      <c r="AA21" s="1" t="s">
        <v>90</v>
      </c>
      <c r="AB21" s="28" t="s">
        <v>244</v>
      </c>
    </row>
    <row r="22" spans="1:28" x14ac:dyDescent="0.3">
      <c r="A22" s="1" t="s">
        <v>56</v>
      </c>
      <c r="B22" s="1" t="s">
        <v>45</v>
      </c>
      <c r="C22" s="27" t="s">
        <v>52</v>
      </c>
      <c r="D22" s="38">
        <v>12</v>
      </c>
      <c r="E22" s="89"/>
      <c r="F22" s="89"/>
      <c r="G22" s="89"/>
      <c r="H22" s="89"/>
      <c r="I22" s="89"/>
      <c r="J22" s="89"/>
      <c r="K22" s="89"/>
      <c r="L22" s="89"/>
      <c r="M22" s="89"/>
      <c r="N22" s="27">
        <f>SUM(L22:M22)</f>
        <v>0</v>
      </c>
      <c r="O22" s="90"/>
      <c r="P22" s="90"/>
      <c r="Q22" s="90"/>
      <c r="R22" s="90"/>
      <c r="S22" s="90"/>
      <c r="T22" s="39">
        <v>7</v>
      </c>
      <c r="U22" s="40" t="str">
        <f t="shared" si="0"/>
        <v/>
      </c>
      <c r="V22" s="22">
        <v>211</v>
      </c>
      <c r="W22" s="22" t="s">
        <v>88</v>
      </c>
      <c r="X22" s="22" t="s">
        <v>94</v>
      </c>
      <c r="Y22" s="71">
        <v>510</v>
      </c>
      <c r="Z22" s="42"/>
      <c r="AA22" s="1" t="s">
        <v>90</v>
      </c>
      <c r="AB22" s="28" t="s">
        <v>244</v>
      </c>
    </row>
    <row r="23" spans="1:28" x14ac:dyDescent="0.3">
      <c r="A23" s="1" t="s">
        <v>56</v>
      </c>
      <c r="B23" s="1" t="s">
        <v>45</v>
      </c>
      <c r="C23" s="27" t="s">
        <v>163</v>
      </c>
      <c r="D23" s="38">
        <v>24</v>
      </c>
      <c r="E23" s="89" t="s">
        <v>459</v>
      </c>
      <c r="F23" s="89"/>
      <c r="G23" s="89"/>
      <c r="H23" s="89"/>
      <c r="I23" s="89"/>
      <c r="J23" s="89"/>
      <c r="K23" s="89"/>
      <c r="L23" s="89"/>
      <c r="M23" s="89"/>
      <c r="N23" s="27"/>
      <c r="O23" s="90"/>
      <c r="P23" s="90"/>
      <c r="Q23" s="90"/>
      <c r="R23" s="90"/>
      <c r="S23" s="90"/>
      <c r="T23" s="39"/>
      <c r="U23" s="40" t="str">
        <f t="shared" si="0"/>
        <v/>
      </c>
      <c r="V23" s="22">
        <v>211</v>
      </c>
      <c r="W23" s="22" t="s">
        <v>88</v>
      </c>
      <c r="X23" s="22" t="s">
        <v>94</v>
      </c>
      <c r="Y23" s="71">
        <v>510</v>
      </c>
      <c r="Z23" s="42"/>
      <c r="AA23" s="1" t="s">
        <v>90</v>
      </c>
      <c r="AB23" s="28" t="s">
        <v>244</v>
      </c>
    </row>
    <row r="24" spans="1:28" x14ac:dyDescent="0.3">
      <c r="A24" s="1" t="s">
        <v>56</v>
      </c>
      <c r="B24" s="1" t="s">
        <v>45</v>
      </c>
      <c r="C24" s="27" t="s">
        <v>48</v>
      </c>
      <c r="D24" s="38">
        <v>11</v>
      </c>
      <c r="E24" s="89"/>
      <c r="F24" s="89"/>
      <c r="G24" s="89"/>
      <c r="H24" s="89"/>
      <c r="I24" s="89"/>
      <c r="J24" s="89"/>
      <c r="K24" s="89"/>
      <c r="L24" s="89"/>
      <c r="M24" s="89"/>
      <c r="N24" s="27">
        <f>SUM(L24:M24)</f>
        <v>0</v>
      </c>
      <c r="O24" s="39">
        <v>8</v>
      </c>
      <c r="P24" s="90"/>
      <c r="Q24" s="90"/>
      <c r="R24" s="90"/>
      <c r="S24" s="90"/>
      <c r="T24" s="39">
        <v>17</v>
      </c>
      <c r="U24" s="40" t="str">
        <f t="shared" si="0"/>
        <v/>
      </c>
      <c r="V24" s="22">
        <v>211</v>
      </c>
      <c r="W24" s="22" t="s">
        <v>88</v>
      </c>
      <c r="X24" s="22" t="s">
        <v>94</v>
      </c>
      <c r="Y24" s="71">
        <v>510</v>
      </c>
      <c r="Z24" s="42"/>
      <c r="AA24" s="1" t="s">
        <v>90</v>
      </c>
      <c r="AB24" s="28" t="s">
        <v>244</v>
      </c>
    </row>
    <row r="25" spans="1:28" x14ac:dyDescent="0.3">
      <c r="A25" s="1" t="s">
        <v>56</v>
      </c>
      <c r="B25" s="1" t="s">
        <v>45</v>
      </c>
      <c r="C25" s="57" t="s">
        <v>38</v>
      </c>
      <c r="D25" s="1"/>
      <c r="E25" s="57">
        <v>240</v>
      </c>
      <c r="F25" s="57">
        <v>33</v>
      </c>
      <c r="G25" s="57"/>
      <c r="H25" s="57"/>
      <c r="I25" s="57"/>
      <c r="J25" s="57">
        <v>24</v>
      </c>
      <c r="K25" s="57"/>
      <c r="L25" s="57"/>
      <c r="M25" s="57"/>
      <c r="N25" s="57"/>
      <c r="O25" s="57"/>
      <c r="P25" s="57">
        <v>21</v>
      </c>
      <c r="Q25" s="43"/>
      <c r="R25" s="43"/>
      <c r="S25" s="43"/>
      <c r="T25" s="43"/>
      <c r="U25" s="40" t="str">
        <f t="shared" ref="U25" si="4">_xlfn.IFNA("",((T25+Q25+N25-R25)+(O25*2))/E25)</f>
        <v/>
      </c>
      <c r="V25" s="22">
        <v>211</v>
      </c>
      <c r="W25" s="22" t="s">
        <v>88</v>
      </c>
      <c r="X25" s="22" t="s">
        <v>94</v>
      </c>
      <c r="Y25" s="71">
        <v>510</v>
      </c>
      <c r="Z25" s="42"/>
      <c r="AA25" s="1" t="s">
        <v>90</v>
      </c>
      <c r="AB25" s="28" t="s">
        <v>244</v>
      </c>
    </row>
    <row r="26" spans="1:28" x14ac:dyDescent="0.3">
      <c r="A26" s="44" t="s">
        <v>56</v>
      </c>
      <c r="B26" s="44" t="s">
        <v>45</v>
      </c>
      <c r="C26" s="45" t="s">
        <v>39</v>
      </c>
      <c r="D26" s="44"/>
      <c r="E26" s="45">
        <f t="shared" ref="E26:T26" si="5">SUM(E13:E25)</f>
        <v>240</v>
      </c>
      <c r="F26" s="45">
        <f t="shared" si="5"/>
        <v>33</v>
      </c>
      <c r="G26" s="45">
        <f t="shared" si="5"/>
        <v>0</v>
      </c>
      <c r="H26" s="45">
        <f t="shared" si="5"/>
        <v>0</v>
      </c>
      <c r="I26" s="45">
        <f t="shared" si="5"/>
        <v>0</v>
      </c>
      <c r="J26" s="45">
        <f t="shared" si="5"/>
        <v>24</v>
      </c>
      <c r="K26" s="45">
        <f t="shared" si="5"/>
        <v>0</v>
      </c>
      <c r="L26" s="45">
        <f t="shared" si="5"/>
        <v>0</v>
      </c>
      <c r="M26" s="45">
        <f t="shared" si="5"/>
        <v>0</v>
      </c>
      <c r="N26" s="45">
        <f t="shared" si="5"/>
        <v>0</v>
      </c>
      <c r="O26" s="45">
        <f t="shared" si="5"/>
        <v>8</v>
      </c>
      <c r="P26" s="45">
        <f t="shared" si="5"/>
        <v>21</v>
      </c>
      <c r="Q26" s="45">
        <f t="shared" si="5"/>
        <v>0</v>
      </c>
      <c r="R26" s="45">
        <f t="shared" si="5"/>
        <v>0</v>
      </c>
      <c r="S26" s="45">
        <f t="shared" si="5"/>
        <v>0</v>
      </c>
      <c r="T26" s="45">
        <f t="shared" si="5"/>
        <v>90</v>
      </c>
      <c r="U26" s="46">
        <f>((T26+Q26+N26-R26)+(O26*2))/E26</f>
        <v>0.44166666666666665</v>
      </c>
      <c r="V26" s="47">
        <v>211</v>
      </c>
      <c r="W26" s="47" t="s">
        <v>88</v>
      </c>
      <c r="X26" s="59" t="s">
        <v>94</v>
      </c>
      <c r="Y26" s="72">
        <v>510</v>
      </c>
      <c r="Z26" s="49"/>
      <c r="AA26" s="44" t="s">
        <v>90</v>
      </c>
      <c r="AB26" s="76" t="s">
        <v>244</v>
      </c>
    </row>
    <row r="27" spans="1:28" x14ac:dyDescent="0.3">
      <c r="A27" s="1"/>
      <c r="B27" s="1"/>
      <c r="C27" s="1"/>
      <c r="D27" s="1"/>
      <c r="F27" s="50" t="s">
        <v>40</v>
      </c>
      <c r="G27" s="51" t="e">
        <f>F26/G26</f>
        <v>#DIV/0!</v>
      </c>
      <c r="H27" s="27"/>
      <c r="I27" s="1"/>
      <c r="J27" s="50" t="s">
        <v>41</v>
      </c>
      <c r="K27" s="52" t="e">
        <f>J26/K26</f>
        <v>#DIV/0!</v>
      </c>
      <c r="L27" s="1"/>
      <c r="M27" s="39" t="s">
        <v>42</v>
      </c>
      <c r="N27" s="53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4"/>
      <c r="Z34" s="42"/>
      <c r="AA34" s="1"/>
      <c r="AB34" s="1"/>
    </row>
    <row r="35" spans="1:28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2"/>
      <c r="W35" s="22"/>
      <c r="X35" s="22"/>
      <c r="Y35" s="54"/>
      <c r="Z35" s="42"/>
      <c r="AA35" s="1"/>
      <c r="AB35" s="1"/>
    </row>
    <row r="36" spans="1:28" x14ac:dyDescent="0.3">
      <c r="B36" s="1"/>
      <c r="C36" s="55" t="s">
        <v>57</v>
      </c>
      <c r="D36" s="33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7" t="s">
        <v>10</v>
      </c>
      <c r="U36" s="1"/>
      <c r="V36" s="56">
        <v>10</v>
      </c>
      <c r="W36" s="1"/>
      <c r="X36" s="1"/>
      <c r="Y36" s="31"/>
      <c r="Z36" s="42"/>
      <c r="AA36" s="1"/>
      <c r="AB36" s="1"/>
    </row>
    <row r="37" spans="1:28" x14ac:dyDescent="0.3">
      <c r="A37" s="36" t="s">
        <v>11</v>
      </c>
      <c r="B37" s="37" t="s">
        <v>12</v>
      </c>
      <c r="C37" s="38" t="s">
        <v>13</v>
      </c>
      <c r="D37" s="38" t="s">
        <v>14</v>
      </c>
      <c r="E37" s="14" t="s">
        <v>15</v>
      </c>
      <c r="F37" s="14" t="s">
        <v>16</v>
      </c>
      <c r="G37" s="14" t="s">
        <v>17</v>
      </c>
      <c r="H37" s="14" t="s">
        <v>18</v>
      </c>
      <c r="I37" s="14" t="s">
        <v>19</v>
      </c>
      <c r="J37" s="14" t="s">
        <v>20</v>
      </c>
      <c r="K37" s="14" t="s">
        <v>21</v>
      </c>
      <c r="L37" s="14" t="s">
        <v>22</v>
      </c>
      <c r="M37" s="14" t="s">
        <v>23</v>
      </c>
      <c r="N37" s="14" t="s">
        <v>24</v>
      </c>
      <c r="O37" s="14" t="s">
        <v>25</v>
      </c>
      <c r="P37" s="14" t="s">
        <v>26</v>
      </c>
      <c r="Q37" s="14" t="s">
        <v>27</v>
      </c>
      <c r="R37" s="14" t="s">
        <v>28</v>
      </c>
      <c r="S37" s="14" t="s">
        <v>29</v>
      </c>
      <c r="T37" s="14" t="s">
        <v>30</v>
      </c>
      <c r="U37" s="14" t="s">
        <v>31</v>
      </c>
      <c r="V37" s="14" t="s">
        <v>3</v>
      </c>
      <c r="W37" s="14" t="s">
        <v>32</v>
      </c>
      <c r="X37" s="14" t="s">
        <v>33</v>
      </c>
      <c r="Y37" s="14" t="s">
        <v>34</v>
      </c>
      <c r="Z37" s="14" t="s">
        <v>35</v>
      </c>
      <c r="AA37" s="14" t="s">
        <v>36</v>
      </c>
      <c r="AB37" s="14" t="s">
        <v>37</v>
      </c>
    </row>
    <row r="38" spans="1:28" x14ac:dyDescent="0.3">
      <c r="A38" s="1" t="s">
        <v>45</v>
      </c>
      <c r="B38" s="1" t="s">
        <v>56</v>
      </c>
      <c r="C38" s="27" t="s">
        <v>184</v>
      </c>
      <c r="D38" s="38">
        <v>6</v>
      </c>
      <c r="E38" s="89"/>
      <c r="F38" s="89"/>
      <c r="G38" s="89"/>
      <c r="H38" s="89"/>
      <c r="I38" s="89"/>
      <c r="J38" s="89"/>
      <c r="K38" s="89"/>
      <c r="L38" s="89"/>
      <c r="M38" s="27">
        <v>8</v>
      </c>
      <c r="N38" s="27">
        <f>SUM(L38:M38)</f>
        <v>8</v>
      </c>
      <c r="O38" s="89"/>
      <c r="P38" s="90"/>
      <c r="Q38" s="89"/>
      <c r="R38" s="89"/>
      <c r="S38" s="89"/>
      <c r="T38" s="27">
        <v>8</v>
      </c>
      <c r="U38" s="40" t="str">
        <f>IFERROR(((T38+Q38+N38-R38)+(O38*2))/E38,"")</f>
        <v/>
      </c>
      <c r="V38" s="22">
        <v>211</v>
      </c>
      <c r="W38" s="22" t="s">
        <v>93</v>
      </c>
      <c r="X38" s="22" t="s">
        <v>89</v>
      </c>
      <c r="Y38" s="71">
        <v>510</v>
      </c>
      <c r="Z38" s="42"/>
      <c r="AA38" s="1" t="s">
        <v>183</v>
      </c>
      <c r="AB38" s="28" t="s">
        <v>245</v>
      </c>
    </row>
    <row r="39" spans="1:28" x14ac:dyDescent="0.3">
      <c r="A39" s="1" t="s">
        <v>45</v>
      </c>
      <c r="B39" s="1" t="s">
        <v>56</v>
      </c>
      <c r="C39" s="27" t="s">
        <v>185</v>
      </c>
      <c r="D39" s="38">
        <v>1</v>
      </c>
      <c r="E39" s="89"/>
      <c r="F39" s="89"/>
      <c r="G39" s="89"/>
      <c r="H39" s="89"/>
      <c r="I39" s="89"/>
      <c r="J39" s="89"/>
      <c r="K39" s="89"/>
      <c r="L39" s="89"/>
      <c r="M39" s="89"/>
      <c r="N39" s="27">
        <f t="shared" ref="N39:N44" si="6">SUM(L39:M39)</f>
        <v>0</v>
      </c>
      <c r="O39" s="90"/>
      <c r="P39" s="90"/>
      <c r="Q39" s="90"/>
      <c r="R39" s="90"/>
      <c r="S39" s="90"/>
      <c r="T39" s="27">
        <v>6</v>
      </c>
      <c r="U39" s="40" t="str">
        <f t="shared" ref="U39:U47" si="7">IFERROR(((T39+Q39+N39-R39)+(O39*2))/E39,"")</f>
        <v/>
      </c>
      <c r="V39" s="22">
        <v>211</v>
      </c>
      <c r="W39" s="22" t="s">
        <v>93</v>
      </c>
      <c r="X39" s="22" t="s">
        <v>89</v>
      </c>
      <c r="Y39" s="71">
        <v>510</v>
      </c>
      <c r="Z39" s="42"/>
      <c r="AA39" s="1" t="s">
        <v>183</v>
      </c>
      <c r="AB39" s="28" t="s">
        <v>245</v>
      </c>
    </row>
    <row r="40" spans="1:28" x14ac:dyDescent="0.3">
      <c r="A40" s="1" t="s">
        <v>45</v>
      </c>
      <c r="B40" s="1" t="s">
        <v>56</v>
      </c>
      <c r="C40" s="27" t="s">
        <v>186</v>
      </c>
      <c r="D40" s="38">
        <v>11</v>
      </c>
      <c r="E40" s="89"/>
      <c r="F40" s="89"/>
      <c r="G40" s="89"/>
      <c r="H40" s="89"/>
      <c r="I40" s="89"/>
      <c r="J40" s="89"/>
      <c r="K40" s="89"/>
      <c r="L40" s="89"/>
      <c r="M40" s="89"/>
      <c r="N40" s="27">
        <f t="shared" si="6"/>
        <v>0</v>
      </c>
      <c r="O40" s="90"/>
      <c r="P40" s="90"/>
      <c r="Q40" s="90"/>
      <c r="R40" s="90"/>
      <c r="S40" s="90"/>
      <c r="T40" s="27">
        <v>10</v>
      </c>
      <c r="U40" s="40" t="str">
        <f t="shared" si="7"/>
        <v/>
      </c>
      <c r="V40" s="22">
        <v>211</v>
      </c>
      <c r="W40" s="22" t="s">
        <v>93</v>
      </c>
      <c r="X40" s="22" t="s">
        <v>89</v>
      </c>
      <c r="Y40" s="71">
        <v>510</v>
      </c>
      <c r="Z40" s="42"/>
      <c r="AA40" s="1" t="s">
        <v>183</v>
      </c>
      <c r="AB40" s="28" t="s">
        <v>245</v>
      </c>
    </row>
    <row r="41" spans="1:28" x14ac:dyDescent="0.3">
      <c r="A41" s="1" t="s">
        <v>45</v>
      </c>
      <c r="B41" s="1" t="s">
        <v>56</v>
      </c>
      <c r="C41" s="27" t="s">
        <v>187</v>
      </c>
      <c r="D41" s="38">
        <v>10</v>
      </c>
      <c r="E41" s="89"/>
      <c r="F41" s="89"/>
      <c r="G41" s="89"/>
      <c r="H41" s="89"/>
      <c r="I41" s="89"/>
      <c r="J41" s="89"/>
      <c r="K41" s="89"/>
      <c r="L41" s="89"/>
      <c r="M41" s="89"/>
      <c r="N41" s="27">
        <f t="shared" si="6"/>
        <v>0</v>
      </c>
      <c r="O41" s="90"/>
      <c r="P41" s="90"/>
      <c r="Q41" s="90"/>
      <c r="R41" s="90"/>
      <c r="S41" s="90"/>
      <c r="T41" s="27">
        <v>6</v>
      </c>
      <c r="U41" s="40" t="str">
        <f t="shared" si="7"/>
        <v/>
      </c>
      <c r="V41" s="22">
        <v>211</v>
      </c>
      <c r="W41" s="22" t="s">
        <v>93</v>
      </c>
      <c r="X41" s="22" t="s">
        <v>89</v>
      </c>
      <c r="Y41" s="71">
        <v>510</v>
      </c>
      <c r="Z41" s="42"/>
      <c r="AA41" s="1" t="s">
        <v>183</v>
      </c>
      <c r="AB41" s="28" t="s">
        <v>245</v>
      </c>
    </row>
    <row r="42" spans="1:28" x14ac:dyDescent="0.3">
      <c r="A42" s="1" t="s">
        <v>45</v>
      </c>
      <c r="B42" s="1" t="s">
        <v>56</v>
      </c>
      <c r="C42" s="27" t="s">
        <v>188</v>
      </c>
      <c r="D42" s="38">
        <v>33</v>
      </c>
      <c r="E42" s="89"/>
      <c r="F42" s="89"/>
      <c r="G42" s="89"/>
      <c r="H42" s="89"/>
      <c r="I42" s="89"/>
      <c r="J42" s="89"/>
      <c r="K42" s="89"/>
      <c r="L42" s="89"/>
      <c r="M42" s="89"/>
      <c r="N42" s="27">
        <f t="shared" si="6"/>
        <v>0</v>
      </c>
      <c r="O42" s="90"/>
      <c r="P42" s="90"/>
      <c r="Q42" s="90"/>
      <c r="R42" s="90"/>
      <c r="S42" s="90"/>
      <c r="T42" s="27">
        <v>5</v>
      </c>
      <c r="U42" s="40" t="str">
        <f t="shared" si="7"/>
        <v/>
      </c>
      <c r="V42" s="22">
        <v>211</v>
      </c>
      <c r="W42" s="22" t="s">
        <v>93</v>
      </c>
      <c r="X42" s="22" t="s">
        <v>89</v>
      </c>
      <c r="Y42" s="71">
        <v>510</v>
      </c>
      <c r="Z42" s="42"/>
      <c r="AA42" s="1" t="s">
        <v>183</v>
      </c>
      <c r="AB42" s="28" t="s">
        <v>245</v>
      </c>
    </row>
    <row r="43" spans="1:28" x14ac:dyDescent="0.3">
      <c r="A43" s="1" t="s">
        <v>45</v>
      </c>
      <c r="B43" s="1" t="s">
        <v>56</v>
      </c>
      <c r="C43" s="27" t="s">
        <v>189</v>
      </c>
      <c r="D43" s="38">
        <v>23</v>
      </c>
      <c r="E43" s="89"/>
      <c r="F43" s="89"/>
      <c r="G43" s="89"/>
      <c r="H43" s="89"/>
      <c r="I43" s="89"/>
      <c r="J43" s="89"/>
      <c r="K43" s="89"/>
      <c r="L43" s="89"/>
      <c r="M43" s="89"/>
      <c r="N43" s="27">
        <f t="shared" si="6"/>
        <v>0</v>
      </c>
      <c r="O43" s="90"/>
      <c r="P43" s="90"/>
      <c r="Q43" s="90"/>
      <c r="R43" s="90"/>
      <c r="S43" s="90"/>
      <c r="T43" s="27">
        <v>0</v>
      </c>
      <c r="U43" s="40" t="str">
        <f t="shared" si="7"/>
        <v/>
      </c>
      <c r="V43" s="22">
        <v>211</v>
      </c>
      <c r="W43" s="22" t="s">
        <v>93</v>
      </c>
      <c r="X43" s="22" t="s">
        <v>89</v>
      </c>
      <c r="Y43" s="71">
        <v>510</v>
      </c>
      <c r="Z43" s="42"/>
      <c r="AA43" s="1" t="s">
        <v>183</v>
      </c>
      <c r="AB43" s="28" t="s">
        <v>245</v>
      </c>
    </row>
    <row r="44" spans="1:28" x14ac:dyDescent="0.3">
      <c r="A44" s="1" t="s">
        <v>45</v>
      </c>
      <c r="B44" s="1" t="s">
        <v>56</v>
      </c>
      <c r="C44" s="27" t="s">
        <v>190</v>
      </c>
      <c r="D44" s="38">
        <v>20</v>
      </c>
      <c r="E44" s="89"/>
      <c r="F44" s="89"/>
      <c r="G44" s="89"/>
      <c r="H44" s="89"/>
      <c r="I44" s="89"/>
      <c r="J44" s="89"/>
      <c r="K44" s="89"/>
      <c r="L44" s="89"/>
      <c r="M44" s="89"/>
      <c r="N44" s="27">
        <f t="shared" si="6"/>
        <v>0</v>
      </c>
      <c r="O44" s="90"/>
      <c r="P44" s="90"/>
      <c r="Q44" s="90"/>
      <c r="R44" s="90"/>
      <c r="S44" s="90"/>
      <c r="T44" s="27">
        <v>8</v>
      </c>
      <c r="U44" s="40" t="str">
        <f t="shared" si="7"/>
        <v/>
      </c>
      <c r="V44" s="22">
        <v>211</v>
      </c>
      <c r="W44" s="22" t="s">
        <v>93</v>
      </c>
      <c r="X44" s="22" t="s">
        <v>89</v>
      </c>
      <c r="Y44" s="71">
        <v>510</v>
      </c>
      <c r="Z44" s="42"/>
      <c r="AA44" s="1" t="s">
        <v>183</v>
      </c>
      <c r="AB44" s="28" t="s">
        <v>245</v>
      </c>
    </row>
    <row r="45" spans="1:28" x14ac:dyDescent="0.3">
      <c r="A45" s="1" t="s">
        <v>45</v>
      </c>
      <c r="B45" s="1" t="s">
        <v>56</v>
      </c>
      <c r="C45" s="27" t="s">
        <v>191</v>
      </c>
      <c r="D45" s="38">
        <v>22</v>
      </c>
      <c r="E45" s="89"/>
      <c r="F45" s="27">
        <v>20</v>
      </c>
      <c r="G45" s="27">
        <v>39</v>
      </c>
      <c r="H45" s="89"/>
      <c r="I45" s="89"/>
      <c r="J45" s="27">
        <v>10</v>
      </c>
      <c r="K45" s="27">
        <v>14</v>
      </c>
      <c r="L45" s="89"/>
      <c r="M45" s="27">
        <v>5</v>
      </c>
      <c r="N45" s="27">
        <f>SUM(L45:M45)</f>
        <v>5</v>
      </c>
      <c r="O45" s="39">
        <v>4</v>
      </c>
      <c r="P45" s="90"/>
      <c r="Q45" s="39">
        <v>5</v>
      </c>
      <c r="R45" s="90"/>
      <c r="S45" s="90"/>
      <c r="T45" s="27">
        <f t="shared" ref="T45" si="8">+(F45*2)+J45</f>
        <v>50</v>
      </c>
      <c r="U45" s="40" t="str">
        <f t="shared" si="7"/>
        <v/>
      </c>
      <c r="V45" s="22">
        <v>211</v>
      </c>
      <c r="W45" s="22" t="s">
        <v>93</v>
      </c>
      <c r="X45" s="22" t="s">
        <v>89</v>
      </c>
      <c r="Y45" s="71">
        <v>510</v>
      </c>
      <c r="Z45" s="42" t="s">
        <v>514</v>
      </c>
      <c r="AA45" s="1" t="s">
        <v>183</v>
      </c>
      <c r="AB45" s="28" t="s">
        <v>245</v>
      </c>
    </row>
    <row r="46" spans="1:28" x14ac:dyDescent="0.3">
      <c r="A46" s="1" t="s">
        <v>45</v>
      </c>
      <c r="B46" s="1" t="s">
        <v>56</v>
      </c>
      <c r="C46" s="27" t="s">
        <v>116</v>
      </c>
      <c r="D46" s="38">
        <v>5</v>
      </c>
      <c r="E46" s="89" t="s">
        <v>459</v>
      </c>
      <c r="F46" s="89"/>
      <c r="G46" s="89"/>
      <c r="H46" s="89"/>
      <c r="I46" s="89"/>
      <c r="J46" s="89"/>
      <c r="K46" s="89"/>
      <c r="L46" s="89"/>
      <c r="M46" s="89"/>
      <c r="N46" s="27"/>
      <c r="O46" s="90"/>
      <c r="P46" s="90"/>
      <c r="Q46" s="90"/>
      <c r="R46" s="90"/>
      <c r="S46" s="90"/>
      <c r="T46" s="27"/>
      <c r="U46" s="40" t="str">
        <f t="shared" si="7"/>
        <v/>
      </c>
      <c r="V46" s="22">
        <v>211</v>
      </c>
      <c r="W46" s="22" t="s">
        <v>93</v>
      </c>
      <c r="X46" s="22" t="s">
        <v>89</v>
      </c>
      <c r="Y46" s="71">
        <v>510</v>
      </c>
      <c r="Z46" s="42"/>
      <c r="AA46" s="1" t="s">
        <v>183</v>
      </c>
      <c r="AB46" s="28" t="s">
        <v>245</v>
      </c>
    </row>
    <row r="47" spans="1:28" x14ac:dyDescent="0.3">
      <c r="A47" s="1" t="s">
        <v>45</v>
      </c>
      <c r="B47" s="1" t="s">
        <v>56</v>
      </c>
      <c r="C47" s="27" t="s">
        <v>192</v>
      </c>
      <c r="D47" s="38">
        <v>31</v>
      </c>
      <c r="E47" s="89"/>
      <c r="F47" s="89"/>
      <c r="G47" s="89"/>
      <c r="H47" s="89"/>
      <c r="I47" s="89"/>
      <c r="J47" s="89"/>
      <c r="K47" s="89"/>
      <c r="L47" s="89"/>
      <c r="M47" s="89"/>
      <c r="N47" s="27">
        <f>SUM(L47:M47)</f>
        <v>0</v>
      </c>
      <c r="O47" s="90"/>
      <c r="P47" s="90"/>
      <c r="Q47" s="90"/>
      <c r="R47" s="90"/>
      <c r="S47" s="90"/>
      <c r="T47" s="27">
        <v>0</v>
      </c>
      <c r="U47" s="40" t="str">
        <f t="shared" si="7"/>
        <v/>
      </c>
      <c r="V47" s="22">
        <v>211</v>
      </c>
      <c r="W47" s="22" t="s">
        <v>93</v>
      </c>
      <c r="X47" s="22" t="s">
        <v>89</v>
      </c>
      <c r="Y47" s="71">
        <v>510</v>
      </c>
      <c r="Z47" s="42"/>
      <c r="AA47" s="1" t="s">
        <v>183</v>
      </c>
      <c r="AB47" s="28" t="s">
        <v>245</v>
      </c>
    </row>
    <row r="48" spans="1:28" x14ac:dyDescent="0.3">
      <c r="A48" s="1" t="s">
        <v>45</v>
      </c>
      <c r="B48" s="1" t="s">
        <v>56</v>
      </c>
      <c r="C48" s="57" t="s">
        <v>38</v>
      </c>
      <c r="D48" s="1"/>
      <c r="E48" s="57">
        <v>240</v>
      </c>
      <c r="F48" s="57">
        <v>17</v>
      </c>
      <c r="G48" s="57"/>
      <c r="H48" s="57"/>
      <c r="I48" s="57"/>
      <c r="J48" s="57">
        <v>9</v>
      </c>
      <c r="K48" s="57"/>
      <c r="L48" s="57"/>
      <c r="M48" s="57"/>
      <c r="N48" s="5"/>
      <c r="O48" s="57"/>
      <c r="P48" s="57">
        <v>29</v>
      </c>
      <c r="Q48" s="43"/>
      <c r="R48" s="43"/>
      <c r="S48" s="43"/>
      <c r="T48" s="43"/>
      <c r="U48" s="40" t="str">
        <f t="shared" ref="U48" si="9">_xlfn.IFNA("",((T48+Q48+N48-R48)+(O48*2))/E48)</f>
        <v/>
      </c>
      <c r="V48" s="22">
        <v>211</v>
      </c>
      <c r="W48" s="22" t="s">
        <v>93</v>
      </c>
      <c r="X48" s="22" t="s">
        <v>89</v>
      </c>
      <c r="Y48" s="71">
        <v>510</v>
      </c>
      <c r="Z48" s="42"/>
      <c r="AA48" s="1" t="s">
        <v>183</v>
      </c>
      <c r="AB48" s="28" t="s">
        <v>245</v>
      </c>
    </row>
    <row r="49" spans="1:28" x14ac:dyDescent="0.3">
      <c r="A49" s="44" t="s">
        <v>45</v>
      </c>
      <c r="B49" s="44" t="s">
        <v>56</v>
      </c>
      <c r="C49" s="45" t="s">
        <v>39</v>
      </c>
      <c r="D49" s="44"/>
      <c r="E49" s="45">
        <f t="shared" ref="E49:T49" si="10">SUM(E38:E48)</f>
        <v>240</v>
      </c>
      <c r="F49" s="45">
        <f t="shared" si="10"/>
        <v>37</v>
      </c>
      <c r="G49" s="45">
        <f t="shared" si="10"/>
        <v>39</v>
      </c>
      <c r="H49" s="45">
        <f t="shared" si="10"/>
        <v>0</v>
      </c>
      <c r="I49" s="45">
        <f t="shared" si="10"/>
        <v>0</v>
      </c>
      <c r="J49" s="45">
        <f t="shared" si="10"/>
        <v>19</v>
      </c>
      <c r="K49" s="45">
        <f t="shared" si="10"/>
        <v>14</v>
      </c>
      <c r="L49" s="45">
        <f t="shared" si="10"/>
        <v>0</v>
      </c>
      <c r="M49" s="45">
        <f t="shared" si="10"/>
        <v>13</v>
      </c>
      <c r="N49" s="45">
        <f t="shared" si="10"/>
        <v>13</v>
      </c>
      <c r="O49" s="45">
        <f t="shared" si="10"/>
        <v>4</v>
      </c>
      <c r="P49" s="45">
        <f t="shared" si="10"/>
        <v>29</v>
      </c>
      <c r="Q49" s="45">
        <f t="shared" si="10"/>
        <v>5</v>
      </c>
      <c r="R49" s="45">
        <f t="shared" si="10"/>
        <v>0</v>
      </c>
      <c r="S49" s="45">
        <f t="shared" si="10"/>
        <v>0</v>
      </c>
      <c r="T49" s="45">
        <f t="shared" si="10"/>
        <v>93</v>
      </c>
      <c r="U49" s="46">
        <f>((T49+Q49+N49-R49)+(O49*2))/E49</f>
        <v>0.49583333333333335</v>
      </c>
      <c r="V49" s="47">
        <v>211</v>
      </c>
      <c r="W49" s="47" t="s">
        <v>93</v>
      </c>
      <c r="X49" s="47" t="s">
        <v>89</v>
      </c>
      <c r="Y49" s="72">
        <v>510</v>
      </c>
      <c r="Z49" s="49"/>
      <c r="AA49" s="44" t="s">
        <v>183</v>
      </c>
      <c r="AB49" s="76" t="s">
        <v>245</v>
      </c>
    </row>
    <row r="50" spans="1:28" x14ac:dyDescent="0.3">
      <c r="A50" s="1"/>
      <c r="B50" s="1"/>
      <c r="C50" s="1"/>
      <c r="D50" s="1"/>
      <c r="F50" s="50" t="s">
        <v>40</v>
      </c>
      <c r="G50" s="51">
        <f>F49/G49</f>
        <v>0.94871794871794868</v>
      </c>
      <c r="H50" s="27"/>
      <c r="I50" s="1"/>
      <c r="J50" s="50" t="s">
        <v>41</v>
      </c>
      <c r="K50" s="52">
        <f>J49/K49</f>
        <v>1.3571428571428572</v>
      </c>
      <c r="L50" s="1"/>
      <c r="M50" s="39" t="s">
        <v>42</v>
      </c>
      <c r="N50" s="53"/>
      <c r="P50" s="1"/>
      <c r="Q50" s="1"/>
      <c r="R50" s="1"/>
      <c r="S50" s="1"/>
      <c r="T50" s="1"/>
      <c r="U50" s="1"/>
      <c r="V50" s="22"/>
      <c r="W50" s="22"/>
      <c r="X50" s="22"/>
      <c r="Y50" s="54"/>
      <c r="Z50" s="42"/>
      <c r="AA50" s="1"/>
      <c r="AB50" s="1"/>
    </row>
    <row r="51" spans="1:28" x14ac:dyDescent="0.3">
      <c r="A51" s="1"/>
      <c r="B51" s="1"/>
      <c r="C51" s="5" t="s">
        <v>43</v>
      </c>
      <c r="V51" s="22"/>
      <c r="W51" s="22"/>
      <c r="X51" s="22"/>
      <c r="Y51" s="54"/>
      <c r="Z51" s="42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2"/>
      <c r="AA52" s="1"/>
      <c r="AB52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FAEA4-E29F-41E9-BD8E-403739E56DEE}">
  <sheetPr>
    <tabColor rgb="FF92D050"/>
  </sheetPr>
  <dimension ref="A1:AB52"/>
  <sheetViews>
    <sheetView topLeftCell="B1" workbookViewId="0">
      <selection activeCell="C13" sqref="C1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0" t="s">
        <v>324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29216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133</v>
      </c>
      <c r="D4" s="7" t="s">
        <v>4</v>
      </c>
      <c r="E4" s="8"/>
      <c r="F4" s="5"/>
      <c r="G4" s="1"/>
      <c r="J4" s="15" t="s">
        <v>159</v>
      </c>
      <c r="K4" s="16" t="str">
        <f>+C11</f>
        <v>Minnesota Fillies</v>
      </c>
      <c r="L4" s="17"/>
      <c r="M4" s="18"/>
      <c r="N4" s="19">
        <v>22</v>
      </c>
      <c r="O4" s="19">
        <v>25</v>
      </c>
      <c r="P4" s="19">
        <v>30</v>
      </c>
      <c r="Q4" s="19">
        <v>28</v>
      </c>
      <c r="R4" s="20"/>
      <c r="S4" s="21">
        <f>SUM(N4:R4)</f>
        <v>105</v>
      </c>
      <c r="T4" s="22">
        <v>219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160</v>
      </c>
      <c r="K5" s="16" t="str">
        <f>+C35</f>
        <v>Chicago Hustle</v>
      </c>
      <c r="L5" s="17"/>
      <c r="M5" s="18"/>
      <c r="N5" s="19">
        <v>13</v>
      </c>
      <c r="O5" s="19">
        <v>24</v>
      </c>
      <c r="P5" s="19">
        <v>18</v>
      </c>
      <c r="Q5" s="19">
        <v>16</v>
      </c>
      <c r="R5" s="20"/>
      <c r="S5" s="21">
        <f>SUM(N5:R5)</f>
        <v>71</v>
      </c>
      <c r="T5" s="22">
        <v>219</v>
      </c>
      <c r="U5" s="1"/>
      <c r="V5" s="1"/>
      <c r="W5" s="1"/>
    </row>
    <row r="6" spans="1:28" x14ac:dyDescent="0.3">
      <c r="C6" s="23">
        <v>4917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109</v>
      </c>
      <c r="D7" s="7" t="s">
        <v>7</v>
      </c>
      <c r="G7" s="1"/>
      <c r="S7" s="1"/>
      <c r="T7" s="25" t="s">
        <v>8</v>
      </c>
      <c r="U7" s="1"/>
      <c r="V7" s="26">
        <v>219</v>
      </c>
      <c r="W7" s="1"/>
    </row>
    <row r="8" spans="1:28" x14ac:dyDescent="0.3">
      <c r="B8" s="1"/>
      <c r="C8" s="24" t="s">
        <v>158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13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161</v>
      </c>
      <c r="D13" s="38">
        <v>55</v>
      </c>
      <c r="E13" s="27">
        <v>18</v>
      </c>
      <c r="F13" s="27">
        <v>3</v>
      </c>
      <c r="G13" s="27">
        <v>8</v>
      </c>
      <c r="H13" s="27"/>
      <c r="I13" s="27"/>
      <c r="J13" s="27">
        <v>1</v>
      </c>
      <c r="K13" s="27">
        <v>5</v>
      </c>
      <c r="L13" s="27">
        <v>7</v>
      </c>
      <c r="M13" s="27">
        <v>5</v>
      </c>
      <c r="N13" s="27">
        <f t="shared" ref="N13:N25" si="0">SUM(L13:M13)</f>
        <v>12</v>
      </c>
      <c r="O13" s="27">
        <v>1</v>
      </c>
      <c r="P13" s="39">
        <v>5</v>
      </c>
      <c r="Q13" s="27">
        <v>0</v>
      </c>
      <c r="R13" s="27">
        <v>2</v>
      </c>
      <c r="S13" s="27">
        <v>1</v>
      </c>
      <c r="T13" s="27">
        <f t="shared" ref="T13:T25" si="1">+(F13*2)+J13</f>
        <v>7</v>
      </c>
      <c r="U13" s="40">
        <f t="shared" ref="U13:U25" si="2">IFERROR(((T13+Q13+N13-R13)+(O13*2))/E13,"")</f>
        <v>1.0555555555555556</v>
      </c>
      <c r="V13" s="22">
        <v>219</v>
      </c>
      <c r="W13" s="22" t="s">
        <v>93</v>
      </c>
      <c r="X13" s="22" t="s">
        <v>89</v>
      </c>
      <c r="Y13" s="71">
        <v>4917</v>
      </c>
      <c r="Z13" s="42"/>
      <c r="AA13" s="1" t="s">
        <v>90</v>
      </c>
      <c r="AB13" s="28" t="s">
        <v>162</v>
      </c>
    </row>
    <row r="14" spans="1:28" x14ac:dyDescent="0.3">
      <c r="A14" s="1" t="s">
        <v>68</v>
      </c>
      <c r="B14" s="1" t="s">
        <v>45</v>
      </c>
      <c r="C14" s="27" t="s">
        <v>136</v>
      </c>
      <c r="D14" s="38">
        <v>6</v>
      </c>
      <c r="E14" s="27" t="s">
        <v>556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9"/>
      <c r="Q14" s="27"/>
      <c r="R14" s="27"/>
      <c r="S14" s="27"/>
      <c r="T14" s="27"/>
      <c r="U14" s="40"/>
      <c r="V14" s="22">
        <v>219</v>
      </c>
      <c r="W14" s="22" t="s">
        <v>93</v>
      </c>
      <c r="X14" s="22" t="s">
        <v>89</v>
      </c>
      <c r="Y14" s="71">
        <v>4917</v>
      </c>
      <c r="Z14" s="42"/>
      <c r="AA14" s="1" t="s">
        <v>90</v>
      </c>
      <c r="AB14" s="28" t="s">
        <v>162</v>
      </c>
    </row>
    <row r="15" spans="1:28" x14ac:dyDescent="0.3">
      <c r="A15" s="1" t="s">
        <v>68</v>
      </c>
      <c r="B15" s="1" t="s">
        <v>45</v>
      </c>
      <c r="C15" s="27" t="s">
        <v>54</v>
      </c>
      <c r="D15" s="38">
        <v>21</v>
      </c>
      <c r="E15" s="27">
        <v>23</v>
      </c>
      <c r="F15" s="27">
        <v>5</v>
      </c>
      <c r="G15" s="27">
        <v>12</v>
      </c>
      <c r="H15" s="27"/>
      <c r="I15" s="27"/>
      <c r="J15" s="27">
        <v>0</v>
      </c>
      <c r="K15" s="27">
        <v>0</v>
      </c>
      <c r="L15" s="27">
        <v>2</v>
      </c>
      <c r="M15" s="27">
        <v>3</v>
      </c>
      <c r="N15" s="27">
        <f t="shared" si="0"/>
        <v>5</v>
      </c>
      <c r="O15" s="39">
        <v>4</v>
      </c>
      <c r="P15" s="39">
        <v>2</v>
      </c>
      <c r="Q15" s="39">
        <v>1</v>
      </c>
      <c r="R15" s="39">
        <v>4</v>
      </c>
      <c r="S15" s="39">
        <v>1</v>
      </c>
      <c r="T15" s="27">
        <f t="shared" si="1"/>
        <v>10</v>
      </c>
      <c r="U15" s="40">
        <f t="shared" si="2"/>
        <v>0.86956521739130432</v>
      </c>
      <c r="V15" s="22">
        <v>219</v>
      </c>
      <c r="W15" s="22" t="s">
        <v>93</v>
      </c>
      <c r="X15" s="22" t="s">
        <v>89</v>
      </c>
      <c r="Y15" s="71">
        <v>4917</v>
      </c>
      <c r="Z15" s="42"/>
      <c r="AA15" s="1" t="s">
        <v>90</v>
      </c>
      <c r="AB15" s="28" t="s">
        <v>162</v>
      </c>
    </row>
    <row r="16" spans="1:28" x14ac:dyDescent="0.3">
      <c r="A16" s="1" t="s">
        <v>68</v>
      </c>
      <c r="B16" s="1" t="s">
        <v>45</v>
      </c>
      <c r="C16" s="27" t="s">
        <v>50</v>
      </c>
      <c r="D16" s="38">
        <v>32</v>
      </c>
      <c r="E16" s="27">
        <v>34</v>
      </c>
      <c r="F16" s="27">
        <v>2</v>
      </c>
      <c r="G16" s="27">
        <v>6</v>
      </c>
      <c r="H16" s="27"/>
      <c r="I16" s="27"/>
      <c r="J16" s="27">
        <v>4</v>
      </c>
      <c r="K16" s="27">
        <v>10</v>
      </c>
      <c r="L16" s="27">
        <v>3</v>
      </c>
      <c r="M16" s="27">
        <v>5</v>
      </c>
      <c r="N16" s="27">
        <f t="shared" si="0"/>
        <v>8</v>
      </c>
      <c r="O16" s="39">
        <v>6</v>
      </c>
      <c r="P16" s="39">
        <v>1</v>
      </c>
      <c r="Q16" s="39">
        <v>3</v>
      </c>
      <c r="R16" s="39">
        <v>2</v>
      </c>
      <c r="S16" s="39">
        <v>0</v>
      </c>
      <c r="T16" s="27">
        <f t="shared" si="1"/>
        <v>8</v>
      </c>
      <c r="U16" s="40">
        <f t="shared" si="2"/>
        <v>0.8529411764705882</v>
      </c>
      <c r="V16" s="22">
        <v>219</v>
      </c>
      <c r="W16" s="22" t="s">
        <v>93</v>
      </c>
      <c r="X16" s="22" t="s">
        <v>89</v>
      </c>
      <c r="Y16" s="71">
        <v>4917</v>
      </c>
      <c r="Z16" s="42"/>
      <c r="AA16" s="1" t="s">
        <v>90</v>
      </c>
      <c r="AB16" s="28" t="s">
        <v>162</v>
      </c>
    </row>
    <row r="17" spans="1:28" x14ac:dyDescent="0.3">
      <c r="A17" s="1" t="s">
        <v>68</v>
      </c>
      <c r="B17" s="1" t="s">
        <v>45</v>
      </c>
      <c r="C17" s="27" t="s">
        <v>55</v>
      </c>
      <c r="D17" s="38">
        <v>13</v>
      </c>
      <c r="E17" s="27">
        <v>19</v>
      </c>
      <c r="F17" s="27">
        <v>4</v>
      </c>
      <c r="G17" s="27">
        <v>5</v>
      </c>
      <c r="H17" s="27"/>
      <c r="I17" s="27"/>
      <c r="J17" s="27">
        <v>5</v>
      </c>
      <c r="K17" s="27">
        <v>6</v>
      </c>
      <c r="L17" s="27">
        <v>2</v>
      </c>
      <c r="M17" s="27">
        <v>1</v>
      </c>
      <c r="N17" s="27">
        <f t="shared" si="0"/>
        <v>3</v>
      </c>
      <c r="O17" s="39">
        <v>1</v>
      </c>
      <c r="P17" s="39">
        <v>2</v>
      </c>
      <c r="Q17" s="39">
        <v>4</v>
      </c>
      <c r="R17" s="39">
        <v>2</v>
      </c>
      <c r="S17" s="39">
        <v>1</v>
      </c>
      <c r="T17" s="27">
        <f t="shared" si="1"/>
        <v>13</v>
      </c>
      <c r="U17" s="40">
        <f t="shared" si="2"/>
        <v>1.0526315789473684</v>
      </c>
      <c r="V17" s="22">
        <v>219</v>
      </c>
      <c r="W17" s="22" t="s">
        <v>93</v>
      </c>
      <c r="X17" s="22" t="s">
        <v>89</v>
      </c>
      <c r="Y17" s="71">
        <v>4917</v>
      </c>
      <c r="Z17" s="42"/>
      <c r="AA17" s="1" t="s">
        <v>90</v>
      </c>
      <c r="AB17" s="28" t="s">
        <v>162</v>
      </c>
    </row>
    <row r="18" spans="1:28" x14ac:dyDescent="0.3">
      <c r="A18" s="1" t="s">
        <v>68</v>
      </c>
      <c r="B18" s="1" t="s">
        <v>45</v>
      </c>
      <c r="C18" s="27" t="s">
        <v>46</v>
      </c>
      <c r="D18" s="38">
        <v>45</v>
      </c>
      <c r="E18" s="27">
        <v>14</v>
      </c>
      <c r="F18" s="27">
        <v>2</v>
      </c>
      <c r="G18" s="27">
        <v>7</v>
      </c>
      <c r="H18" s="27"/>
      <c r="I18" s="27"/>
      <c r="J18" s="27">
        <v>1</v>
      </c>
      <c r="K18" s="27">
        <v>1</v>
      </c>
      <c r="L18" s="27">
        <v>0</v>
      </c>
      <c r="M18" s="27">
        <v>4</v>
      </c>
      <c r="N18" s="27">
        <f t="shared" si="0"/>
        <v>4</v>
      </c>
      <c r="O18" s="39">
        <v>0</v>
      </c>
      <c r="P18" s="39">
        <v>4</v>
      </c>
      <c r="Q18" s="39">
        <v>0</v>
      </c>
      <c r="R18" s="39">
        <v>1</v>
      </c>
      <c r="S18" s="39">
        <v>1</v>
      </c>
      <c r="T18" s="27">
        <f t="shared" si="1"/>
        <v>5</v>
      </c>
      <c r="U18" s="40">
        <f t="shared" si="2"/>
        <v>0.5714285714285714</v>
      </c>
      <c r="V18" s="22">
        <v>219</v>
      </c>
      <c r="W18" s="22" t="s">
        <v>93</v>
      </c>
      <c r="X18" s="22" t="s">
        <v>89</v>
      </c>
      <c r="Y18" s="71">
        <v>4917</v>
      </c>
      <c r="Z18" s="42"/>
      <c r="AA18" s="1" t="s">
        <v>90</v>
      </c>
      <c r="AB18" s="28" t="s">
        <v>162</v>
      </c>
    </row>
    <row r="19" spans="1:28" x14ac:dyDescent="0.3">
      <c r="A19" s="1" t="s">
        <v>68</v>
      </c>
      <c r="B19" s="1" t="s">
        <v>45</v>
      </c>
      <c r="C19" s="27" t="s">
        <v>47</v>
      </c>
      <c r="D19" s="38">
        <v>42</v>
      </c>
      <c r="E19" s="27">
        <v>32</v>
      </c>
      <c r="F19" s="27">
        <v>7</v>
      </c>
      <c r="G19" s="27">
        <v>15</v>
      </c>
      <c r="H19" s="27"/>
      <c r="I19" s="27"/>
      <c r="J19" s="27">
        <v>5</v>
      </c>
      <c r="K19" s="27">
        <v>6</v>
      </c>
      <c r="L19" s="27">
        <v>5</v>
      </c>
      <c r="M19" s="27">
        <v>7</v>
      </c>
      <c r="N19" s="27">
        <f t="shared" si="0"/>
        <v>12</v>
      </c>
      <c r="O19" s="39">
        <v>2</v>
      </c>
      <c r="P19" s="39">
        <v>3</v>
      </c>
      <c r="Q19" s="39">
        <v>2</v>
      </c>
      <c r="R19" s="39">
        <v>2</v>
      </c>
      <c r="S19" s="39">
        <v>1</v>
      </c>
      <c r="T19" s="27">
        <f t="shared" si="1"/>
        <v>19</v>
      </c>
      <c r="U19" s="40">
        <f t="shared" si="2"/>
        <v>1.09375</v>
      </c>
      <c r="V19" s="22">
        <v>219</v>
      </c>
      <c r="W19" s="22" t="s">
        <v>93</v>
      </c>
      <c r="X19" s="22" t="s">
        <v>89</v>
      </c>
      <c r="Y19" s="71">
        <v>4917</v>
      </c>
      <c r="Z19" s="42"/>
      <c r="AA19" s="1" t="s">
        <v>90</v>
      </c>
      <c r="AB19" s="28" t="s">
        <v>162</v>
      </c>
    </row>
    <row r="20" spans="1:28" x14ac:dyDescent="0.3">
      <c r="A20" s="1" t="s">
        <v>68</v>
      </c>
      <c r="B20" s="1" t="s">
        <v>45</v>
      </c>
      <c r="C20" s="27" t="s">
        <v>172</v>
      </c>
      <c r="D20" s="38">
        <v>13</v>
      </c>
      <c r="E20" s="27" t="s">
        <v>556</v>
      </c>
      <c r="F20" s="27"/>
      <c r="G20" s="27"/>
      <c r="H20" s="27"/>
      <c r="I20" s="27"/>
      <c r="J20" s="27"/>
      <c r="K20" s="27"/>
      <c r="L20" s="27"/>
      <c r="M20" s="27"/>
      <c r="N20" s="27"/>
      <c r="O20" s="39"/>
      <c r="P20" s="39"/>
      <c r="Q20" s="39"/>
      <c r="R20" s="39"/>
      <c r="S20" s="39"/>
      <c r="T20" s="27"/>
      <c r="U20" s="40"/>
      <c r="V20" s="22">
        <v>219</v>
      </c>
      <c r="W20" s="22" t="s">
        <v>93</v>
      </c>
      <c r="X20" s="22" t="s">
        <v>89</v>
      </c>
      <c r="Y20" s="71">
        <v>4917</v>
      </c>
      <c r="Z20" s="42"/>
      <c r="AA20" s="1" t="s">
        <v>90</v>
      </c>
      <c r="AB20" s="28" t="s">
        <v>162</v>
      </c>
    </row>
    <row r="21" spans="1:28" x14ac:dyDescent="0.3">
      <c r="A21" s="1" t="s">
        <v>68</v>
      </c>
      <c r="B21" s="1" t="s">
        <v>45</v>
      </c>
      <c r="C21" s="27" t="s">
        <v>49</v>
      </c>
      <c r="D21" s="38">
        <v>53</v>
      </c>
      <c r="E21" s="27">
        <v>33</v>
      </c>
      <c r="F21" s="27">
        <v>9</v>
      </c>
      <c r="G21" s="27">
        <v>16</v>
      </c>
      <c r="H21" s="27"/>
      <c r="I21" s="27"/>
      <c r="J21" s="27">
        <v>8</v>
      </c>
      <c r="K21" s="27">
        <v>8</v>
      </c>
      <c r="L21" s="27">
        <v>3</v>
      </c>
      <c r="M21" s="27">
        <v>6</v>
      </c>
      <c r="N21" s="27">
        <f t="shared" si="0"/>
        <v>9</v>
      </c>
      <c r="O21" s="39">
        <v>0</v>
      </c>
      <c r="P21" s="39">
        <v>5</v>
      </c>
      <c r="Q21" s="39">
        <v>1</v>
      </c>
      <c r="R21" s="39">
        <v>1</v>
      </c>
      <c r="S21" s="39">
        <v>0</v>
      </c>
      <c r="T21" s="27">
        <f t="shared" si="1"/>
        <v>26</v>
      </c>
      <c r="U21" s="40">
        <f t="shared" si="2"/>
        <v>1.0606060606060606</v>
      </c>
      <c r="V21" s="22">
        <v>219</v>
      </c>
      <c r="W21" s="22" t="s">
        <v>93</v>
      </c>
      <c r="X21" s="22" t="s">
        <v>89</v>
      </c>
      <c r="Y21" s="71">
        <v>4917</v>
      </c>
      <c r="Z21" s="42"/>
      <c r="AA21" s="1" t="s">
        <v>90</v>
      </c>
      <c r="AB21" s="28" t="s">
        <v>162</v>
      </c>
    </row>
    <row r="22" spans="1:28" x14ac:dyDescent="0.3">
      <c r="A22" s="1" t="s">
        <v>68</v>
      </c>
      <c r="B22" s="1" t="s">
        <v>45</v>
      </c>
      <c r="C22" s="27" t="s">
        <v>482</v>
      </c>
      <c r="D22" s="38">
        <v>33</v>
      </c>
      <c r="E22" s="27" t="s">
        <v>556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27"/>
      <c r="U22" s="40"/>
      <c r="V22" s="22">
        <v>219</v>
      </c>
      <c r="W22" s="22" t="s">
        <v>93</v>
      </c>
      <c r="X22" s="22" t="s">
        <v>89</v>
      </c>
      <c r="Y22" s="71">
        <v>4917</v>
      </c>
      <c r="Z22" s="42"/>
      <c r="AA22" s="1" t="s">
        <v>90</v>
      </c>
      <c r="AB22" s="28" t="s">
        <v>162</v>
      </c>
    </row>
    <row r="23" spans="1:28" x14ac:dyDescent="0.3">
      <c r="A23" s="1" t="s">
        <v>68</v>
      </c>
      <c r="B23" s="1" t="s">
        <v>45</v>
      </c>
      <c r="C23" s="27" t="s">
        <v>52</v>
      </c>
      <c r="D23" s="38">
        <v>12</v>
      </c>
      <c r="E23" s="27">
        <v>20</v>
      </c>
      <c r="F23" s="27">
        <v>0</v>
      </c>
      <c r="G23" s="27">
        <v>1</v>
      </c>
      <c r="H23" s="27"/>
      <c r="I23" s="27"/>
      <c r="J23" s="27">
        <v>0</v>
      </c>
      <c r="K23" s="27">
        <v>0</v>
      </c>
      <c r="L23" s="27">
        <v>1</v>
      </c>
      <c r="M23" s="27">
        <v>4</v>
      </c>
      <c r="N23" s="27">
        <f t="shared" si="0"/>
        <v>5</v>
      </c>
      <c r="O23" s="39">
        <v>0</v>
      </c>
      <c r="P23" s="39">
        <v>3</v>
      </c>
      <c r="Q23" s="39">
        <v>1</v>
      </c>
      <c r="R23" s="39">
        <v>3</v>
      </c>
      <c r="S23" s="39">
        <v>0</v>
      </c>
      <c r="T23" s="27">
        <f t="shared" si="1"/>
        <v>0</v>
      </c>
      <c r="U23" s="40">
        <f t="shared" si="2"/>
        <v>0.15</v>
      </c>
      <c r="V23" s="22">
        <v>219</v>
      </c>
      <c r="W23" s="22" t="s">
        <v>93</v>
      </c>
      <c r="X23" s="22" t="s">
        <v>89</v>
      </c>
      <c r="Y23" s="71">
        <v>4917</v>
      </c>
      <c r="Z23" s="42"/>
      <c r="AA23" s="1" t="s">
        <v>90</v>
      </c>
      <c r="AB23" s="28" t="s">
        <v>162</v>
      </c>
    </row>
    <row r="24" spans="1:28" x14ac:dyDescent="0.3">
      <c r="A24" s="1" t="s">
        <v>68</v>
      </c>
      <c r="B24" s="1" t="s">
        <v>45</v>
      </c>
      <c r="C24" s="27" t="s">
        <v>163</v>
      </c>
      <c r="D24" s="38">
        <v>24</v>
      </c>
      <c r="E24" s="27">
        <v>10</v>
      </c>
      <c r="F24" s="27">
        <v>1</v>
      </c>
      <c r="G24" s="27">
        <v>4</v>
      </c>
      <c r="H24" s="27"/>
      <c r="I24" s="27"/>
      <c r="J24" s="27">
        <v>3</v>
      </c>
      <c r="K24" s="27">
        <v>4</v>
      </c>
      <c r="L24" s="27">
        <v>0</v>
      </c>
      <c r="M24" s="27">
        <v>1</v>
      </c>
      <c r="N24" s="27">
        <f t="shared" si="0"/>
        <v>1</v>
      </c>
      <c r="O24" s="39">
        <v>0</v>
      </c>
      <c r="P24" s="39">
        <v>0</v>
      </c>
      <c r="Q24" s="39">
        <v>0</v>
      </c>
      <c r="R24" s="39">
        <v>2</v>
      </c>
      <c r="S24" s="39">
        <v>0</v>
      </c>
      <c r="T24" s="27">
        <f t="shared" si="1"/>
        <v>5</v>
      </c>
      <c r="U24" s="40">
        <f t="shared" si="2"/>
        <v>0.4</v>
      </c>
      <c r="V24" s="22">
        <v>219</v>
      </c>
      <c r="W24" s="22" t="s">
        <v>93</v>
      </c>
      <c r="X24" s="22" t="s">
        <v>89</v>
      </c>
      <c r="Y24" s="71">
        <v>4917</v>
      </c>
      <c r="Z24" s="42"/>
      <c r="AA24" s="1" t="s">
        <v>90</v>
      </c>
      <c r="AB24" s="28" t="s">
        <v>162</v>
      </c>
    </row>
    <row r="25" spans="1:28" x14ac:dyDescent="0.3">
      <c r="A25" s="1" t="s">
        <v>68</v>
      </c>
      <c r="B25" s="1" t="s">
        <v>45</v>
      </c>
      <c r="C25" s="27" t="s">
        <v>48</v>
      </c>
      <c r="D25" s="38">
        <v>11</v>
      </c>
      <c r="E25" s="27">
        <v>37</v>
      </c>
      <c r="F25" s="27">
        <v>5</v>
      </c>
      <c r="G25" s="27">
        <v>14</v>
      </c>
      <c r="H25" s="27"/>
      <c r="I25" s="27"/>
      <c r="J25" s="27">
        <v>2</v>
      </c>
      <c r="K25" s="27">
        <v>2</v>
      </c>
      <c r="L25" s="27">
        <v>1</v>
      </c>
      <c r="M25" s="27">
        <v>5</v>
      </c>
      <c r="N25" s="27">
        <f t="shared" si="0"/>
        <v>6</v>
      </c>
      <c r="O25" s="39">
        <v>6</v>
      </c>
      <c r="P25" s="39">
        <v>2</v>
      </c>
      <c r="Q25" s="39">
        <v>3</v>
      </c>
      <c r="R25" s="39">
        <v>3</v>
      </c>
      <c r="S25" s="39">
        <v>1</v>
      </c>
      <c r="T25" s="27">
        <f t="shared" si="1"/>
        <v>12</v>
      </c>
      <c r="U25" s="40">
        <f t="shared" si="2"/>
        <v>0.81081081081081086</v>
      </c>
      <c r="V25" s="22">
        <v>219</v>
      </c>
      <c r="W25" s="22" t="s">
        <v>93</v>
      </c>
      <c r="X25" s="22" t="s">
        <v>89</v>
      </c>
      <c r="Y25" s="71">
        <v>4917</v>
      </c>
      <c r="Z25" s="42"/>
      <c r="AA25" s="1" t="s">
        <v>90</v>
      </c>
      <c r="AB25" s="28" t="s">
        <v>162</v>
      </c>
    </row>
    <row r="26" spans="1:28" x14ac:dyDescent="0.3">
      <c r="A26" s="44" t="s">
        <v>68</v>
      </c>
      <c r="B26" s="44" t="s">
        <v>45</v>
      </c>
      <c r="C26" s="45" t="s">
        <v>39</v>
      </c>
      <c r="D26" s="44"/>
      <c r="E26" s="45">
        <f t="shared" ref="E26:T26" si="3">SUM(E13:E25)</f>
        <v>240</v>
      </c>
      <c r="F26" s="45">
        <f t="shared" si="3"/>
        <v>38</v>
      </c>
      <c r="G26" s="45">
        <f t="shared" si="3"/>
        <v>88</v>
      </c>
      <c r="H26" s="45">
        <f t="shared" si="3"/>
        <v>0</v>
      </c>
      <c r="I26" s="45">
        <f t="shared" si="3"/>
        <v>0</v>
      </c>
      <c r="J26" s="45">
        <f t="shared" si="3"/>
        <v>29</v>
      </c>
      <c r="K26" s="45">
        <f t="shared" si="3"/>
        <v>42</v>
      </c>
      <c r="L26" s="45">
        <f t="shared" si="3"/>
        <v>24</v>
      </c>
      <c r="M26" s="45">
        <f t="shared" si="3"/>
        <v>41</v>
      </c>
      <c r="N26" s="45">
        <f t="shared" si="3"/>
        <v>65</v>
      </c>
      <c r="O26" s="45">
        <f t="shared" si="3"/>
        <v>20</v>
      </c>
      <c r="P26" s="45">
        <f t="shared" si="3"/>
        <v>27</v>
      </c>
      <c r="Q26" s="45">
        <f t="shared" si="3"/>
        <v>15</v>
      </c>
      <c r="R26" s="45">
        <f t="shared" si="3"/>
        <v>22</v>
      </c>
      <c r="S26" s="45">
        <f t="shared" si="3"/>
        <v>6</v>
      </c>
      <c r="T26" s="45">
        <f t="shared" si="3"/>
        <v>105</v>
      </c>
      <c r="U26" s="46">
        <f>((T26+Q26+N26-R26)+(O26*2))/E26</f>
        <v>0.84583333333333333</v>
      </c>
      <c r="V26" s="47">
        <v>219</v>
      </c>
      <c r="W26" s="47" t="s">
        <v>93</v>
      </c>
      <c r="X26" s="47" t="s">
        <v>89</v>
      </c>
      <c r="Y26" s="72">
        <v>4917</v>
      </c>
      <c r="Z26" s="49"/>
      <c r="AA26" s="44" t="s">
        <v>90</v>
      </c>
      <c r="AB26" s="76" t="s">
        <v>162</v>
      </c>
    </row>
    <row r="27" spans="1:28" x14ac:dyDescent="0.3">
      <c r="A27" s="1"/>
      <c r="B27" s="1"/>
      <c r="C27" s="1"/>
      <c r="D27" s="1"/>
      <c r="F27" s="50" t="s">
        <v>40</v>
      </c>
      <c r="G27" s="51">
        <f>F26/G26</f>
        <v>0.43181818181818182</v>
      </c>
      <c r="H27" s="27"/>
      <c r="I27" s="1"/>
      <c r="J27" s="50" t="s">
        <v>41</v>
      </c>
      <c r="K27" s="52">
        <f>J26/K26</f>
        <v>0.69047619047619047</v>
      </c>
      <c r="L27" s="1"/>
      <c r="M27" s="39" t="s">
        <v>42</v>
      </c>
      <c r="N27" s="53">
        <v>23</v>
      </c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4"/>
      <c r="Z34" s="42"/>
      <c r="AA34" s="1"/>
      <c r="AB34" s="1"/>
    </row>
    <row r="35" spans="1:28" x14ac:dyDescent="0.3">
      <c r="B35" s="1"/>
      <c r="C35" s="55" t="s">
        <v>69</v>
      </c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7" t="s">
        <v>10</v>
      </c>
      <c r="U35" s="1"/>
      <c r="V35" s="56">
        <v>13</v>
      </c>
      <c r="W35" s="1"/>
      <c r="X35" s="1"/>
      <c r="Y35" s="31"/>
      <c r="Z35" s="42"/>
      <c r="AA35" s="1"/>
      <c r="AB35" s="1"/>
    </row>
    <row r="36" spans="1:28" x14ac:dyDescent="0.3">
      <c r="A36" s="36" t="s">
        <v>11</v>
      </c>
      <c r="B36" s="37" t="s">
        <v>12</v>
      </c>
      <c r="C36" s="38" t="s">
        <v>13</v>
      </c>
      <c r="D36" s="38" t="s">
        <v>14</v>
      </c>
      <c r="E36" s="14" t="s">
        <v>15</v>
      </c>
      <c r="F36" s="14" t="s">
        <v>16</v>
      </c>
      <c r="G36" s="14" t="s">
        <v>17</v>
      </c>
      <c r="H36" s="14" t="s">
        <v>18</v>
      </c>
      <c r="I36" s="14" t="s">
        <v>19</v>
      </c>
      <c r="J36" s="14" t="s">
        <v>20</v>
      </c>
      <c r="K36" s="14" t="s">
        <v>21</v>
      </c>
      <c r="L36" s="14" t="s">
        <v>22</v>
      </c>
      <c r="M36" s="14" t="s">
        <v>23</v>
      </c>
      <c r="N36" s="14" t="s">
        <v>24</v>
      </c>
      <c r="O36" s="14" t="s">
        <v>25</v>
      </c>
      <c r="P36" s="14" t="s">
        <v>26</v>
      </c>
      <c r="Q36" s="14" t="s">
        <v>27</v>
      </c>
      <c r="R36" s="14" t="s">
        <v>28</v>
      </c>
      <c r="S36" s="14" t="s">
        <v>29</v>
      </c>
      <c r="T36" s="14" t="s">
        <v>30</v>
      </c>
      <c r="U36" s="14" t="s">
        <v>31</v>
      </c>
      <c r="V36" s="14" t="s">
        <v>3</v>
      </c>
      <c r="W36" s="14" t="s">
        <v>32</v>
      </c>
      <c r="X36" s="14" t="s">
        <v>33</v>
      </c>
      <c r="Y36" s="14" t="s">
        <v>34</v>
      </c>
      <c r="Z36" s="14" t="s">
        <v>35</v>
      </c>
      <c r="AA36" s="14" t="s">
        <v>36</v>
      </c>
      <c r="AB36" s="14" t="s">
        <v>37</v>
      </c>
    </row>
    <row r="37" spans="1:28" x14ac:dyDescent="0.3">
      <c r="A37" s="1" t="s">
        <v>45</v>
      </c>
      <c r="B37" s="1" t="s">
        <v>68</v>
      </c>
      <c r="C37" s="27" t="s">
        <v>138</v>
      </c>
      <c r="D37" s="38">
        <v>30</v>
      </c>
      <c r="E37" s="27">
        <v>18</v>
      </c>
      <c r="F37" s="27">
        <v>2</v>
      </c>
      <c r="G37" s="27">
        <v>8</v>
      </c>
      <c r="H37" s="27">
        <v>0</v>
      </c>
      <c r="I37" s="27">
        <v>1</v>
      </c>
      <c r="J37" s="27">
        <v>2</v>
      </c>
      <c r="K37" s="27">
        <v>2</v>
      </c>
      <c r="L37" s="27">
        <v>0</v>
      </c>
      <c r="M37" s="27">
        <v>0</v>
      </c>
      <c r="N37" s="27">
        <f t="shared" ref="N37:N48" si="4">SUM(L37:M37)</f>
        <v>0</v>
      </c>
      <c r="O37" s="27">
        <v>0</v>
      </c>
      <c r="P37" s="39">
        <v>1</v>
      </c>
      <c r="Q37" s="27">
        <v>0</v>
      </c>
      <c r="R37" s="27">
        <v>3</v>
      </c>
      <c r="S37" s="27">
        <v>1</v>
      </c>
      <c r="T37" s="27">
        <f t="shared" ref="T37:T48" si="5">(H37*3)+((F37-H37)*2)+J37</f>
        <v>6</v>
      </c>
      <c r="U37" s="40">
        <f t="shared" ref="U37:U48" si="6">IFERROR(((T37+Q37+N37-R37)+(O37*2))/E37,"")</f>
        <v>0.16666666666666666</v>
      </c>
      <c r="V37" s="22">
        <v>219</v>
      </c>
      <c r="W37" s="22" t="s">
        <v>88</v>
      </c>
      <c r="X37" s="22" t="s">
        <v>94</v>
      </c>
      <c r="Y37" s="71">
        <v>4917</v>
      </c>
      <c r="Z37" s="42"/>
      <c r="AA37" s="1" t="s">
        <v>139</v>
      </c>
      <c r="AB37" s="28" t="s">
        <v>150</v>
      </c>
    </row>
    <row r="38" spans="1:28" x14ac:dyDescent="0.3">
      <c r="A38" s="1" t="s">
        <v>45</v>
      </c>
      <c r="B38" s="1" t="s">
        <v>68</v>
      </c>
      <c r="C38" s="27" t="s">
        <v>141</v>
      </c>
      <c r="D38" s="38">
        <v>21</v>
      </c>
      <c r="E38" s="27">
        <v>29</v>
      </c>
      <c r="F38" s="27">
        <v>4</v>
      </c>
      <c r="G38" s="27">
        <v>6</v>
      </c>
      <c r="H38" s="27"/>
      <c r="I38" s="27"/>
      <c r="J38" s="27">
        <v>0</v>
      </c>
      <c r="K38" s="27">
        <v>0</v>
      </c>
      <c r="L38" s="27">
        <v>1</v>
      </c>
      <c r="M38" s="27">
        <v>5</v>
      </c>
      <c r="N38" s="27">
        <f t="shared" si="4"/>
        <v>6</v>
      </c>
      <c r="O38" s="39">
        <v>1</v>
      </c>
      <c r="P38" s="39">
        <v>3</v>
      </c>
      <c r="Q38" s="39">
        <v>1</v>
      </c>
      <c r="R38" s="39">
        <v>1</v>
      </c>
      <c r="S38" s="39">
        <v>0</v>
      </c>
      <c r="T38" s="39">
        <f t="shared" si="5"/>
        <v>8</v>
      </c>
      <c r="U38" s="40">
        <f t="shared" si="6"/>
        <v>0.55172413793103448</v>
      </c>
      <c r="V38" s="22">
        <v>219</v>
      </c>
      <c r="W38" s="22" t="s">
        <v>88</v>
      </c>
      <c r="X38" s="22" t="s">
        <v>94</v>
      </c>
      <c r="Y38" s="71">
        <v>4917</v>
      </c>
      <c r="Z38" s="42" t="s">
        <v>151</v>
      </c>
      <c r="AA38" s="1" t="s">
        <v>139</v>
      </c>
      <c r="AB38" s="28" t="s">
        <v>150</v>
      </c>
    </row>
    <row r="39" spans="1:28" x14ac:dyDescent="0.3">
      <c r="A39" s="1" t="s">
        <v>45</v>
      </c>
      <c r="B39" s="1" t="s">
        <v>68</v>
      </c>
      <c r="C39" s="27" t="s">
        <v>152</v>
      </c>
      <c r="D39" s="38">
        <v>15</v>
      </c>
      <c r="E39" s="27">
        <v>27</v>
      </c>
      <c r="F39" s="27">
        <v>1</v>
      </c>
      <c r="G39" s="27">
        <v>7</v>
      </c>
      <c r="H39" s="27"/>
      <c r="I39" s="27"/>
      <c r="J39" s="27">
        <v>2</v>
      </c>
      <c r="K39" s="27">
        <v>2</v>
      </c>
      <c r="L39" s="27">
        <v>1</v>
      </c>
      <c r="M39" s="27">
        <v>1</v>
      </c>
      <c r="N39" s="27">
        <f t="shared" si="4"/>
        <v>2</v>
      </c>
      <c r="O39" s="39">
        <v>3</v>
      </c>
      <c r="P39" s="39">
        <v>2</v>
      </c>
      <c r="Q39" s="39">
        <v>2</v>
      </c>
      <c r="R39" s="39">
        <v>5</v>
      </c>
      <c r="S39" s="39">
        <v>1</v>
      </c>
      <c r="T39" s="39">
        <f t="shared" si="5"/>
        <v>4</v>
      </c>
      <c r="U39" s="40">
        <f t="shared" si="6"/>
        <v>0.33333333333333331</v>
      </c>
      <c r="V39" s="22">
        <v>219</v>
      </c>
      <c r="W39" s="22" t="s">
        <v>88</v>
      </c>
      <c r="X39" s="22" t="s">
        <v>94</v>
      </c>
      <c r="Y39" s="71">
        <v>4917</v>
      </c>
      <c r="Z39" s="42"/>
      <c r="AA39" s="1" t="s">
        <v>139</v>
      </c>
      <c r="AB39" s="28" t="s">
        <v>150</v>
      </c>
    </row>
    <row r="40" spans="1:28" x14ac:dyDescent="0.3">
      <c r="A40" s="1" t="s">
        <v>45</v>
      </c>
      <c r="B40" s="1" t="s">
        <v>68</v>
      </c>
      <c r="C40" s="27" t="s">
        <v>153</v>
      </c>
      <c r="D40" s="38">
        <v>10</v>
      </c>
      <c r="E40" s="27">
        <v>9</v>
      </c>
      <c r="F40" s="27">
        <v>0</v>
      </c>
      <c r="G40" s="27">
        <v>3</v>
      </c>
      <c r="H40" s="27"/>
      <c r="I40" s="27"/>
      <c r="J40" s="27">
        <v>0</v>
      </c>
      <c r="K40" s="27">
        <v>0</v>
      </c>
      <c r="L40" s="27">
        <v>2</v>
      </c>
      <c r="M40" s="27">
        <v>1</v>
      </c>
      <c r="N40" s="27">
        <f t="shared" si="4"/>
        <v>3</v>
      </c>
      <c r="O40" s="39">
        <v>1</v>
      </c>
      <c r="P40" s="39">
        <v>3</v>
      </c>
      <c r="Q40" s="39">
        <v>0</v>
      </c>
      <c r="R40" s="39">
        <v>2</v>
      </c>
      <c r="S40" s="39">
        <v>0</v>
      </c>
      <c r="T40" s="39">
        <f t="shared" si="5"/>
        <v>0</v>
      </c>
      <c r="U40" s="40">
        <f t="shared" si="6"/>
        <v>0.33333333333333331</v>
      </c>
      <c r="V40" s="22">
        <v>219</v>
      </c>
      <c r="W40" s="22" t="s">
        <v>88</v>
      </c>
      <c r="X40" s="22" t="s">
        <v>94</v>
      </c>
      <c r="Y40" s="71">
        <v>4917</v>
      </c>
      <c r="Z40" s="42"/>
      <c r="AA40" s="1" t="s">
        <v>139</v>
      </c>
      <c r="AB40" s="28" t="s">
        <v>150</v>
      </c>
    </row>
    <row r="41" spans="1:28" x14ac:dyDescent="0.3">
      <c r="A41" s="1" t="s">
        <v>45</v>
      </c>
      <c r="B41" s="1" t="s">
        <v>68</v>
      </c>
      <c r="C41" s="27" t="s">
        <v>142</v>
      </c>
      <c r="D41" s="38">
        <v>31</v>
      </c>
      <c r="E41" s="27">
        <v>20</v>
      </c>
      <c r="F41" s="27">
        <v>3</v>
      </c>
      <c r="G41" s="27">
        <v>7</v>
      </c>
      <c r="H41" s="27"/>
      <c r="I41" s="27"/>
      <c r="J41" s="27">
        <v>2</v>
      </c>
      <c r="K41" s="27">
        <v>2</v>
      </c>
      <c r="L41" s="27">
        <v>0</v>
      </c>
      <c r="M41" s="27">
        <v>1</v>
      </c>
      <c r="N41" s="27">
        <f t="shared" si="4"/>
        <v>1</v>
      </c>
      <c r="O41" s="39">
        <v>0</v>
      </c>
      <c r="P41" s="39">
        <v>1</v>
      </c>
      <c r="Q41" s="39">
        <v>3</v>
      </c>
      <c r="R41" s="39">
        <v>1</v>
      </c>
      <c r="S41" s="39">
        <v>0</v>
      </c>
      <c r="T41" s="39">
        <f t="shared" si="5"/>
        <v>8</v>
      </c>
      <c r="U41" s="40">
        <f t="shared" si="6"/>
        <v>0.55000000000000004</v>
      </c>
      <c r="V41" s="22">
        <v>219</v>
      </c>
      <c r="W41" s="22" t="s">
        <v>88</v>
      </c>
      <c r="X41" s="22" t="s">
        <v>94</v>
      </c>
      <c r="Y41" s="71">
        <v>4917</v>
      </c>
      <c r="Z41" s="42"/>
      <c r="AA41" s="1" t="s">
        <v>139</v>
      </c>
      <c r="AB41" s="28" t="s">
        <v>150</v>
      </c>
    </row>
    <row r="42" spans="1:28" x14ac:dyDescent="0.3">
      <c r="A42" s="1" t="s">
        <v>45</v>
      </c>
      <c r="B42" s="1" t="s">
        <v>68</v>
      </c>
      <c r="C42" s="27" t="s">
        <v>143</v>
      </c>
      <c r="D42" s="38">
        <v>22</v>
      </c>
      <c r="E42" s="27">
        <v>20</v>
      </c>
      <c r="F42" s="27">
        <v>1</v>
      </c>
      <c r="G42" s="27">
        <v>2</v>
      </c>
      <c r="H42" s="27"/>
      <c r="I42" s="27"/>
      <c r="J42" s="27">
        <v>2</v>
      </c>
      <c r="K42" s="27">
        <v>4</v>
      </c>
      <c r="L42" s="27">
        <v>2</v>
      </c>
      <c r="M42" s="27">
        <v>3</v>
      </c>
      <c r="N42" s="27">
        <f t="shared" si="4"/>
        <v>5</v>
      </c>
      <c r="O42" s="39">
        <v>0</v>
      </c>
      <c r="P42" s="39">
        <v>3</v>
      </c>
      <c r="Q42" s="39">
        <v>0</v>
      </c>
      <c r="R42" s="39">
        <v>2</v>
      </c>
      <c r="S42" s="39">
        <v>0</v>
      </c>
      <c r="T42" s="39">
        <f t="shared" si="5"/>
        <v>4</v>
      </c>
      <c r="U42" s="40">
        <f t="shared" si="6"/>
        <v>0.35</v>
      </c>
      <c r="V42" s="22">
        <v>219</v>
      </c>
      <c r="W42" s="22" t="s">
        <v>88</v>
      </c>
      <c r="X42" s="22" t="s">
        <v>94</v>
      </c>
      <c r="Y42" s="71">
        <v>4917</v>
      </c>
      <c r="Z42" s="42"/>
      <c r="AA42" s="1" t="s">
        <v>139</v>
      </c>
      <c r="AB42" s="28" t="s">
        <v>150</v>
      </c>
    </row>
    <row r="43" spans="1:28" x14ac:dyDescent="0.3">
      <c r="A43" s="1" t="s">
        <v>45</v>
      </c>
      <c r="B43" s="1" t="s">
        <v>68</v>
      </c>
      <c r="C43" s="27" t="s">
        <v>154</v>
      </c>
      <c r="D43" s="38">
        <v>24</v>
      </c>
      <c r="E43" s="27">
        <v>18</v>
      </c>
      <c r="F43" s="27">
        <v>3</v>
      </c>
      <c r="G43" s="27">
        <v>5</v>
      </c>
      <c r="H43" s="27"/>
      <c r="I43" s="27"/>
      <c r="J43" s="27">
        <v>6</v>
      </c>
      <c r="K43" s="27">
        <v>12</v>
      </c>
      <c r="L43" s="27">
        <v>2</v>
      </c>
      <c r="M43" s="27">
        <v>1</v>
      </c>
      <c r="N43" s="27">
        <f t="shared" si="4"/>
        <v>3</v>
      </c>
      <c r="O43" s="39">
        <v>0</v>
      </c>
      <c r="P43" s="39">
        <v>3</v>
      </c>
      <c r="Q43" s="39">
        <v>0</v>
      </c>
      <c r="R43" s="39">
        <v>1</v>
      </c>
      <c r="S43" s="39">
        <v>0</v>
      </c>
      <c r="T43" s="39">
        <f t="shared" si="5"/>
        <v>12</v>
      </c>
      <c r="U43" s="40">
        <f t="shared" si="6"/>
        <v>0.77777777777777779</v>
      </c>
      <c r="V43" s="22">
        <v>219</v>
      </c>
      <c r="W43" s="22" t="s">
        <v>88</v>
      </c>
      <c r="X43" s="22" t="s">
        <v>94</v>
      </c>
      <c r="Y43" s="71">
        <v>4917</v>
      </c>
      <c r="Z43" s="42"/>
      <c r="AA43" s="1" t="s">
        <v>139</v>
      </c>
      <c r="AB43" s="28" t="s">
        <v>150</v>
      </c>
    </row>
    <row r="44" spans="1:28" x14ac:dyDescent="0.3">
      <c r="A44" s="1" t="s">
        <v>45</v>
      </c>
      <c r="B44" s="1" t="s">
        <v>68</v>
      </c>
      <c r="C44" s="27" t="s">
        <v>155</v>
      </c>
      <c r="D44" s="38">
        <v>26</v>
      </c>
      <c r="E44" s="27">
        <v>26</v>
      </c>
      <c r="F44" s="27">
        <v>1</v>
      </c>
      <c r="G44" s="27">
        <v>3</v>
      </c>
      <c r="H44" s="27"/>
      <c r="I44" s="27"/>
      <c r="J44" s="27">
        <v>2</v>
      </c>
      <c r="K44" s="27">
        <v>4</v>
      </c>
      <c r="L44" s="27">
        <v>1</v>
      </c>
      <c r="M44" s="27">
        <v>5</v>
      </c>
      <c r="N44" s="27">
        <f t="shared" si="4"/>
        <v>6</v>
      </c>
      <c r="O44" s="39">
        <v>0</v>
      </c>
      <c r="P44" s="39">
        <v>3</v>
      </c>
      <c r="Q44" s="39">
        <v>2</v>
      </c>
      <c r="R44" s="39">
        <v>3</v>
      </c>
      <c r="S44" s="39">
        <v>0</v>
      </c>
      <c r="T44" s="39">
        <f t="shared" si="5"/>
        <v>4</v>
      </c>
      <c r="U44" s="40">
        <f t="shared" si="6"/>
        <v>0.34615384615384615</v>
      </c>
      <c r="V44" s="22">
        <v>219</v>
      </c>
      <c r="W44" s="22" t="s">
        <v>88</v>
      </c>
      <c r="X44" s="22" t="s">
        <v>94</v>
      </c>
      <c r="Y44" s="71">
        <v>4917</v>
      </c>
      <c r="Z44" s="42"/>
      <c r="AA44" s="1" t="s">
        <v>139</v>
      </c>
      <c r="AB44" s="28" t="s">
        <v>150</v>
      </c>
    </row>
    <row r="45" spans="1:28" x14ac:dyDescent="0.3">
      <c r="A45" s="1" t="s">
        <v>45</v>
      </c>
      <c r="B45" s="1" t="s">
        <v>68</v>
      </c>
      <c r="C45" s="27" t="s">
        <v>156</v>
      </c>
      <c r="D45" s="38">
        <v>14</v>
      </c>
      <c r="E45" s="27">
        <v>9</v>
      </c>
      <c r="F45" s="27">
        <v>1</v>
      </c>
      <c r="G45" s="27">
        <v>3</v>
      </c>
      <c r="H45" s="27"/>
      <c r="I45" s="27"/>
      <c r="J45" s="27">
        <v>0</v>
      </c>
      <c r="K45" s="27">
        <v>0</v>
      </c>
      <c r="L45" s="27">
        <v>1</v>
      </c>
      <c r="M45" s="27">
        <v>0</v>
      </c>
      <c r="N45" s="27">
        <f t="shared" si="4"/>
        <v>1</v>
      </c>
      <c r="O45" s="39">
        <v>0</v>
      </c>
      <c r="P45" s="39">
        <v>0</v>
      </c>
      <c r="Q45" s="39">
        <v>1</v>
      </c>
      <c r="R45" s="39">
        <v>2</v>
      </c>
      <c r="S45" s="39">
        <v>0</v>
      </c>
      <c r="T45" s="39">
        <f t="shared" si="5"/>
        <v>2</v>
      </c>
      <c r="U45" s="40">
        <f t="shared" si="6"/>
        <v>0.22222222222222221</v>
      </c>
      <c r="V45" s="22">
        <v>219</v>
      </c>
      <c r="W45" s="22" t="s">
        <v>88</v>
      </c>
      <c r="X45" s="22" t="s">
        <v>94</v>
      </c>
      <c r="Y45" s="71">
        <v>4917</v>
      </c>
      <c r="Z45" s="42"/>
      <c r="AA45" s="1" t="s">
        <v>139</v>
      </c>
      <c r="AB45" s="28" t="s">
        <v>150</v>
      </c>
    </row>
    <row r="46" spans="1:28" x14ac:dyDescent="0.3">
      <c r="A46" s="1" t="s">
        <v>45</v>
      </c>
      <c r="B46" s="1" t="s">
        <v>68</v>
      </c>
      <c r="C46" s="27" t="s">
        <v>146</v>
      </c>
      <c r="D46" s="38">
        <v>44</v>
      </c>
      <c r="E46" s="27">
        <v>30</v>
      </c>
      <c r="F46" s="27">
        <v>2</v>
      </c>
      <c r="G46" s="27">
        <v>8</v>
      </c>
      <c r="H46" s="27"/>
      <c r="I46" s="27"/>
      <c r="J46" s="27">
        <v>3</v>
      </c>
      <c r="K46" s="27">
        <v>8</v>
      </c>
      <c r="L46" s="27">
        <v>2</v>
      </c>
      <c r="M46" s="27">
        <v>5</v>
      </c>
      <c r="N46" s="27">
        <f t="shared" si="4"/>
        <v>7</v>
      </c>
      <c r="O46" s="39">
        <v>0</v>
      </c>
      <c r="P46" s="39">
        <v>5</v>
      </c>
      <c r="Q46" s="39">
        <v>3</v>
      </c>
      <c r="R46" s="39">
        <v>2</v>
      </c>
      <c r="S46" s="39">
        <v>2</v>
      </c>
      <c r="T46" s="39">
        <f t="shared" si="5"/>
        <v>7</v>
      </c>
      <c r="U46" s="40">
        <f t="shared" si="6"/>
        <v>0.5</v>
      </c>
      <c r="V46" s="22">
        <v>219</v>
      </c>
      <c r="W46" s="22" t="s">
        <v>88</v>
      </c>
      <c r="X46" s="22" t="s">
        <v>94</v>
      </c>
      <c r="Y46" s="71">
        <v>4917</v>
      </c>
      <c r="Z46" s="42"/>
      <c r="AA46" s="1" t="s">
        <v>139</v>
      </c>
      <c r="AB46" s="28" t="s">
        <v>150</v>
      </c>
    </row>
    <row r="47" spans="1:28" x14ac:dyDescent="0.3">
      <c r="A47" s="1" t="s">
        <v>45</v>
      </c>
      <c r="B47" s="1" t="s">
        <v>68</v>
      </c>
      <c r="C47" s="27" t="s">
        <v>157</v>
      </c>
      <c r="D47" s="38">
        <v>41</v>
      </c>
      <c r="E47" s="27">
        <v>6</v>
      </c>
      <c r="F47" s="27">
        <v>0</v>
      </c>
      <c r="G47" s="27">
        <v>3</v>
      </c>
      <c r="H47" s="27"/>
      <c r="I47" s="27"/>
      <c r="J47" s="27">
        <v>0</v>
      </c>
      <c r="K47" s="27">
        <v>0</v>
      </c>
      <c r="L47" s="27">
        <v>0</v>
      </c>
      <c r="M47" s="27">
        <v>0</v>
      </c>
      <c r="N47" s="27">
        <f t="shared" si="4"/>
        <v>0</v>
      </c>
      <c r="O47" s="39">
        <v>1</v>
      </c>
      <c r="P47" s="39">
        <v>2</v>
      </c>
      <c r="Q47" s="39">
        <v>1</v>
      </c>
      <c r="R47" s="39">
        <v>0</v>
      </c>
      <c r="S47" s="39">
        <v>0</v>
      </c>
      <c r="T47" s="39">
        <f t="shared" si="5"/>
        <v>0</v>
      </c>
      <c r="U47" s="40">
        <f t="shared" si="6"/>
        <v>0.5</v>
      </c>
      <c r="V47" s="22">
        <v>219</v>
      </c>
      <c r="W47" s="22" t="s">
        <v>88</v>
      </c>
      <c r="X47" s="22" t="s">
        <v>94</v>
      </c>
      <c r="Y47" s="71">
        <v>4917</v>
      </c>
      <c r="Z47" s="42"/>
      <c r="AA47" s="1" t="s">
        <v>139</v>
      </c>
      <c r="AB47" s="28" t="s">
        <v>150</v>
      </c>
    </row>
    <row r="48" spans="1:28" x14ac:dyDescent="0.3">
      <c r="A48" s="1" t="s">
        <v>45</v>
      </c>
      <c r="B48" s="1" t="s">
        <v>68</v>
      </c>
      <c r="C48" s="27" t="s">
        <v>148</v>
      </c>
      <c r="D48" s="38">
        <v>25</v>
      </c>
      <c r="E48" s="27">
        <v>28</v>
      </c>
      <c r="F48" s="27">
        <v>5</v>
      </c>
      <c r="G48" s="27">
        <v>15</v>
      </c>
      <c r="H48" s="27"/>
      <c r="I48" s="27"/>
      <c r="J48" s="27">
        <v>6</v>
      </c>
      <c r="K48" s="27">
        <v>6</v>
      </c>
      <c r="L48" s="27">
        <v>3</v>
      </c>
      <c r="M48" s="27">
        <v>2</v>
      </c>
      <c r="N48" s="27">
        <f t="shared" si="4"/>
        <v>5</v>
      </c>
      <c r="O48" s="39">
        <v>0</v>
      </c>
      <c r="P48" s="39">
        <v>3</v>
      </c>
      <c r="Q48" s="39">
        <v>1</v>
      </c>
      <c r="R48" s="39">
        <v>0</v>
      </c>
      <c r="S48" s="39">
        <v>0</v>
      </c>
      <c r="T48" s="39">
        <f t="shared" si="5"/>
        <v>16</v>
      </c>
      <c r="U48" s="40">
        <f t="shared" si="6"/>
        <v>0.7857142857142857</v>
      </c>
      <c r="V48" s="22">
        <v>219</v>
      </c>
      <c r="W48" s="22" t="s">
        <v>88</v>
      </c>
      <c r="X48" s="22" t="s">
        <v>94</v>
      </c>
      <c r="Y48" s="71">
        <v>4917</v>
      </c>
      <c r="Z48" s="42"/>
      <c r="AA48" s="1" t="s">
        <v>139</v>
      </c>
      <c r="AB48" s="28" t="s">
        <v>150</v>
      </c>
    </row>
    <row r="49" spans="1:28" x14ac:dyDescent="0.3">
      <c r="A49" s="44" t="s">
        <v>45</v>
      </c>
      <c r="B49" s="44" t="s">
        <v>68</v>
      </c>
      <c r="C49" s="45" t="s">
        <v>39</v>
      </c>
      <c r="D49" s="44"/>
      <c r="E49" s="45">
        <f t="shared" ref="E49:T49" si="7">SUM(E37:E48)</f>
        <v>240</v>
      </c>
      <c r="F49" s="45">
        <f t="shared" si="7"/>
        <v>23</v>
      </c>
      <c r="G49" s="45">
        <f t="shared" si="7"/>
        <v>70</v>
      </c>
      <c r="H49" s="45">
        <f t="shared" si="7"/>
        <v>0</v>
      </c>
      <c r="I49" s="45">
        <f t="shared" si="7"/>
        <v>1</v>
      </c>
      <c r="J49" s="45">
        <f t="shared" si="7"/>
        <v>25</v>
      </c>
      <c r="K49" s="45">
        <f t="shared" si="7"/>
        <v>40</v>
      </c>
      <c r="L49" s="45">
        <f t="shared" si="7"/>
        <v>15</v>
      </c>
      <c r="M49" s="45">
        <f t="shared" si="7"/>
        <v>24</v>
      </c>
      <c r="N49" s="45">
        <f t="shared" si="7"/>
        <v>39</v>
      </c>
      <c r="O49" s="45">
        <f t="shared" si="7"/>
        <v>6</v>
      </c>
      <c r="P49" s="45">
        <f t="shared" si="7"/>
        <v>29</v>
      </c>
      <c r="Q49" s="45">
        <f t="shared" si="7"/>
        <v>14</v>
      </c>
      <c r="R49" s="45">
        <f t="shared" si="7"/>
        <v>22</v>
      </c>
      <c r="S49" s="45">
        <f t="shared" si="7"/>
        <v>4</v>
      </c>
      <c r="T49" s="45">
        <f t="shared" si="7"/>
        <v>71</v>
      </c>
      <c r="U49" s="46">
        <f>((T49+Q49+N49-R49)+(O49*2))/E49</f>
        <v>0.47499999999999998</v>
      </c>
      <c r="V49" s="47">
        <v>219</v>
      </c>
      <c r="W49" s="47" t="s">
        <v>88</v>
      </c>
      <c r="X49" s="47" t="s">
        <v>94</v>
      </c>
      <c r="Y49" s="72">
        <v>4917</v>
      </c>
      <c r="Z49" s="49"/>
      <c r="AA49" s="44" t="s">
        <v>139</v>
      </c>
      <c r="AB49" s="76" t="s">
        <v>150</v>
      </c>
    </row>
    <row r="50" spans="1:28" x14ac:dyDescent="0.3">
      <c r="A50" s="1"/>
      <c r="B50" s="1"/>
      <c r="C50" s="1"/>
      <c r="D50" s="1"/>
      <c r="F50" s="50" t="s">
        <v>40</v>
      </c>
      <c r="G50" s="51">
        <f>F49/G49</f>
        <v>0.32857142857142857</v>
      </c>
      <c r="H50" s="27"/>
      <c r="I50" s="1"/>
      <c r="J50" s="50" t="s">
        <v>41</v>
      </c>
      <c r="K50" s="52">
        <f>J49/K49</f>
        <v>0.625</v>
      </c>
      <c r="L50" s="1"/>
      <c r="M50" s="39" t="s">
        <v>42</v>
      </c>
      <c r="N50" s="53">
        <v>14</v>
      </c>
      <c r="P50" s="1"/>
      <c r="Q50" s="1"/>
      <c r="R50" s="1"/>
      <c r="S50" s="1"/>
      <c r="T50" s="1"/>
      <c r="U50" s="1"/>
      <c r="V50" s="22"/>
      <c r="W50" s="22"/>
      <c r="X50" s="22"/>
      <c r="Y50" s="54"/>
      <c r="Z50" s="42"/>
      <c r="AA50" s="1"/>
      <c r="AB50" s="1"/>
    </row>
    <row r="51" spans="1:28" x14ac:dyDescent="0.3">
      <c r="A51" s="1"/>
      <c r="B51" s="1"/>
      <c r="C51" s="5" t="s">
        <v>43</v>
      </c>
      <c r="V51" s="22"/>
      <c r="W51" s="22"/>
      <c r="X51" s="22"/>
      <c r="Y51" s="54"/>
      <c r="Z51" s="42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2"/>
      <c r="AA52" s="1"/>
      <c r="AB52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6C4FC-0E64-41B6-BB71-5C3046320009}">
  <sheetPr>
    <tabColor rgb="FFFF0000"/>
    <pageSetUpPr fitToPage="1"/>
  </sheetPr>
  <dimension ref="A1:AB53"/>
  <sheetViews>
    <sheetView topLeftCell="B1" workbookViewId="0">
      <selection activeCell="K6" sqref="K6:K7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477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0" t="s">
        <v>528</v>
      </c>
    </row>
    <row r="3" spans="1:28" x14ac:dyDescent="0.3">
      <c r="B3" s="1"/>
      <c r="C3" s="6">
        <v>29221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83</v>
      </c>
      <c r="D4" s="7" t="s">
        <v>4</v>
      </c>
      <c r="E4" s="8"/>
      <c r="F4" s="5"/>
      <c r="G4" s="1"/>
      <c r="J4" s="15" t="s">
        <v>247</v>
      </c>
      <c r="K4" s="16" t="s">
        <v>44</v>
      </c>
      <c r="L4" s="17"/>
      <c r="M4" s="18"/>
      <c r="N4" s="19">
        <v>25</v>
      </c>
      <c r="O4" s="19">
        <v>26</v>
      </c>
      <c r="P4" s="19">
        <v>26</v>
      </c>
      <c r="Q4" s="19">
        <v>20</v>
      </c>
      <c r="R4" s="20"/>
      <c r="S4" s="21">
        <f>SUM(N4:R4)</f>
        <v>97</v>
      </c>
      <c r="T4" s="22">
        <v>226</v>
      </c>
    </row>
    <row r="5" spans="1:28" x14ac:dyDescent="0.3">
      <c r="B5" s="1"/>
      <c r="C5" s="6" t="s">
        <v>246</v>
      </c>
      <c r="D5" s="7" t="s">
        <v>5</v>
      </c>
      <c r="E5" s="1"/>
      <c r="F5" s="1"/>
      <c r="G5" s="1"/>
      <c r="J5" s="15" t="s">
        <v>159</v>
      </c>
      <c r="K5" s="16" t="s">
        <v>73</v>
      </c>
      <c r="L5" s="17"/>
      <c r="M5" s="18"/>
      <c r="N5" s="19">
        <v>31</v>
      </c>
      <c r="O5" s="19">
        <v>22</v>
      </c>
      <c r="P5" s="19">
        <v>32</v>
      </c>
      <c r="Q5" s="19">
        <v>29</v>
      </c>
      <c r="R5" s="20"/>
      <c r="S5" s="21">
        <f>SUM(N5:R5)</f>
        <v>114</v>
      </c>
      <c r="T5" s="22">
        <v>226</v>
      </c>
      <c r="U5" s="1"/>
      <c r="V5" s="1"/>
      <c r="W5" s="1"/>
    </row>
    <row r="6" spans="1:28" x14ac:dyDescent="0.3">
      <c r="C6" s="23">
        <v>574</v>
      </c>
      <c r="D6" s="7" t="s">
        <v>6</v>
      </c>
      <c r="F6" s="1"/>
      <c r="K6" t="s">
        <v>382</v>
      </c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K7" s="61" t="s">
        <v>383</v>
      </c>
      <c r="S7" s="1"/>
      <c r="T7" s="25" t="s">
        <v>8</v>
      </c>
      <c r="U7" s="1"/>
      <c r="V7" s="26">
        <v>226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14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71</v>
      </c>
      <c r="B13" s="1" t="s">
        <v>45</v>
      </c>
      <c r="C13" s="27" t="s">
        <v>161</v>
      </c>
      <c r="D13" s="38">
        <v>55</v>
      </c>
      <c r="E13" s="27">
        <v>7</v>
      </c>
      <c r="F13" s="27">
        <v>0</v>
      </c>
      <c r="G13" s="27">
        <v>2</v>
      </c>
      <c r="H13" s="27"/>
      <c r="I13" s="27"/>
      <c r="J13" s="27">
        <v>0</v>
      </c>
      <c r="K13" s="27">
        <v>0</v>
      </c>
      <c r="L13" s="27">
        <v>1</v>
      </c>
      <c r="M13" s="27">
        <v>1</v>
      </c>
      <c r="N13" s="27">
        <f>SUM(L13:M13)</f>
        <v>2</v>
      </c>
      <c r="O13" s="27">
        <v>1</v>
      </c>
      <c r="P13" s="39">
        <v>2</v>
      </c>
      <c r="Q13" s="27">
        <v>0</v>
      </c>
      <c r="R13" s="27">
        <v>1</v>
      </c>
      <c r="S13" s="27">
        <v>0</v>
      </c>
      <c r="T13" s="27">
        <v>0</v>
      </c>
      <c r="U13" s="40">
        <f>IFERROR(((T13+Q13+N13-R13)+(O13*2))/E13,"")</f>
        <v>0.42857142857142855</v>
      </c>
      <c r="V13" s="22">
        <v>226</v>
      </c>
      <c r="W13" s="22" t="s">
        <v>88</v>
      </c>
      <c r="X13" s="22" t="s">
        <v>94</v>
      </c>
      <c r="Y13" s="71">
        <v>574</v>
      </c>
      <c r="Z13" s="42"/>
      <c r="AA13" s="1" t="s">
        <v>90</v>
      </c>
      <c r="AB13" s="28" t="s">
        <v>248</v>
      </c>
    </row>
    <row r="14" spans="1:28" x14ac:dyDescent="0.3">
      <c r="A14" s="1" t="s">
        <v>71</v>
      </c>
      <c r="B14" s="1" t="s">
        <v>45</v>
      </c>
      <c r="C14" s="27" t="s">
        <v>136</v>
      </c>
      <c r="D14" s="38">
        <v>25</v>
      </c>
      <c r="E14" s="27">
        <v>11</v>
      </c>
      <c r="F14" s="27">
        <v>2</v>
      </c>
      <c r="G14" s="27">
        <v>3</v>
      </c>
      <c r="H14" s="27"/>
      <c r="I14" s="27"/>
      <c r="J14" s="27">
        <v>0</v>
      </c>
      <c r="K14" s="27">
        <v>0</v>
      </c>
      <c r="L14" s="27">
        <v>0</v>
      </c>
      <c r="M14" s="27">
        <v>0</v>
      </c>
      <c r="N14" s="27">
        <f t="shared" ref="N14:N19" si="0">SUM(L14:M14)</f>
        <v>0</v>
      </c>
      <c r="O14" s="39">
        <v>1</v>
      </c>
      <c r="P14" s="39">
        <v>1</v>
      </c>
      <c r="Q14" s="39">
        <v>1</v>
      </c>
      <c r="R14" s="39">
        <v>2</v>
      </c>
      <c r="S14" s="39">
        <v>0</v>
      </c>
      <c r="T14" s="39">
        <v>4</v>
      </c>
      <c r="U14" s="40">
        <f t="shared" ref="U14:U25" si="1">IFERROR(((T14+Q14+N14-R14)+(O14*2))/E14,"")</f>
        <v>0.45454545454545453</v>
      </c>
      <c r="V14" s="22">
        <v>226</v>
      </c>
      <c r="W14" s="22" t="s">
        <v>88</v>
      </c>
      <c r="X14" s="22" t="s">
        <v>94</v>
      </c>
      <c r="Y14" s="71">
        <v>574</v>
      </c>
      <c r="Z14" s="42"/>
      <c r="AA14" s="1" t="s">
        <v>90</v>
      </c>
      <c r="AB14" s="28" t="s">
        <v>248</v>
      </c>
    </row>
    <row r="15" spans="1:28" x14ac:dyDescent="0.3">
      <c r="A15" s="1" t="s">
        <v>71</v>
      </c>
      <c r="B15" s="1" t="s">
        <v>45</v>
      </c>
      <c r="C15" s="27" t="s">
        <v>54</v>
      </c>
      <c r="D15" s="38">
        <v>21</v>
      </c>
      <c r="E15" s="89"/>
      <c r="F15" s="89"/>
      <c r="G15" s="89"/>
      <c r="H15" s="89"/>
      <c r="I15" s="89"/>
      <c r="J15" s="89"/>
      <c r="K15" s="89"/>
      <c r="L15" s="89"/>
      <c r="M15" s="89"/>
      <c r="N15" s="89">
        <f t="shared" si="0"/>
        <v>0</v>
      </c>
      <c r="O15" s="90"/>
      <c r="P15" s="90"/>
      <c r="Q15" s="90"/>
      <c r="R15" s="90"/>
      <c r="S15" s="90"/>
      <c r="T15" s="39">
        <v>8</v>
      </c>
      <c r="U15" s="40" t="str">
        <f t="shared" si="1"/>
        <v/>
      </c>
      <c r="V15" s="22">
        <v>226</v>
      </c>
      <c r="W15" s="22" t="s">
        <v>88</v>
      </c>
      <c r="X15" s="22" t="s">
        <v>94</v>
      </c>
      <c r="Y15" s="71">
        <v>574</v>
      </c>
      <c r="Z15" s="42"/>
      <c r="AA15" s="1" t="s">
        <v>90</v>
      </c>
      <c r="AB15" s="28" t="s">
        <v>248</v>
      </c>
    </row>
    <row r="16" spans="1:28" x14ac:dyDescent="0.3">
      <c r="A16" s="1" t="s">
        <v>71</v>
      </c>
      <c r="B16" s="1" t="s">
        <v>45</v>
      </c>
      <c r="C16" s="27" t="s">
        <v>50</v>
      </c>
      <c r="D16" s="38">
        <v>32</v>
      </c>
      <c r="E16" s="89"/>
      <c r="F16" s="89"/>
      <c r="G16" s="89"/>
      <c r="H16" s="89"/>
      <c r="I16" s="89"/>
      <c r="J16" s="89"/>
      <c r="K16" s="89"/>
      <c r="L16" s="89"/>
      <c r="M16" s="89"/>
      <c r="N16" s="89">
        <f t="shared" si="0"/>
        <v>0</v>
      </c>
      <c r="O16" s="90"/>
      <c r="P16" s="90"/>
      <c r="Q16" s="90"/>
      <c r="R16" s="90"/>
      <c r="S16" s="90"/>
      <c r="T16" s="39">
        <v>8</v>
      </c>
      <c r="U16" s="40" t="str">
        <f t="shared" si="1"/>
        <v/>
      </c>
      <c r="V16" s="22">
        <v>226</v>
      </c>
      <c r="W16" s="22" t="s">
        <v>88</v>
      </c>
      <c r="X16" s="22" t="s">
        <v>94</v>
      </c>
      <c r="Y16" s="71">
        <v>574</v>
      </c>
      <c r="Z16" s="42"/>
      <c r="AA16" s="1" t="s">
        <v>90</v>
      </c>
      <c r="AB16" s="28" t="s">
        <v>248</v>
      </c>
    </row>
    <row r="17" spans="1:28" x14ac:dyDescent="0.3">
      <c r="A17" s="1" t="s">
        <v>71</v>
      </c>
      <c r="B17" s="1" t="s">
        <v>45</v>
      </c>
      <c r="C17" s="27" t="s">
        <v>55</v>
      </c>
      <c r="D17" s="38">
        <v>13</v>
      </c>
      <c r="E17" s="27">
        <v>19</v>
      </c>
      <c r="F17" s="27">
        <v>0</v>
      </c>
      <c r="G17" s="27">
        <v>3</v>
      </c>
      <c r="H17" s="27"/>
      <c r="I17" s="27"/>
      <c r="J17" s="27">
        <v>0</v>
      </c>
      <c r="K17" s="27">
        <v>0</v>
      </c>
      <c r="L17" s="27">
        <v>1</v>
      </c>
      <c r="M17" s="27">
        <v>2</v>
      </c>
      <c r="N17" s="27">
        <f t="shared" si="0"/>
        <v>3</v>
      </c>
      <c r="O17" s="39">
        <v>4</v>
      </c>
      <c r="P17" s="39">
        <v>1</v>
      </c>
      <c r="Q17" s="39">
        <v>2</v>
      </c>
      <c r="R17" s="39">
        <v>3</v>
      </c>
      <c r="S17" s="39">
        <v>1</v>
      </c>
      <c r="T17" s="39">
        <v>0</v>
      </c>
      <c r="U17" s="40">
        <f t="shared" si="1"/>
        <v>0.52631578947368418</v>
      </c>
      <c r="V17" s="22">
        <v>226</v>
      </c>
      <c r="W17" s="22" t="s">
        <v>88</v>
      </c>
      <c r="X17" s="22" t="s">
        <v>94</v>
      </c>
      <c r="Y17" s="71">
        <v>574</v>
      </c>
      <c r="Z17" s="42"/>
      <c r="AA17" s="1" t="s">
        <v>90</v>
      </c>
      <c r="AB17" s="28" t="s">
        <v>248</v>
      </c>
    </row>
    <row r="18" spans="1:28" x14ac:dyDescent="0.3">
      <c r="A18" s="1" t="s">
        <v>71</v>
      </c>
      <c r="B18" s="1" t="s">
        <v>45</v>
      </c>
      <c r="C18" s="27" t="s">
        <v>46</v>
      </c>
      <c r="D18" s="38">
        <v>45</v>
      </c>
      <c r="E18" s="27">
        <v>18</v>
      </c>
      <c r="F18" s="27">
        <v>2</v>
      </c>
      <c r="G18" s="27">
        <v>8</v>
      </c>
      <c r="H18" s="27"/>
      <c r="I18" s="27"/>
      <c r="J18" s="27">
        <v>0</v>
      </c>
      <c r="K18" s="27">
        <v>0</v>
      </c>
      <c r="L18" s="27">
        <v>1</v>
      </c>
      <c r="M18" s="27">
        <v>1</v>
      </c>
      <c r="N18" s="27">
        <f t="shared" si="0"/>
        <v>2</v>
      </c>
      <c r="O18" s="39">
        <v>2</v>
      </c>
      <c r="P18" s="39">
        <v>1</v>
      </c>
      <c r="Q18" s="39">
        <v>0</v>
      </c>
      <c r="R18" s="39">
        <v>0</v>
      </c>
      <c r="S18" s="39">
        <v>1</v>
      </c>
      <c r="T18" s="39">
        <v>4</v>
      </c>
      <c r="U18" s="40">
        <f t="shared" si="1"/>
        <v>0.55555555555555558</v>
      </c>
      <c r="V18" s="22">
        <v>226</v>
      </c>
      <c r="W18" s="22" t="s">
        <v>88</v>
      </c>
      <c r="X18" s="22" t="s">
        <v>94</v>
      </c>
      <c r="Y18" s="71">
        <v>574</v>
      </c>
      <c r="Z18" s="42"/>
      <c r="AA18" s="1" t="s">
        <v>90</v>
      </c>
      <c r="AB18" s="28" t="s">
        <v>248</v>
      </c>
    </row>
    <row r="19" spans="1:28" x14ac:dyDescent="0.3">
      <c r="A19" s="1" t="s">
        <v>71</v>
      </c>
      <c r="B19" s="1" t="s">
        <v>45</v>
      </c>
      <c r="C19" s="27" t="s">
        <v>47</v>
      </c>
      <c r="D19" s="38">
        <v>42</v>
      </c>
      <c r="E19" s="27">
        <v>41</v>
      </c>
      <c r="F19" s="27">
        <v>12</v>
      </c>
      <c r="G19" s="27">
        <v>22</v>
      </c>
      <c r="H19" s="27"/>
      <c r="I19" s="27"/>
      <c r="J19" s="27">
        <v>9</v>
      </c>
      <c r="K19" s="27">
        <v>13</v>
      </c>
      <c r="L19" s="27">
        <v>3</v>
      </c>
      <c r="M19" s="27">
        <v>8</v>
      </c>
      <c r="N19" s="27">
        <f t="shared" si="0"/>
        <v>11</v>
      </c>
      <c r="O19" s="39">
        <v>2</v>
      </c>
      <c r="P19" s="39">
        <v>5</v>
      </c>
      <c r="Q19" s="39">
        <v>2</v>
      </c>
      <c r="R19" s="39">
        <v>4</v>
      </c>
      <c r="S19" s="39">
        <v>0</v>
      </c>
      <c r="T19" s="39">
        <v>33</v>
      </c>
      <c r="U19" s="40">
        <f t="shared" si="1"/>
        <v>1.1219512195121952</v>
      </c>
      <c r="V19" s="22">
        <v>226</v>
      </c>
      <c r="W19" s="22" t="s">
        <v>88</v>
      </c>
      <c r="X19" s="22" t="s">
        <v>94</v>
      </c>
      <c r="Y19" s="71">
        <v>574</v>
      </c>
      <c r="Z19" s="42"/>
      <c r="AA19" s="1" t="s">
        <v>90</v>
      </c>
      <c r="AB19" s="28" t="s">
        <v>248</v>
      </c>
    </row>
    <row r="20" spans="1:28" x14ac:dyDescent="0.3">
      <c r="A20" s="1" t="s">
        <v>71</v>
      </c>
      <c r="B20" s="1" t="s">
        <v>45</v>
      </c>
      <c r="C20" s="27" t="s">
        <v>172</v>
      </c>
      <c r="D20" s="38">
        <v>13</v>
      </c>
      <c r="E20" s="27" t="s">
        <v>556</v>
      </c>
      <c r="F20" s="27"/>
      <c r="G20" s="27"/>
      <c r="H20" s="27"/>
      <c r="I20" s="27"/>
      <c r="J20" s="27"/>
      <c r="K20" s="27"/>
      <c r="L20" s="27"/>
      <c r="M20" s="27"/>
      <c r="N20" s="27"/>
      <c r="O20" s="39"/>
      <c r="P20" s="39"/>
      <c r="Q20" s="39"/>
      <c r="R20" s="39"/>
      <c r="S20" s="39"/>
      <c r="T20" s="39"/>
      <c r="U20" s="40"/>
      <c r="V20" s="22">
        <v>226</v>
      </c>
      <c r="W20" s="22" t="s">
        <v>88</v>
      </c>
      <c r="X20" s="22" t="s">
        <v>94</v>
      </c>
      <c r="Y20" s="71">
        <v>574</v>
      </c>
      <c r="Z20" s="42"/>
      <c r="AA20" s="1" t="s">
        <v>90</v>
      </c>
      <c r="AB20" s="28" t="s">
        <v>248</v>
      </c>
    </row>
    <row r="21" spans="1:28" x14ac:dyDescent="0.3">
      <c r="A21" s="1" t="s">
        <v>71</v>
      </c>
      <c r="B21" s="1" t="s">
        <v>45</v>
      </c>
      <c r="C21" s="27" t="s">
        <v>49</v>
      </c>
      <c r="D21" s="38">
        <v>53</v>
      </c>
      <c r="E21" s="89"/>
      <c r="F21" s="89"/>
      <c r="G21" s="89"/>
      <c r="H21" s="89"/>
      <c r="I21" s="89"/>
      <c r="J21" s="89"/>
      <c r="K21" s="89"/>
      <c r="L21" s="89"/>
      <c r="M21" s="89"/>
      <c r="N21" s="89">
        <f>SUM(L21:M21)</f>
        <v>0</v>
      </c>
      <c r="O21" s="90"/>
      <c r="P21" s="90"/>
      <c r="Q21" s="90"/>
      <c r="R21" s="90"/>
      <c r="S21" s="90"/>
      <c r="T21" s="39">
        <v>23</v>
      </c>
      <c r="U21" s="40" t="str">
        <f t="shared" si="1"/>
        <v/>
      </c>
      <c r="V21" s="22">
        <v>226</v>
      </c>
      <c r="W21" s="22" t="s">
        <v>88</v>
      </c>
      <c r="X21" s="22" t="s">
        <v>94</v>
      </c>
      <c r="Y21" s="71">
        <v>574</v>
      </c>
      <c r="Z21" s="42"/>
      <c r="AA21" s="1" t="s">
        <v>90</v>
      </c>
      <c r="AB21" s="28" t="s">
        <v>248</v>
      </c>
    </row>
    <row r="22" spans="1:28" x14ac:dyDescent="0.3">
      <c r="A22" s="1" t="s">
        <v>71</v>
      </c>
      <c r="B22" s="1" t="s">
        <v>45</v>
      </c>
      <c r="C22" s="27" t="s">
        <v>51</v>
      </c>
      <c r="D22" s="38">
        <v>33</v>
      </c>
      <c r="E22" s="89" t="s">
        <v>556</v>
      </c>
      <c r="F22" s="89"/>
      <c r="G22" s="89"/>
      <c r="H22" s="89"/>
      <c r="I22" s="89"/>
      <c r="J22" s="89"/>
      <c r="K22" s="89"/>
      <c r="L22" s="89"/>
      <c r="M22" s="89"/>
      <c r="N22" s="89"/>
      <c r="O22" s="90"/>
      <c r="P22" s="90"/>
      <c r="Q22" s="90"/>
      <c r="R22" s="90"/>
      <c r="S22" s="90"/>
      <c r="T22" s="39"/>
      <c r="U22" s="40"/>
      <c r="V22" s="22">
        <v>226</v>
      </c>
      <c r="W22" s="22" t="s">
        <v>88</v>
      </c>
      <c r="X22" s="22" t="s">
        <v>94</v>
      </c>
      <c r="Y22" s="71">
        <v>574</v>
      </c>
      <c r="Z22" s="42"/>
      <c r="AA22" s="1" t="s">
        <v>90</v>
      </c>
      <c r="AB22" s="28" t="s">
        <v>248</v>
      </c>
    </row>
    <row r="23" spans="1:28" x14ac:dyDescent="0.3">
      <c r="A23" s="1" t="s">
        <v>71</v>
      </c>
      <c r="B23" s="1" t="s">
        <v>45</v>
      </c>
      <c r="C23" s="27" t="s">
        <v>52</v>
      </c>
      <c r="D23" s="38">
        <v>12</v>
      </c>
      <c r="E23" s="89"/>
      <c r="F23" s="89"/>
      <c r="G23" s="89"/>
      <c r="H23" s="89"/>
      <c r="I23" s="89"/>
      <c r="J23" s="89"/>
      <c r="K23" s="89"/>
      <c r="L23" s="89"/>
      <c r="M23" s="89"/>
      <c r="N23" s="89">
        <f>SUM(L23:M23)</f>
        <v>0</v>
      </c>
      <c r="O23" s="90"/>
      <c r="P23" s="90"/>
      <c r="Q23" s="90"/>
      <c r="R23" s="90"/>
      <c r="S23" s="90"/>
      <c r="T23" s="39">
        <v>3</v>
      </c>
      <c r="U23" s="40" t="str">
        <f t="shared" si="1"/>
        <v/>
      </c>
      <c r="V23" s="22">
        <v>226</v>
      </c>
      <c r="W23" s="22" t="s">
        <v>88</v>
      </c>
      <c r="X23" s="22" t="s">
        <v>94</v>
      </c>
      <c r="Y23" s="71">
        <v>574</v>
      </c>
      <c r="Z23" s="42"/>
      <c r="AA23" s="1" t="s">
        <v>90</v>
      </c>
      <c r="AB23" s="28" t="s">
        <v>248</v>
      </c>
    </row>
    <row r="24" spans="1:28" x14ac:dyDescent="0.3">
      <c r="A24" s="1" t="s">
        <v>71</v>
      </c>
      <c r="B24" s="1" t="s">
        <v>45</v>
      </c>
      <c r="C24" s="27" t="s">
        <v>163</v>
      </c>
      <c r="D24" s="38">
        <v>24</v>
      </c>
      <c r="E24" s="27">
        <v>1</v>
      </c>
      <c r="F24" s="27">
        <v>0</v>
      </c>
      <c r="G24" s="27">
        <v>0</v>
      </c>
      <c r="H24" s="27"/>
      <c r="I24" s="27"/>
      <c r="J24" s="27">
        <v>0</v>
      </c>
      <c r="K24" s="27">
        <v>0</v>
      </c>
      <c r="L24" s="27">
        <v>0</v>
      </c>
      <c r="M24" s="27">
        <v>0</v>
      </c>
      <c r="N24" s="27">
        <f>SUM(L24:M24)</f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40">
        <f t="shared" si="1"/>
        <v>0</v>
      </c>
      <c r="V24" s="22">
        <v>226</v>
      </c>
      <c r="W24" s="22" t="s">
        <v>88</v>
      </c>
      <c r="X24" s="22" t="s">
        <v>94</v>
      </c>
      <c r="Y24" s="71">
        <v>574</v>
      </c>
      <c r="Z24" s="42"/>
      <c r="AA24" s="1" t="s">
        <v>90</v>
      </c>
      <c r="AB24" s="28" t="s">
        <v>248</v>
      </c>
    </row>
    <row r="25" spans="1:28" x14ac:dyDescent="0.3">
      <c r="A25" s="1" t="s">
        <v>71</v>
      </c>
      <c r="B25" s="1" t="s">
        <v>45</v>
      </c>
      <c r="C25" s="27" t="s">
        <v>48</v>
      </c>
      <c r="D25" s="38">
        <v>11</v>
      </c>
      <c r="E25" s="89"/>
      <c r="F25" s="89"/>
      <c r="G25" s="89"/>
      <c r="H25" s="89"/>
      <c r="I25" s="89"/>
      <c r="J25" s="89"/>
      <c r="K25" s="89"/>
      <c r="L25" s="89"/>
      <c r="M25" s="89"/>
      <c r="N25" s="89">
        <f>SUM(L25:M25)</f>
        <v>0</v>
      </c>
      <c r="O25" s="90"/>
      <c r="P25" s="90"/>
      <c r="Q25" s="90"/>
      <c r="R25" s="90"/>
      <c r="S25" s="90"/>
      <c r="T25" s="39">
        <v>14</v>
      </c>
      <c r="U25" s="40" t="str">
        <f t="shared" si="1"/>
        <v/>
      </c>
      <c r="V25" s="22">
        <v>226</v>
      </c>
      <c r="W25" s="22" t="s">
        <v>88</v>
      </c>
      <c r="X25" s="22" t="s">
        <v>94</v>
      </c>
      <c r="Y25" s="71">
        <v>574</v>
      </c>
      <c r="Z25" s="42"/>
      <c r="AA25" s="1" t="s">
        <v>90</v>
      </c>
      <c r="AB25" s="28" t="s">
        <v>248</v>
      </c>
    </row>
    <row r="26" spans="1:28" x14ac:dyDescent="0.3">
      <c r="A26" s="1" t="s">
        <v>71</v>
      </c>
      <c r="B26" s="1" t="s">
        <v>45</v>
      </c>
      <c r="C26" s="57" t="s">
        <v>38</v>
      </c>
      <c r="D26" s="1"/>
      <c r="E26" s="57">
        <v>144</v>
      </c>
      <c r="F26" s="43"/>
      <c r="G26" s="43"/>
      <c r="H26" s="43"/>
      <c r="I26" s="43"/>
      <c r="J26" s="43"/>
      <c r="K26" s="43"/>
      <c r="L26" s="43"/>
      <c r="M26" s="57">
        <v>33</v>
      </c>
      <c r="N26" s="57">
        <v>33</v>
      </c>
      <c r="O26" s="43"/>
      <c r="P26" s="57">
        <v>17</v>
      </c>
      <c r="Q26" s="43"/>
      <c r="R26" s="43"/>
      <c r="S26" s="43"/>
      <c r="T26" s="43"/>
      <c r="U26" s="40" t="str">
        <f t="shared" ref="U26" si="2">_xlfn.IFNA("",((T26+Q26+N26-R26)+(O26*2))/E26)</f>
        <v/>
      </c>
      <c r="V26" s="22">
        <v>226</v>
      </c>
      <c r="W26" s="22" t="s">
        <v>88</v>
      </c>
      <c r="X26" s="22" t="s">
        <v>94</v>
      </c>
      <c r="Y26" s="71">
        <v>574</v>
      </c>
      <c r="Z26" s="42"/>
      <c r="AA26" s="1" t="s">
        <v>90</v>
      </c>
      <c r="AB26" s="28" t="s">
        <v>248</v>
      </c>
    </row>
    <row r="27" spans="1:28" x14ac:dyDescent="0.3">
      <c r="A27" s="44" t="s">
        <v>71</v>
      </c>
      <c r="B27" s="44" t="s">
        <v>45</v>
      </c>
      <c r="C27" s="45" t="s">
        <v>39</v>
      </c>
      <c r="D27" s="44"/>
      <c r="E27" s="45">
        <f t="shared" ref="E27:T27" si="3">SUM(E13:E26)</f>
        <v>241</v>
      </c>
      <c r="F27" s="45">
        <f t="shared" si="3"/>
        <v>16</v>
      </c>
      <c r="G27" s="45">
        <f t="shared" si="3"/>
        <v>38</v>
      </c>
      <c r="H27" s="45">
        <f t="shared" si="3"/>
        <v>0</v>
      </c>
      <c r="I27" s="45">
        <f t="shared" si="3"/>
        <v>0</v>
      </c>
      <c r="J27" s="45">
        <f t="shared" si="3"/>
        <v>9</v>
      </c>
      <c r="K27" s="45">
        <f t="shared" si="3"/>
        <v>13</v>
      </c>
      <c r="L27" s="45">
        <f t="shared" si="3"/>
        <v>6</v>
      </c>
      <c r="M27" s="45">
        <f t="shared" si="3"/>
        <v>45</v>
      </c>
      <c r="N27" s="45">
        <f t="shared" si="3"/>
        <v>51</v>
      </c>
      <c r="O27" s="45">
        <f t="shared" si="3"/>
        <v>10</v>
      </c>
      <c r="P27" s="45">
        <f t="shared" si="3"/>
        <v>27</v>
      </c>
      <c r="Q27" s="45">
        <f t="shared" si="3"/>
        <v>5</v>
      </c>
      <c r="R27" s="45">
        <f t="shared" si="3"/>
        <v>10</v>
      </c>
      <c r="S27" s="45">
        <f t="shared" si="3"/>
        <v>2</v>
      </c>
      <c r="T27" s="45">
        <f t="shared" si="3"/>
        <v>97</v>
      </c>
      <c r="U27" s="46">
        <f>((T27+Q27+N27-R27)+(O27*2))/E27</f>
        <v>0.67634854771784236</v>
      </c>
      <c r="V27" s="47">
        <v>226</v>
      </c>
      <c r="W27" s="47" t="s">
        <v>88</v>
      </c>
      <c r="X27" s="47" t="s">
        <v>94</v>
      </c>
      <c r="Y27" s="72">
        <v>574</v>
      </c>
      <c r="Z27" s="49"/>
      <c r="AA27" s="44" t="s">
        <v>90</v>
      </c>
      <c r="AB27" s="76" t="s">
        <v>248</v>
      </c>
    </row>
    <row r="28" spans="1:28" x14ac:dyDescent="0.3">
      <c r="A28" s="1"/>
      <c r="B28" s="1"/>
      <c r="C28" s="1"/>
      <c r="D28" s="1"/>
      <c r="F28" s="50" t="s">
        <v>40</v>
      </c>
      <c r="G28" s="51">
        <f>F27/G27</f>
        <v>0.42105263157894735</v>
      </c>
      <c r="H28" s="27"/>
      <c r="I28" s="1"/>
      <c r="J28" s="50" t="s">
        <v>41</v>
      </c>
      <c r="K28" s="52">
        <f>J27/K27</f>
        <v>0.69230769230769229</v>
      </c>
      <c r="L28" s="1"/>
      <c r="M28" s="39" t="s">
        <v>42</v>
      </c>
      <c r="N28" s="53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5" t="s">
        <v>43</v>
      </c>
      <c r="G29" s="67">
        <v>0.41</v>
      </c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4"/>
      <c r="Z34" s="42"/>
      <c r="AA34" s="1"/>
      <c r="AB34" s="1"/>
    </row>
    <row r="35" spans="1:28" x14ac:dyDescent="0.3">
      <c r="B35" s="1"/>
      <c r="C35" s="55" t="s">
        <v>73</v>
      </c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7" t="s">
        <v>10</v>
      </c>
      <c r="U35" s="1"/>
      <c r="V35" s="56">
        <v>13</v>
      </c>
      <c r="W35" s="1"/>
      <c r="X35" s="1"/>
      <c r="Y35" s="31"/>
      <c r="Z35" s="42"/>
      <c r="AA35" s="1"/>
      <c r="AB35" s="1"/>
    </row>
    <row r="36" spans="1:28" x14ac:dyDescent="0.3">
      <c r="A36" s="36" t="s">
        <v>11</v>
      </c>
      <c r="B36" s="37" t="s">
        <v>12</v>
      </c>
      <c r="C36" s="38" t="s">
        <v>13</v>
      </c>
      <c r="D36" s="38" t="s">
        <v>14</v>
      </c>
      <c r="E36" s="14" t="s">
        <v>15</v>
      </c>
      <c r="F36" s="14" t="s">
        <v>16</v>
      </c>
      <c r="G36" s="14" t="s">
        <v>17</v>
      </c>
      <c r="H36" s="14" t="s">
        <v>18</v>
      </c>
      <c r="I36" s="14" t="s">
        <v>19</v>
      </c>
      <c r="J36" s="14" t="s">
        <v>20</v>
      </c>
      <c r="K36" s="14" t="s">
        <v>21</v>
      </c>
      <c r="L36" s="14" t="s">
        <v>22</v>
      </c>
      <c r="M36" s="14" t="s">
        <v>23</v>
      </c>
      <c r="N36" s="14" t="s">
        <v>24</v>
      </c>
      <c r="O36" s="14" t="s">
        <v>25</v>
      </c>
      <c r="P36" s="14" t="s">
        <v>26</v>
      </c>
      <c r="Q36" s="14" t="s">
        <v>27</v>
      </c>
      <c r="R36" s="14" t="s">
        <v>28</v>
      </c>
      <c r="S36" s="14" t="s">
        <v>29</v>
      </c>
      <c r="T36" s="14" t="s">
        <v>30</v>
      </c>
      <c r="U36" s="14" t="s">
        <v>31</v>
      </c>
      <c r="V36" s="14" t="s">
        <v>3</v>
      </c>
      <c r="W36" s="14" t="s">
        <v>32</v>
      </c>
      <c r="X36" s="14" t="s">
        <v>33</v>
      </c>
      <c r="Y36" s="14" t="s">
        <v>34</v>
      </c>
      <c r="Z36" s="14" t="s">
        <v>35</v>
      </c>
      <c r="AA36" s="14" t="s">
        <v>36</v>
      </c>
      <c r="AB36" s="14" t="s">
        <v>37</v>
      </c>
    </row>
    <row r="37" spans="1:28" x14ac:dyDescent="0.3">
      <c r="A37" s="1" t="s">
        <v>45</v>
      </c>
      <c r="B37" s="1" t="s">
        <v>71</v>
      </c>
      <c r="C37" s="27" t="s">
        <v>384</v>
      </c>
      <c r="D37" s="38">
        <v>35</v>
      </c>
      <c r="E37" s="89"/>
      <c r="F37" s="89"/>
      <c r="G37" s="89"/>
      <c r="H37" s="89"/>
      <c r="I37" s="89"/>
      <c r="J37" s="89"/>
      <c r="K37" s="89"/>
      <c r="L37" s="89"/>
      <c r="M37" s="89"/>
      <c r="N37" s="89">
        <f>SUM(L37:M37)</f>
        <v>0</v>
      </c>
      <c r="O37" s="89"/>
      <c r="P37" s="90"/>
      <c r="Q37" s="89"/>
      <c r="R37" s="89"/>
      <c r="S37" s="89"/>
      <c r="T37" s="27">
        <v>4</v>
      </c>
      <c r="U37" s="40" t="str">
        <f>IFERROR(((T37+Q37+N37-R37)+(O37*2))/E37,"")</f>
        <v/>
      </c>
      <c r="V37" s="22">
        <v>226</v>
      </c>
      <c r="W37" s="22" t="s">
        <v>93</v>
      </c>
      <c r="X37" s="22" t="s">
        <v>89</v>
      </c>
      <c r="Y37" s="71">
        <v>574</v>
      </c>
      <c r="Z37" s="42"/>
      <c r="AA37" s="1" t="s">
        <v>249</v>
      </c>
      <c r="AB37" s="28" t="s">
        <v>162</v>
      </c>
    </row>
    <row r="38" spans="1:28" x14ac:dyDescent="0.3">
      <c r="A38" s="1" t="s">
        <v>45</v>
      </c>
      <c r="B38" s="1" t="s">
        <v>71</v>
      </c>
      <c r="C38" s="27" t="s">
        <v>371</v>
      </c>
      <c r="D38" s="38">
        <v>13</v>
      </c>
      <c r="E38" s="89"/>
      <c r="F38" s="89"/>
      <c r="G38" s="89"/>
      <c r="H38" s="89"/>
      <c r="I38" s="89"/>
      <c r="J38" s="89"/>
      <c r="K38" s="89"/>
      <c r="L38" s="89"/>
      <c r="M38" s="89"/>
      <c r="N38" s="89">
        <f t="shared" ref="N38:N43" si="4">SUM(L38:M38)</f>
        <v>0</v>
      </c>
      <c r="O38" s="90"/>
      <c r="P38" s="90"/>
      <c r="Q38" s="90"/>
      <c r="R38" s="90"/>
      <c r="S38" s="90"/>
      <c r="T38" s="27">
        <v>8</v>
      </c>
      <c r="U38" s="40" t="str">
        <f t="shared" ref="U38:U48" si="5">IFERROR(((T38+Q38+N38-R38)+(O38*2))/E38,"")</f>
        <v/>
      </c>
      <c r="V38" s="22">
        <v>226</v>
      </c>
      <c r="W38" s="22" t="s">
        <v>93</v>
      </c>
      <c r="X38" s="22" t="s">
        <v>89</v>
      </c>
      <c r="Y38" s="71">
        <v>574</v>
      </c>
      <c r="Z38" s="42"/>
      <c r="AA38" s="1" t="s">
        <v>249</v>
      </c>
      <c r="AB38" s="28" t="s">
        <v>162</v>
      </c>
    </row>
    <row r="39" spans="1:28" x14ac:dyDescent="0.3">
      <c r="A39" s="1" t="s">
        <v>45</v>
      </c>
      <c r="B39" s="1" t="s">
        <v>71</v>
      </c>
      <c r="C39" s="27" t="s">
        <v>372</v>
      </c>
      <c r="D39" s="38">
        <v>11</v>
      </c>
      <c r="E39" s="89"/>
      <c r="F39" s="89"/>
      <c r="G39" s="89"/>
      <c r="H39" s="89"/>
      <c r="I39" s="89"/>
      <c r="J39" s="89"/>
      <c r="K39" s="89"/>
      <c r="L39" s="89"/>
      <c r="M39" s="89"/>
      <c r="N39" s="89">
        <f t="shared" si="4"/>
        <v>0</v>
      </c>
      <c r="O39" s="90"/>
      <c r="P39" s="90"/>
      <c r="Q39" s="90"/>
      <c r="R39" s="90"/>
      <c r="S39" s="90"/>
      <c r="T39" s="27">
        <v>15</v>
      </c>
      <c r="U39" s="40" t="str">
        <f t="shared" si="5"/>
        <v/>
      </c>
      <c r="V39" s="22">
        <v>226</v>
      </c>
      <c r="W39" s="22" t="s">
        <v>93</v>
      </c>
      <c r="X39" s="22" t="s">
        <v>89</v>
      </c>
      <c r="Y39" s="71">
        <v>574</v>
      </c>
      <c r="Z39" s="42"/>
      <c r="AA39" s="1" t="s">
        <v>249</v>
      </c>
      <c r="AB39" s="28" t="s">
        <v>162</v>
      </c>
    </row>
    <row r="40" spans="1:28" x14ac:dyDescent="0.3">
      <c r="A40" s="1" t="s">
        <v>45</v>
      </c>
      <c r="B40" s="1" t="s">
        <v>71</v>
      </c>
      <c r="C40" s="27" t="s">
        <v>373</v>
      </c>
      <c r="D40" s="38">
        <v>31</v>
      </c>
      <c r="E40" s="27">
        <v>33</v>
      </c>
      <c r="F40" s="27">
        <v>7</v>
      </c>
      <c r="G40" s="27">
        <v>10</v>
      </c>
      <c r="H40" s="27"/>
      <c r="I40" s="27"/>
      <c r="J40" s="27">
        <v>13</v>
      </c>
      <c r="K40" s="27">
        <v>18</v>
      </c>
      <c r="L40" s="27">
        <v>3</v>
      </c>
      <c r="M40" s="27">
        <v>8</v>
      </c>
      <c r="N40" s="27">
        <f t="shared" si="4"/>
        <v>11</v>
      </c>
      <c r="O40" s="39">
        <v>1</v>
      </c>
      <c r="P40" s="39">
        <v>1</v>
      </c>
      <c r="Q40" s="39">
        <v>2</v>
      </c>
      <c r="R40" s="39">
        <v>1</v>
      </c>
      <c r="S40" s="39">
        <v>0</v>
      </c>
      <c r="T40" s="27">
        <v>27</v>
      </c>
      <c r="U40" s="40">
        <f t="shared" si="5"/>
        <v>1.2424242424242424</v>
      </c>
      <c r="V40" s="22">
        <v>226</v>
      </c>
      <c r="W40" s="22" t="s">
        <v>93</v>
      </c>
      <c r="X40" s="22" t="s">
        <v>89</v>
      </c>
      <c r="Y40" s="71">
        <v>574</v>
      </c>
      <c r="Z40" s="42"/>
      <c r="AA40" s="1" t="s">
        <v>249</v>
      </c>
      <c r="AB40" s="28" t="s">
        <v>162</v>
      </c>
    </row>
    <row r="41" spans="1:28" x14ac:dyDescent="0.3">
      <c r="A41" s="1" t="s">
        <v>45</v>
      </c>
      <c r="B41" s="1" t="s">
        <v>71</v>
      </c>
      <c r="C41" s="27" t="s">
        <v>374</v>
      </c>
      <c r="D41" s="38">
        <v>6</v>
      </c>
      <c r="E41" s="89"/>
      <c r="F41" s="89"/>
      <c r="G41" s="89"/>
      <c r="H41" s="89"/>
      <c r="I41" s="89"/>
      <c r="J41" s="89"/>
      <c r="K41" s="89"/>
      <c r="L41" s="89"/>
      <c r="M41" s="89"/>
      <c r="N41" s="89">
        <f t="shared" si="4"/>
        <v>0</v>
      </c>
      <c r="O41" s="90"/>
      <c r="P41" s="90"/>
      <c r="Q41" s="90"/>
      <c r="R41" s="90"/>
      <c r="S41" s="90"/>
      <c r="T41" s="27">
        <v>2</v>
      </c>
      <c r="U41" s="40" t="str">
        <f t="shared" si="5"/>
        <v/>
      </c>
      <c r="V41" s="22">
        <v>226</v>
      </c>
      <c r="W41" s="22" t="s">
        <v>93</v>
      </c>
      <c r="X41" s="22" t="s">
        <v>89</v>
      </c>
      <c r="Y41" s="71">
        <v>574</v>
      </c>
      <c r="Z41" s="42"/>
      <c r="AA41" s="1" t="s">
        <v>249</v>
      </c>
      <c r="AB41" s="28" t="s">
        <v>162</v>
      </c>
    </row>
    <row r="42" spans="1:28" x14ac:dyDescent="0.3">
      <c r="A42" s="1" t="s">
        <v>45</v>
      </c>
      <c r="B42" s="1" t="s">
        <v>71</v>
      </c>
      <c r="C42" s="27" t="s">
        <v>375</v>
      </c>
      <c r="D42" s="38">
        <v>12</v>
      </c>
      <c r="E42" s="89"/>
      <c r="F42" s="89"/>
      <c r="G42" s="89"/>
      <c r="H42" s="89"/>
      <c r="I42" s="89"/>
      <c r="J42" s="89"/>
      <c r="K42" s="89"/>
      <c r="L42" s="89"/>
      <c r="M42" s="89"/>
      <c r="N42" s="89">
        <f t="shared" si="4"/>
        <v>0</v>
      </c>
      <c r="O42" s="90"/>
      <c r="P42" s="90"/>
      <c r="Q42" s="90"/>
      <c r="R42" s="90"/>
      <c r="S42" s="90"/>
      <c r="T42" s="27">
        <v>20</v>
      </c>
      <c r="U42" s="40" t="str">
        <f t="shared" si="5"/>
        <v/>
      </c>
      <c r="V42" s="22">
        <v>226</v>
      </c>
      <c r="W42" s="22" t="s">
        <v>93</v>
      </c>
      <c r="X42" s="22" t="s">
        <v>89</v>
      </c>
      <c r="Y42" s="71">
        <v>574</v>
      </c>
      <c r="Z42" s="42"/>
      <c r="AA42" s="1" t="s">
        <v>249</v>
      </c>
      <c r="AB42" s="28" t="s">
        <v>162</v>
      </c>
    </row>
    <row r="43" spans="1:28" x14ac:dyDescent="0.3">
      <c r="A43" s="1" t="s">
        <v>45</v>
      </c>
      <c r="B43" s="1" t="s">
        <v>71</v>
      </c>
      <c r="C43" s="27" t="s">
        <v>376</v>
      </c>
      <c r="D43" s="38">
        <v>32</v>
      </c>
      <c r="E43" s="89"/>
      <c r="F43" s="89"/>
      <c r="G43" s="89"/>
      <c r="H43" s="89"/>
      <c r="I43" s="89"/>
      <c r="J43" s="89"/>
      <c r="K43" s="89"/>
      <c r="L43" s="89"/>
      <c r="M43" s="89"/>
      <c r="N43" s="89">
        <f t="shared" si="4"/>
        <v>0</v>
      </c>
      <c r="O43" s="90"/>
      <c r="P43" s="90"/>
      <c r="Q43" s="90"/>
      <c r="R43" s="90"/>
      <c r="S43" s="90"/>
      <c r="T43" s="27">
        <v>0</v>
      </c>
      <c r="U43" s="40" t="str">
        <f t="shared" si="5"/>
        <v/>
      </c>
      <c r="V43" s="22">
        <v>226</v>
      </c>
      <c r="W43" s="22" t="s">
        <v>93</v>
      </c>
      <c r="X43" s="22" t="s">
        <v>89</v>
      </c>
      <c r="Y43" s="71">
        <v>574</v>
      </c>
      <c r="Z43" s="42"/>
      <c r="AA43" s="1" t="s">
        <v>249</v>
      </c>
      <c r="AB43" s="28" t="s">
        <v>162</v>
      </c>
    </row>
    <row r="44" spans="1:28" x14ac:dyDescent="0.3">
      <c r="A44" s="1" t="s">
        <v>45</v>
      </c>
      <c r="B44" s="1" t="s">
        <v>71</v>
      </c>
      <c r="C44" s="27" t="s">
        <v>377</v>
      </c>
      <c r="D44" s="38">
        <v>24</v>
      </c>
      <c r="E44" s="89"/>
      <c r="F44" s="89"/>
      <c r="G44" s="89"/>
      <c r="H44" s="89"/>
      <c r="I44" s="89"/>
      <c r="J44" s="89"/>
      <c r="K44" s="89"/>
      <c r="L44" s="89"/>
      <c r="M44" s="89"/>
      <c r="N44" s="89">
        <f>SUM(L44:M44)</f>
        <v>0</v>
      </c>
      <c r="O44" s="90"/>
      <c r="P44" s="90"/>
      <c r="Q44" s="90"/>
      <c r="R44" s="90"/>
      <c r="S44" s="90"/>
      <c r="T44" s="27">
        <v>4</v>
      </c>
      <c r="U44" s="40" t="str">
        <f t="shared" si="5"/>
        <v/>
      </c>
      <c r="V44" s="22">
        <v>226</v>
      </c>
      <c r="W44" s="22" t="s">
        <v>93</v>
      </c>
      <c r="X44" s="22" t="s">
        <v>89</v>
      </c>
      <c r="Y44" s="71">
        <v>574</v>
      </c>
      <c r="Z44" s="42"/>
      <c r="AA44" s="1" t="s">
        <v>249</v>
      </c>
      <c r="AB44" s="28" t="s">
        <v>162</v>
      </c>
    </row>
    <row r="45" spans="1:28" x14ac:dyDescent="0.3">
      <c r="A45" s="1" t="s">
        <v>45</v>
      </c>
      <c r="B45" s="1" t="s">
        <v>71</v>
      </c>
      <c r="C45" s="27" t="s">
        <v>378</v>
      </c>
      <c r="D45" s="38">
        <v>33</v>
      </c>
      <c r="E45" s="89"/>
      <c r="F45" s="89"/>
      <c r="G45" s="89"/>
      <c r="H45" s="89"/>
      <c r="I45" s="89"/>
      <c r="J45" s="89"/>
      <c r="K45" s="89"/>
      <c r="L45" s="89"/>
      <c r="M45" s="89"/>
      <c r="N45" s="89">
        <f>SUM(L45:M45)</f>
        <v>0</v>
      </c>
      <c r="O45" s="90"/>
      <c r="P45" s="90"/>
      <c r="Q45" s="90"/>
      <c r="R45" s="90"/>
      <c r="S45" s="90"/>
      <c r="T45" s="27">
        <v>11</v>
      </c>
      <c r="U45" s="40" t="str">
        <f t="shared" si="5"/>
        <v/>
      </c>
      <c r="V45" s="22">
        <v>226</v>
      </c>
      <c r="W45" s="22" t="s">
        <v>93</v>
      </c>
      <c r="X45" s="22" t="s">
        <v>89</v>
      </c>
      <c r="Y45" s="71">
        <v>574</v>
      </c>
      <c r="Z45" s="42"/>
      <c r="AA45" s="1" t="s">
        <v>249</v>
      </c>
      <c r="AB45" s="28" t="s">
        <v>162</v>
      </c>
    </row>
    <row r="46" spans="1:28" x14ac:dyDescent="0.3">
      <c r="A46" s="1" t="s">
        <v>45</v>
      </c>
      <c r="B46" s="1" t="s">
        <v>71</v>
      </c>
      <c r="C46" s="27" t="s">
        <v>379</v>
      </c>
      <c r="D46" s="38">
        <v>10</v>
      </c>
      <c r="E46" s="89"/>
      <c r="F46" s="89"/>
      <c r="G46" s="89"/>
      <c r="H46" s="89"/>
      <c r="I46" s="89"/>
      <c r="J46" s="89"/>
      <c r="K46" s="89"/>
      <c r="L46" s="89"/>
      <c r="M46" s="89"/>
      <c r="N46" s="89">
        <f>SUM(L46:M46)</f>
        <v>0</v>
      </c>
      <c r="O46" s="39">
        <v>11</v>
      </c>
      <c r="P46" s="90"/>
      <c r="Q46" s="90"/>
      <c r="R46" s="90"/>
      <c r="S46" s="90"/>
      <c r="T46" s="27">
        <v>17</v>
      </c>
      <c r="U46" s="40" t="str">
        <f t="shared" si="5"/>
        <v/>
      </c>
      <c r="V46" s="22">
        <v>226</v>
      </c>
      <c r="W46" s="22" t="s">
        <v>93</v>
      </c>
      <c r="X46" s="22" t="s">
        <v>89</v>
      </c>
      <c r="Y46" s="71">
        <v>574</v>
      </c>
      <c r="Z46" s="42"/>
      <c r="AA46" s="1" t="s">
        <v>249</v>
      </c>
      <c r="AB46" s="28" t="s">
        <v>162</v>
      </c>
    </row>
    <row r="47" spans="1:28" x14ac:dyDescent="0.3">
      <c r="A47" s="1" t="s">
        <v>45</v>
      </c>
      <c r="B47" s="1" t="s">
        <v>71</v>
      </c>
      <c r="C47" s="27" t="s">
        <v>380</v>
      </c>
      <c r="D47" s="38">
        <v>22</v>
      </c>
      <c r="E47" s="27">
        <v>11</v>
      </c>
      <c r="F47" s="27">
        <v>2</v>
      </c>
      <c r="G47" s="27">
        <v>3</v>
      </c>
      <c r="H47" s="27"/>
      <c r="I47" s="27"/>
      <c r="J47" s="27">
        <v>0</v>
      </c>
      <c r="K47" s="27">
        <v>0</v>
      </c>
      <c r="L47" s="27">
        <v>0</v>
      </c>
      <c r="M47" s="27">
        <v>0</v>
      </c>
      <c r="N47" s="27">
        <f>SUM(L47:M47)</f>
        <v>0</v>
      </c>
      <c r="O47" s="39">
        <v>2</v>
      </c>
      <c r="P47" s="39">
        <v>1</v>
      </c>
      <c r="Q47" s="39">
        <v>0</v>
      </c>
      <c r="R47" s="39">
        <v>1</v>
      </c>
      <c r="S47" s="39">
        <v>0</v>
      </c>
      <c r="T47" s="27">
        <v>4</v>
      </c>
      <c r="U47" s="40">
        <f t="shared" si="5"/>
        <v>0.63636363636363635</v>
      </c>
      <c r="V47" s="22">
        <v>226</v>
      </c>
      <c r="W47" s="22" t="s">
        <v>93</v>
      </c>
      <c r="X47" s="22" t="s">
        <v>89</v>
      </c>
      <c r="Y47" s="71">
        <v>574</v>
      </c>
      <c r="Z47" s="42"/>
      <c r="AA47" s="1" t="s">
        <v>249</v>
      </c>
      <c r="AB47" s="28" t="s">
        <v>162</v>
      </c>
    </row>
    <row r="48" spans="1:28" x14ac:dyDescent="0.3">
      <c r="A48" s="1" t="s">
        <v>45</v>
      </c>
      <c r="B48" s="1" t="s">
        <v>71</v>
      </c>
      <c r="C48" s="27" t="s">
        <v>381</v>
      </c>
      <c r="D48" s="38">
        <v>20</v>
      </c>
      <c r="E48" s="27">
        <v>15</v>
      </c>
      <c r="F48" s="27">
        <v>1</v>
      </c>
      <c r="G48" s="27">
        <v>5</v>
      </c>
      <c r="H48" s="27"/>
      <c r="I48" s="27"/>
      <c r="J48" s="27">
        <v>0</v>
      </c>
      <c r="K48" s="27">
        <v>0</v>
      </c>
      <c r="L48" s="27">
        <v>1</v>
      </c>
      <c r="M48" s="27">
        <v>2</v>
      </c>
      <c r="N48" s="27">
        <f>SUM(L48:M48)</f>
        <v>3</v>
      </c>
      <c r="O48" s="39">
        <v>1</v>
      </c>
      <c r="P48" s="39">
        <v>1</v>
      </c>
      <c r="Q48" s="39">
        <v>0</v>
      </c>
      <c r="R48" s="39">
        <v>0</v>
      </c>
      <c r="S48" s="39">
        <v>1</v>
      </c>
      <c r="T48" s="27">
        <v>2</v>
      </c>
      <c r="U48" s="40">
        <f t="shared" si="5"/>
        <v>0.46666666666666667</v>
      </c>
      <c r="V48" s="22">
        <v>226</v>
      </c>
      <c r="W48" s="22" t="s">
        <v>93</v>
      </c>
      <c r="X48" s="22" t="s">
        <v>89</v>
      </c>
      <c r="Y48" s="71">
        <v>574</v>
      </c>
      <c r="Z48" s="42"/>
      <c r="AA48" s="1" t="s">
        <v>249</v>
      </c>
      <c r="AB48" s="28" t="s">
        <v>162</v>
      </c>
    </row>
    <row r="49" spans="1:28" x14ac:dyDescent="0.3">
      <c r="A49" s="1" t="s">
        <v>45</v>
      </c>
      <c r="B49" s="1" t="s">
        <v>71</v>
      </c>
      <c r="C49" s="57" t="s">
        <v>38</v>
      </c>
      <c r="D49" s="1"/>
      <c r="E49" s="57">
        <v>181</v>
      </c>
      <c r="F49" s="57"/>
      <c r="G49" s="57"/>
      <c r="H49" s="57"/>
      <c r="I49" s="57"/>
      <c r="J49" s="57"/>
      <c r="K49" s="57"/>
      <c r="L49" s="57"/>
      <c r="M49" s="57">
        <v>32</v>
      </c>
      <c r="N49" s="57">
        <v>32</v>
      </c>
      <c r="O49" s="57"/>
      <c r="P49" s="57">
        <v>21</v>
      </c>
      <c r="Q49" s="43"/>
      <c r="R49" s="43"/>
      <c r="S49" s="43"/>
      <c r="T49" s="27"/>
      <c r="U49" s="40" t="str">
        <f t="shared" ref="U49" si="6">_xlfn.IFNA("",((T49+Q49+N49-R49)+(O49*2))/E49)</f>
        <v/>
      </c>
      <c r="V49" s="22">
        <v>226</v>
      </c>
      <c r="W49" s="22" t="s">
        <v>93</v>
      </c>
      <c r="X49" s="22" t="s">
        <v>89</v>
      </c>
      <c r="Y49" s="71">
        <v>574</v>
      </c>
      <c r="Z49" s="42"/>
      <c r="AA49" s="1" t="s">
        <v>249</v>
      </c>
      <c r="AB49" s="28" t="s">
        <v>162</v>
      </c>
    </row>
    <row r="50" spans="1:28" x14ac:dyDescent="0.3">
      <c r="A50" s="44" t="s">
        <v>45</v>
      </c>
      <c r="B50" s="44" t="s">
        <v>71</v>
      </c>
      <c r="C50" s="45" t="s">
        <v>39</v>
      </c>
      <c r="D50" s="44"/>
      <c r="E50" s="45">
        <f t="shared" ref="E50:T50" si="7">SUM(E37:E49)</f>
        <v>240</v>
      </c>
      <c r="F50" s="45">
        <f t="shared" si="7"/>
        <v>10</v>
      </c>
      <c r="G50" s="45">
        <f t="shared" si="7"/>
        <v>18</v>
      </c>
      <c r="H50" s="45">
        <f t="shared" si="7"/>
        <v>0</v>
      </c>
      <c r="I50" s="45">
        <f t="shared" si="7"/>
        <v>0</v>
      </c>
      <c r="J50" s="45">
        <f t="shared" si="7"/>
        <v>13</v>
      </c>
      <c r="K50" s="45">
        <f t="shared" si="7"/>
        <v>18</v>
      </c>
      <c r="L50" s="45">
        <f t="shared" si="7"/>
        <v>4</v>
      </c>
      <c r="M50" s="45">
        <f t="shared" si="7"/>
        <v>42</v>
      </c>
      <c r="N50" s="45">
        <f t="shared" si="7"/>
        <v>46</v>
      </c>
      <c r="O50" s="45">
        <f t="shared" si="7"/>
        <v>15</v>
      </c>
      <c r="P50" s="45">
        <f t="shared" si="7"/>
        <v>24</v>
      </c>
      <c r="Q50" s="45">
        <f t="shared" si="7"/>
        <v>2</v>
      </c>
      <c r="R50" s="45">
        <f t="shared" si="7"/>
        <v>2</v>
      </c>
      <c r="S50" s="45">
        <f t="shared" si="7"/>
        <v>1</v>
      </c>
      <c r="T50" s="45">
        <f t="shared" si="7"/>
        <v>114</v>
      </c>
      <c r="U50" s="46">
        <f>((T50+Q50+N50-R50)+(O50*2))/E50</f>
        <v>0.79166666666666663</v>
      </c>
      <c r="V50" s="47">
        <v>226</v>
      </c>
      <c r="W50" s="47" t="s">
        <v>93</v>
      </c>
      <c r="X50" s="47" t="s">
        <v>89</v>
      </c>
      <c r="Y50" s="72">
        <v>574</v>
      </c>
      <c r="Z50" s="49"/>
      <c r="AA50" s="44" t="s">
        <v>249</v>
      </c>
      <c r="AB50" s="78" t="s">
        <v>162</v>
      </c>
    </row>
    <row r="51" spans="1:28" x14ac:dyDescent="0.3">
      <c r="A51" s="1"/>
      <c r="B51" s="1"/>
      <c r="C51" s="1"/>
      <c r="D51" s="1"/>
      <c r="F51" s="50" t="s">
        <v>40</v>
      </c>
      <c r="G51" s="51">
        <f>F50/G50</f>
        <v>0.55555555555555558</v>
      </c>
      <c r="H51" s="27"/>
      <c r="I51" s="1"/>
      <c r="J51" s="50" t="s">
        <v>41</v>
      </c>
      <c r="K51" s="52">
        <f>J50/K50</f>
        <v>0.72222222222222221</v>
      </c>
      <c r="L51" s="1"/>
      <c r="M51" s="39" t="s">
        <v>42</v>
      </c>
      <c r="N51" s="53"/>
      <c r="P51" s="1"/>
      <c r="Q51" s="1"/>
      <c r="R51" s="1"/>
      <c r="S51" s="1"/>
      <c r="T51" s="1"/>
      <c r="U51" s="1"/>
      <c r="V51" s="22"/>
      <c r="W51" s="22"/>
      <c r="X51" s="22"/>
      <c r="Y51" s="54"/>
      <c r="Z51" s="42"/>
      <c r="AA51" s="1"/>
      <c r="AB51" s="1"/>
    </row>
    <row r="52" spans="1:28" x14ac:dyDescent="0.3">
      <c r="A52" s="1"/>
      <c r="B52" s="1"/>
      <c r="C52" s="5" t="s">
        <v>43</v>
      </c>
      <c r="V52" s="22"/>
      <c r="W52" s="22"/>
      <c r="X52" s="22"/>
      <c r="Y52" s="54"/>
      <c r="Z52" s="42"/>
      <c r="AA52" s="1"/>
      <c r="AB52" s="1"/>
    </row>
    <row r="53" spans="1:28" x14ac:dyDescent="0.3">
      <c r="B53" s="1"/>
      <c r="C53" s="1"/>
      <c r="D53" s="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1"/>
      <c r="Z53" s="42"/>
      <c r="AA53" s="1"/>
      <c r="AB53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5BEFE-C687-45C8-AAD0-2F7BF68E04B3}">
  <sheetPr>
    <tabColor rgb="FFFF0000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0" t="s">
        <v>477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29225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210</v>
      </c>
      <c r="D4" s="7" t="s">
        <v>4</v>
      </c>
      <c r="E4" s="8"/>
      <c r="F4" s="5"/>
      <c r="G4" s="1"/>
      <c r="J4" s="15" t="s">
        <v>251</v>
      </c>
      <c r="K4" s="16" t="s">
        <v>44</v>
      </c>
      <c r="L4" s="17"/>
      <c r="M4" s="18"/>
      <c r="N4" s="19">
        <v>23</v>
      </c>
      <c r="O4" s="19">
        <v>22</v>
      </c>
      <c r="P4" s="19">
        <v>22</v>
      </c>
      <c r="Q4" s="19">
        <v>36</v>
      </c>
      <c r="R4" s="19">
        <v>6</v>
      </c>
      <c r="S4" s="21">
        <f>SUM(N4:R4)</f>
        <v>109</v>
      </c>
      <c r="T4" s="22">
        <v>232</v>
      </c>
    </row>
    <row r="5" spans="1:28" x14ac:dyDescent="0.3">
      <c r="B5" s="1"/>
      <c r="C5" s="6" t="s">
        <v>250</v>
      </c>
      <c r="D5" s="7" t="s">
        <v>5</v>
      </c>
      <c r="E5" s="1"/>
      <c r="F5" s="1"/>
      <c r="G5" s="1"/>
      <c r="J5" s="15" t="s">
        <v>252</v>
      </c>
      <c r="K5" s="16" t="s">
        <v>75</v>
      </c>
      <c r="L5" s="17"/>
      <c r="M5" s="18"/>
      <c r="N5" s="19">
        <v>21</v>
      </c>
      <c r="O5" s="19">
        <v>23</v>
      </c>
      <c r="P5" s="19">
        <v>29</v>
      </c>
      <c r="Q5" s="19">
        <v>30</v>
      </c>
      <c r="R5" s="19">
        <v>11</v>
      </c>
      <c r="S5" s="21">
        <f>SUM(N5:R5)</f>
        <v>114</v>
      </c>
      <c r="T5" s="22">
        <v>232</v>
      </c>
      <c r="U5" s="1"/>
      <c r="V5" s="1"/>
      <c r="W5" s="1"/>
    </row>
    <row r="6" spans="1:28" x14ac:dyDescent="0.3">
      <c r="C6" s="23">
        <v>1428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8</v>
      </c>
      <c r="U7" s="1"/>
      <c r="V7" s="26">
        <v>232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15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74</v>
      </c>
      <c r="B13" s="1" t="s">
        <v>45</v>
      </c>
      <c r="C13" s="27" t="s">
        <v>161</v>
      </c>
      <c r="D13" s="38">
        <v>55</v>
      </c>
      <c r="E13" s="27">
        <v>7</v>
      </c>
      <c r="F13" s="27">
        <v>1</v>
      </c>
      <c r="G13" s="27">
        <v>2</v>
      </c>
      <c r="H13" s="27"/>
      <c r="I13" s="27"/>
      <c r="J13" s="27">
        <v>1</v>
      </c>
      <c r="K13" s="27">
        <v>2</v>
      </c>
      <c r="L13" s="27">
        <v>0</v>
      </c>
      <c r="M13" s="27">
        <v>2</v>
      </c>
      <c r="N13" s="27">
        <f>SUM(L13:M13)</f>
        <v>2</v>
      </c>
      <c r="O13" s="27">
        <v>1</v>
      </c>
      <c r="P13" s="39">
        <v>0</v>
      </c>
      <c r="Q13" s="27">
        <v>0</v>
      </c>
      <c r="R13" s="27">
        <v>1</v>
      </c>
      <c r="S13" s="27">
        <v>0</v>
      </c>
      <c r="T13" s="27">
        <v>3</v>
      </c>
      <c r="U13" s="40">
        <f>IFERROR(((T13+Q13+N13-R13)+(O13*2))/E13,"")</f>
        <v>0.8571428571428571</v>
      </c>
      <c r="V13" s="22">
        <v>232</v>
      </c>
      <c r="W13" s="22" t="s">
        <v>88</v>
      </c>
      <c r="X13" s="22" t="s">
        <v>94</v>
      </c>
      <c r="Y13" s="71">
        <v>1428</v>
      </c>
      <c r="Z13" s="62" t="s">
        <v>1</v>
      </c>
      <c r="AA13" s="1" t="s">
        <v>90</v>
      </c>
      <c r="AB13" s="28" t="s">
        <v>253</v>
      </c>
    </row>
    <row r="14" spans="1:28" x14ac:dyDescent="0.3">
      <c r="A14" s="1" t="s">
        <v>74</v>
      </c>
      <c r="B14" s="1" t="s">
        <v>45</v>
      </c>
      <c r="C14" s="27" t="s">
        <v>136</v>
      </c>
      <c r="D14" s="38">
        <v>25</v>
      </c>
      <c r="E14" s="89" t="s">
        <v>459</v>
      </c>
      <c r="F14" s="89"/>
      <c r="G14" s="89"/>
      <c r="H14" s="89"/>
      <c r="I14" s="89"/>
      <c r="J14" s="89"/>
      <c r="K14" s="89"/>
      <c r="L14" s="89"/>
      <c r="M14" s="89"/>
      <c r="N14" s="27"/>
      <c r="O14" s="90"/>
      <c r="P14" s="90"/>
      <c r="Q14" s="90"/>
      <c r="R14" s="90"/>
      <c r="S14" s="90"/>
      <c r="T14" s="39"/>
      <c r="U14" s="40" t="str">
        <f t="shared" ref="U14:U25" si="0">IFERROR(((T14+Q14+N14-R14)+(O14*2))/E14,"")</f>
        <v/>
      </c>
      <c r="V14" s="22">
        <v>232</v>
      </c>
      <c r="W14" s="22" t="s">
        <v>88</v>
      </c>
      <c r="X14" s="22" t="s">
        <v>94</v>
      </c>
      <c r="Y14" s="71">
        <v>1428</v>
      </c>
      <c r="Z14" s="62" t="s">
        <v>1</v>
      </c>
      <c r="AA14" s="1" t="s">
        <v>90</v>
      </c>
      <c r="AB14" s="28" t="s">
        <v>253</v>
      </c>
    </row>
    <row r="15" spans="1:28" x14ac:dyDescent="0.3">
      <c r="A15" s="1" t="s">
        <v>74</v>
      </c>
      <c r="B15" s="1" t="s">
        <v>45</v>
      </c>
      <c r="C15" s="27" t="s">
        <v>54</v>
      </c>
      <c r="D15" s="38">
        <v>21</v>
      </c>
      <c r="E15" s="89"/>
      <c r="F15" s="89"/>
      <c r="G15" s="89"/>
      <c r="H15" s="89"/>
      <c r="I15" s="89"/>
      <c r="J15" s="89"/>
      <c r="K15" s="89"/>
      <c r="L15" s="89"/>
      <c r="M15" s="89"/>
      <c r="N15" s="27">
        <f t="shared" ref="N15:N19" si="1">SUM(L15:M15)</f>
        <v>0</v>
      </c>
      <c r="O15" s="90"/>
      <c r="P15" s="57">
        <v>6</v>
      </c>
      <c r="Q15" s="90"/>
      <c r="R15" s="90"/>
      <c r="S15" s="90"/>
      <c r="T15" s="39">
        <v>8</v>
      </c>
      <c r="U15" s="40" t="str">
        <f t="shared" si="0"/>
        <v/>
      </c>
      <c r="V15" s="22">
        <v>232</v>
      </c>
      <c r="W15" s="22" t="s">
        <v>88</v>
      </c>
      <c r="X15" s="22" t="s">
        <v>94</v>
      </c>
      <c r="Y15" s="71">
        <v>1428</v>
      </c>
      <c r="Z15" s="62" t="s">
        <v>1</v>
      </c>
      <c r="AA15" s="1" t="s">
        <v>90</v>
      </c>
      <c r="AB15" s="28" t="s">
        <v>253</v>
      </c>
    </row>
    <row r="16" spans="1:28" x14ac:dyDescent="0.3">
      <c r="A16" s="1" t="s">
        <v>74</v>
      </c>
      <c r="B16" s="1" t="s">
        <v>45</v>
      </c>
      <c r="C16" s="27" t="s">
        <v>50</v>
      </c>
      <c r="D16" s="38">
        <v>32</v>
      </c>
      <c r="E16" s="89"/>
      <c r="F16" s="89"/>
      <c r="G16" s="89"/>
      <c r="H16" s="89"/>
      <c r="I16" s="89"/>
      <c r="J16" s="89"/>
      <c r="K16" s="89"/>
      <c r="L16" s="89"/>
      <c r="M16" s="89"/>
      <c r="N16" s="27">
        <f t="shared" si="1"/>
        <v>0</v>
      </c>
      <c r="O16" s="90"/>
      <c r="P16" s="57">
        <v>6</v>
      </c>
      <c r="Q16" s="90"/>
      <c r="R16" s="90"/>
      <c r="S16" s="90"/>
      <c r="T16" s="39">
        <v>10</v>
      </c>
      <c r="U16" s="40" t="str">
        <f t="shared" si="0"/>
        <v/>
      </c>
      <c r="V16" s="22">
        <v>232</v>
      </c>
      <c r="W16" s="22" t="s">
        <v>88</v>
      </c>
      <c r="X16" s="22" t="s">
        <v>94</v>
      </c>
      <c r="Y16" s="71">
        <v>1428</v>
      </c>
      <c r="Z16" s="62" t="s">
        <v>1</v>
      </c>
      <c r="AA16" s="1" t="s">
        <v>90</v>
      </c>
      <c r="AB16" s="28" t="s">
        <v>253</v>
      </c>
    </row>
    <row r="17" spans="1:28" x14ac:dyDescent="0.3">
      <c r="A17" s="1" t="s">
        <v>74</v>
      </c>
      <c r="B17" s="1" t="s">
        <v>45</v>
      </c>
      <c r="C17" s="27" t="s">
        <v>55</v>
      </c>
      <c r="D17" s="38">
        <v>13</v>
      </c>
      <c r="E17" s="27">
        <v>16</v>
      </c>
      <c r="F17" s="27">
        <v>0</v>
      </c>
      <c r="G17" s="27">
        <v>0</v>
      </c>
      <c r="H17" s="27"/>
      <c r="I17" s="27"/>
      <c r="J17" s="27">
        <v>0</v>
      </c>
      <c r="K17" s="27">
        <v>0</v>
      </c>
      <c r="L17" s="27">
        <v>1</v>
      </c>
      <c r="M17" s="27">
        <v>0</v>
      </c>
      <c r="N17" s="27">
        <f t="shared" si="1"/>
        <v>1</v>
      </c>
      <c r="O17" s="39">
        <v>0</v>
      </c>
      <c r="P17" s="39">
        <v>4</v>
      </c>
      <c r="Q17" s="39">
        <v>1</v>
      </c>
      <c r="R17" s="39">
        <v>1</v>
      </c>
      <c r="S17" s="39">
        <v>0</v>
      </c>
      <c r="T17" s="39">
        <v>0</v>
      </c>
      <c r="U17" s="40">
        <f t="shared" si="0"/>
        <v>6.25E-2</v>
      </c>
      <c r="V17" s="22">
        <v>232</v>
      </c>
      <c r="W17" s="22" t="s">
        <v>88</v>
      </c>
      <c r="X17" s="22" t="s">
        <v>94</v>
      </c>
      <c r="Y17" s="71">
        <v>1428</v>
      </c>
      <c r="Z17" s="62" t="s">
        <v>1</v>
      </c>
      <c r="AA17" s="1" t="s">
        <v>90</v>
      </c>
      <c r="AB17" s="28" t="s">
        <v>253</v>
      </c>
    </row>
    <row r="18" spans="1:28" x14ac:dyDescent="0.3">
      <c r="A18" s="1" t="s">
        <v>74</v>
      </c>
      <c r="B18" s="1" t="s">
        <v>45</v>
      </c>
      <c r="C18" s="27" t="s">
        <v>46</v>
      </c>
      <c r="D18" s="38">
        <v>45</v>
      </c>
      <c r="E18" s="89"/>
      <c r="F18" s="89"/>
      <c r="G18" s="89"/>
      <c r="H18" s="89"/>
      <c r="I18" s="89"/>
      <c r="J18" s="89"/>
      <c r="K18" s="89"/>
      <c r="L18" s="89"/>
      <c r="M18" s="89"/>
      <c r="N18" s="27">
        <f t="shared" si="1"/>
        <v>0</v>
      </c>
      <c r="O18" s="90"/>
      <c r="P18" s="90"/>
      <c r="Q18" s="90"/>
      <c r="R18" s="90"/>
      <c r="S18" s="90"/>
      <c r="T18" s="39">
        <v>14</v>
      </c>
      <c r="U18" s="40" t="str">
        <f t="shared" si="0"/>
        <v/>
      </c>
      <c r="V18" s="22">
        <v>232</v>
      </c>
      <c r="W18" s="22" t="s">
        <v>88</v>
      </c>
      <c r="X18" s="22" t="s">
        <v>94</v>
      </c>
      <c r="Y18" s="71">
        <v>1428</v>
      </c>
      <c r="Z18" s="62" t="s">
        <v>1</v>
      </c>
      <c r="AA18" s="1" t="s">
        <v>90</v>
      </c>
      <c r="AB18" s="28" t="s">
        <v>253</v>
      </c>
    </row>
    <row r="19" spans="1:28" x14ac:dyDescent="0.3">
      <c r="A19" s="1" t="s">
        <v>74</v>
      </c>
      <c r="B19" s="1" t="s">
        <v>45</v>
      </c>
      <c r="C19" s="27" t="s">
        <v>47</v>
      </c>
      <c r="D19" s="38">
        <v>42</v>
      </c>
      <c r="E19" s="89"/>
      <c r="F19" s="89"/>
      <c r="G19" s="89"/>
      <c r="H19" s="89"/>
      <c r="I19" s="89"/>
      <c r="J19" s="89"/>
      <c r="K19" s="89"/>
      <c r="L19" s="89"/>
      <c r="M19" s="89"/>
      <c r="N19" s="27">
        <f t="shared" si="1"/>
        <v>0</v>
      </c>
      <c r="O19" s="90"/>
      <c r="P19" s="57">
        <v>6</v>
      </c>
      <c r="Q19" s="90"/>
      <c r="R19" s="90"/>
      <c r="S19" s="90"/>
      <c r="T19" s="39">
        <v>19</v>
      </c>
      <c r="U19" s="40" t="str">
        <f t="shared" si="0"/>
        <v/>
      </c>
      <c r="V19" s="22">
        <v>232</v>
      </c>
      <c r="W19" s="22" t="s">
        <v>88</v>
      </c>
      <c r="X19" s="22" t="s">
        <v>94</v>
      </c>
      <c r="Y19" s="71">
        <v>1428</v>
      </c>
      <c r="Z19" s="62" t="s">
        <v>1</v>
      </c>
      <c r="AA19" s="1" t="s">
        <v>90</v>
      </c>
      <c r="AB19" s="28" t="s">
        <v>253</v>
      </c>
    </row>
    <row r="20" spans="1:28" x14ac:dyDescent="0.3">
      <c r="A20" s="1" t="s">
        <v>74</v>
      </c>
      <c r="B20" s="1" t="s">
        <v>45</v>
      </c>
      <c r="C20" s="27" t="s">
        <v>172</v>
      </c>
      <c r="D20" s="38">
        <v>13</v>
      </c>
      <c r="E20" s="89" t="s">
        <v>459</v>
      </c>
      <c r="F20" s="89"/>
      <c r="G20" s="89"/>
      <c r="H20" s="89"/>
      <c r="I20" s="89"/>
      <c r="J20" s="89"/>
      <c r="K20" s="89"/>
      <c r="L20" s="89"/>
      <c r="M20" s="89"/>
      <c r="N20" s="27"/>
      <c r="O20" s="90"/>
      <c r="P20" s="99"/>
      <c r="Q20" s="90"/>
      <c r="R20" s="90"/>
      <c r="S20" s="90"/>
      <c r="T20" s="39"/>
      <c r="U20" s="40"/>
      <c r="V20" s="22">
        <v>232</v>
      </c>
      <c r="W20" s="22" t="s">
        <v>88</v>
      </c>
      <c r="X20" s="22" t="s">
        <v>94</v>
      </c>
      <c r="Y20" s="71">
        <v>1428</v>
      </c>
      <c r="Z20" s="62" t="s">
        <v>1</v>
      </c>
      <c r="AA20" s="1" t="s">
        <v>90</v>
      </c>
      <c r="AB20" s="28" t="s">
        <v>253</v>
      </c>
    </row>
    <row r="21" spans="1:28" x14ac:dyDescent="0.3">
      <c r="A21" s="1" t="s">
        <v>74</v>
      </c>
      <c r="B21" s="1" t="s">
        <v>45</v>
      </c>
      <c r="C21" s="27" t="s">
        <v>49</v>
      </c>
      <c r="D21" s="38">
        <v>53</v>
      </c>
      <c r="E21" s="89"/>
      <c r="F21" s="89"/>
      <c r="G21" s="89"/>
      <c r="H21" s="89"/>
      <c r="I21" s="89"/>
      <c r="J21" s="89"/>
      <c r="K21" s="89"/>
      <c r="L21" s="89"/>
      <c r="M21" s="89"/>
      <c r="N21" s="27">
        <f>SUM(L21:M21)</f>
        <v>0</v>
      </c>
      <c r="O21" s="90"/>
      <c r="P21" s="90"/>
      <c r="Q21" s="90"/>
      <c r="R21" s="90"/>
      <c r="S21" s="90"/>
      <c r="T21" s="39">
        <v>20</v>
      </c>
      <c r="U21" s="40" t="str">
        <f t="shared" si="0"/>
        <v/>
      </c>
      <c r="V21" s="22">
        <v>232</v>
      </c>
      <c r="W21" s="22" t="s">
        <v>88</v>
      </c>
      <c r="X21" s="22" t="s">
        <v>94</v>
      </c>
      <c r="Y21" s="71">
        <v>1428</v>
      </c>
      <c r="Z21" s="62" t="s">
        <v>1</v>
      </c>
      <c r="AA21" s="1" t="s">
        <v>90</v>
      </c>
      <c r="AB21" s="28" t="s">
        <v>253</v>
      </c>
    </row>
    <row r="22" spans="1:28" x14ac:dyDescent="0.3">
      <c r="A22" s="1" t="s">
        <v>74</v>
      </c>
      <c r="B22" s="1" t="s">
        <v>45</v>
      </c>
      <c r="C22" s="27" t="s">
        <v>51</v>
      </c>
      <c r="D22" s="38">
        <v>33</v>
      </c>
      <c r="E22" s="89" t="s">
        <v>459</v>
      </c>
      <c r="F22" s="89"/>
      <c r="G22" s="89"/>
      <c r="H22" s="89"/>
      <c r="I22" s="89"/>
      <c r="J22" s="89"/>
      <c r="K22" s="89"/>
      <c r="L22" s="89"/>
      <c r="M22" s="89"/>
      <c r="N22" s="27"/>
      <c r="O22" s="90"/>
      <c r="P22" s="90"/>
      <c r="Q22" s="90"/>
      <c r="R22" s="90"/>
      <c r="S22" s="90"/>
      <c r="T22" s="39"/>
      <c r="U22" s="40"/>
      <c r="V22" s="22">
        <v>232</v>
      </c>
      <c r="W22" s="22" t="s">
        <v>88</v>
      </c>
      <c r="X22" s="22" t="s">
        <v>94</v>
      </c>
      <c r="Y22" s="71">
        <v>1428</v>
      </c>
      <c r="Z22" s="62" t="s">
        <v>1</v>
      </c>
      <c r="AA22" s="1" t="s">
        <v>90</v>
      </c>
      <c r="AB22" s="28" t="s">
        <v>253</v>
      </c>
    </row>
    <row r="23" spans="1:28" x14ac:dyDescent="0.3">
      <c r="A23" s="1" t="s">
        <v>74</v>
      </c>
      <c r="B23" s="1" t="s">
        <v>45</v>
      </c>
      <c r="C23" s="27" t="s">
        <v>52</v>
      </c>
      <c r="D23" s="38">
        <v>12</v>
      </c>
      <c r="E23" s="89"/>
      <c r="F23" s="89"/>
      <c r="G23" s="89"/>
      <c r="H23" s="89"/>
      <c r="I23" s="89"/>
      <c r="J23" s="89"/>
      <c r="K23" s="89"/>
      <c r="L23" s="89"/>
      <c r="M23" s="89"/>
      <c r="N23" s="27">
        <f>SUM(L23:M23)</f>
        <v>0</v>
      </c>
      <c r="O23" s="90"/>
      <c r="P23" s="90"/>
      <c r="Q23" s="90"/>
      <c r="R23" s="90"/>
      <c r="S23" s="90"/>
      <c r="T23" s="39">
        <v>8</v>
      </c>
      <c r="U23" s="40" t="str">
        <f t="shared" si="0"/>
        <v/>
      </c>
      <c r="V23" s="22">
        <v>232</v>
      </c>
      <c r="W23" s="22" t="s">
        <v>88</v>
      </c>
      <c r="X23" s="22" t="s">
        <v>94</v>
      </c>
      <c r="Y23" s="71">
        <v>1428</v>
      </c>
      <c r="Z23" s="62" t="s">
        <v>1</v>
      </c>
      <c r="AA23" s="1" t="s">
        <v>90</v>
      </c>
      <c r="AB23" s="28" t="s">
        <v>253</v>
      </c>
    </row>
    <row r="24" spans="1:28" x14ac:dyDescent="0.3">
      <c r="A24" s="1" t="s">
        <v>74</v>
      </c>
      <c r="B24" s="1" t="s">
        <v>45</v>
      </c>
      <c r="C24" s="27" t="s">
        <v>163</v>
      </c>
      <c r="D24" s="38">
        <v>24</v>
      </c>
      <c r="E24" s="27">
        <v>32</v>
      </c>
      <c r="F24" s="27">
        <v>4</v>
      </c>
      <c r="G24" s="27">
        <v>10</v>
      </c>
      <c r="H24" s="27"/>
      <c r="I24" s="27"/>
      <c r="J24" s="27">
        <v>1</v>
      </c>
      <c r="K24" s="27">
        <v>2</v>
      </c>
      <c r="L24" s="27">
        <v>0</v>
      </c>
      <c r="M24" s="27">
        <v>2</v>
      </c>
      <c r="N24" s="27">
        <f>SUM(L24:M24)</f>
        <v>2</v>
      </c>
      <c r="O24" s="39">
        <v>0</v>
      </c>
      <c r="P24" s="39">
        <v>1</v>
      </c>
      <c r="Q24" s="39">
        <v>1</v>
      </c>
      <c r="R24" s="39">
        <v>0</v>
      </c>
      <c r="S24" s="39">
        <v>0</v>
      </c>
      <c r="T24" s="39">
        <v>9</v>
      </c>
      <c r="U24" s="40">
        <f t="shared" si="0"/>
        <v>0.375</v>
      </c>
      <c r="V24" s="22">
        <v>232</v>
      </c>
      <c r="W24" s="22" t="s">
        <v>88</v>
      </c>
      <c r="X24" s="22" t="s">
        <v>94</v>
      </c>
      <c r="Y24" s="71">
        <v>1428</v>
      </c>
      <c r="Z24" s="62" t="s">
        <v>1</v>
      </c>
      <c r="AA24" s="1" t="s">
        <v>90</v>
      </c>
      <c r="AB24" s="28" t="s">
        <v>253</v>
      </c>
    </row>
    <row r="25" spans="1:28" x14ac:dyDescent="0.3">
      <c r="A25" s="1" t="s">
        <v>74</v>
      </c>
      <c r="B25" s="1" t="s">
        <v>45</v>
      </c>
      <c r="C25" s="27" t="s">
        <v>48</v>
      </c>
      <c r="D25" s="38">
        <v>11</v>
      </c>
      <c r="E25" s="89"/>
      <c r="F25" s="89"/>
      <c r="G25" s="89"/>
      <c r="H25" s="89"/>
      <c r="I25" s="89"/>
      <c r="J25" s="89"/>
      <c r="K25" s="89"/>
      <c r="L25" s="89"/>
      <c r="M25" s="89"/>
      <c r="N25" s="27">
        <f>SUM(L25:M25)</f>
        <v>0</v>
      </c>
      <c r="O25" s="90"/>
      <c r="P25" s="90"/>
      <c r="Q25" s="90"/>
      <c r="R25" s="90"/>
      <c r="S25" s="90"/>
      <c r="T25" s="39">
        <v>17</v>
      </c>
      <c r="U25" s="40" t="str">
        <f t="shared" si="0"/>
        <v/>
      </c>
      <c r="V25" s="22">
        <v>232</v>
      </c>
      <c r="W25" s="22" t="s">
        <v>88</v>
      </c>
      <c r="X25" s="22" t="s">
        <v>94</v>
      </c>
      <c r="Y25" s="71">
        <v>1428</v>
      </c>
      <c r="Z25" s="62" t="s">
        <v>1</v>
      </c>
      <c r="AA25" s="1" t="s">
        <v>90</v>
      </c>
      <c r="AB25" s="28" t="s">
        <v>253</v>
      </c>
    </row>
    <row r="26" spans="1:28" x14ac:dyDescent="0.3">
      <c r="A26" s="1" t="s">
        <v>74</v>
      </c>
      <c r="B26" s="1" t="s">
        <v>45</v>
      </c>
      <c r="C26" s="57" t="s">
        <v>38</v>
      </c>
      <c r="D26" s="1"/>
      <c r="E26" s="57">
        <v>265</v>
      </c>
      <c r="F26" s="43"/>
      <c r="G26" s="43"/>
      <c r="H26" s="43"/>
      <c r="I26" s="43"/>
      <c r="J26" s="57"/>
      <c r="K26" s="43"/>
      <c r="L26" s="43"/>
      <c r="M26" s="43"/>
      <c r="N26" s="43"/>
      <c r="O26" s="43"/>
      <c r="P26" s="57">
        <v>17</v>
      </c>
      <c r="Q26" s="43"/>
      <c r="R26" s="43"/>
      <c r="S26" s="43"/>
      <c r="T26" s="57">
        <v>1</v>
      </c>
      <c r="U26" s="40" t="str">
        <f t="shared" ref="U26" si="2">_xlfn.IFNA("",((T26+Q26+N26-R26)+(O26*2))/E26)</f>
        <v/>
      </c>
      <c r="V26" s="22">
        <v>232</v>
      </c>
      <c r="W26" s="22" t="s">
        <v>88</v>
      </c>
      <c r="X26" s="22" t="s">
        <v>94</v>
      </c>
      <c r="Y26" s="71">
        <v>1428</v>
      </c>
      <c r="Z26" s="62" t="s">
        <v>1</v>
      </c>
      <c r="AA26" s="1" t="s">
        <v>90</v>
      </c>
      <c r="AB26" s="28" t="s">
        <v>253</v>
      </c>
    </row>
    <row r="27" spans="1:28" x14ac:dyDescent="0.3">
      <c r="A27" s="44" t="s">
        <v>74</v>
      </c>
      <c r="B27" s="44" t="s">
        <v>45</v>
      </c>
      <c r="C27" s="45" t="s">
        <v>39</v>
      </c>
      <c r="D27" s="44"/>
      <c r="E27" s="45">
        <f t="shared" ref="E27:T27" si="3">SUM(E13:E26)</f>
        <v>320</v>
      </c>
      <c r="F27" s="45">
        <f t="shared" si="3"/>
        <v>5</v>
      </c>
      <c r="G27" s="45">
        <f t="shared" si="3"/>
        <v>12</v>
      </c>
      <c r="H27" s="45">
        <f t="shared" si="3"/>
        <v>0</v>
      </c>
      <c r="I27" s="45">
        <f t="shared" si="3"/>
        <v>0</v>
      </c>
      <c r="J27" s="45">
        <f t="shared" si="3"/>
        <v>2</v>
      </c>
      <c r="K27" s="45">
        <f t="shared" si="3"/>
        <v>4</v>
      </c>
      <c r="L27" s="45">
        <f t="shared" si="3"/>
        <v>1</v>
      </c>
      <c r="M27" s="45">
        <f t="shared" si="3"/>
        <v>4</v>
      </c>
      <c r="N27" s="45">
        <f t="shared" si="3"/>
        <v>5</v>
      </c>
      <c r="O27" s="45">
        <f t="shared" si="3"/>
        <v>1</v>
      </c>
      <c r="P27" s="45">
        <f t="shared" si="3"/>
        <v>40</v>
      </c>
      <c r="Q27" s="45">
        <f t="shared" si="3"/>
        <v>2</v>
      </c>
      <c r="R27" s="45">
        <f t="shared" si="3"/>
        <v>2</v>
      </c>
      <c r="S27" s="45">
        <f t="shared" si="3"/>
        <v>0</v>
      </c>
      <c r="T27" s="45">
        <f t="shared" si="3"/>
        <v>109</v>
      </c>
      <c r="U27" s="46">
        <f>((T27+Q27+N27-R27)+(O27*2))/E27</f>
        <v>0.36249999999999999</v>
      </c>
      <c r="V27" s="47">
        <v>232</v>
      </c>
      <c r="W27" s="47" t="s">
        <v>88</v>
      </c>
      <c r="X27" s="47" t="s">
        <v>94</v>
      </c>
      <c r="Y27" s="72">
        <v>1428</v>
      </c>
      <c r="Z27" s="79" t="s">
        <v>1</v>
      </c>
      <c r="AA27" s="44" t="s">
        <v>90</v>
      </c>
      <c r="AB27" s="76" t="s">
        <v>253</v>
      </c>
    </row>
    <row r="28" spans="1:28" x14ac:dyDescent="0.3">
      <c r="A28" s="1"/>
      <c r="B28" s="1"/>
      <c r="C28" s="1"/>
      <c r="D28" s="1"/>
      <c r="F28" s="50" t="s">
        <v>40</v>
      </c>
      <c r="G28" s="51">
        <f>F27/G27</f>
        <v>0.41666666666666669</v>
      </c>
      <c r="H28" s="27"/>
      <c r="I28" s="1"/>
      <c r="J28" s="50" t="s">
        <v>41</v>
      </c>
      <c r="K28" s="52">
        <f>J27/K27</f>
        <v>0.5</v>
      </c>
      <c r="L28" s="1"/>
      <c r="M28" s="39" t="s">
        <v>42</v>
      </c>
      <c r="N28" s="53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5" t="s">
        <v>43</v>
      </c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4"/>
      <c r="Z34" s="42"/>
      <c r="AA34" s="1"/>
      <c r="AB34" s="1"/>
    </row>
    <row r="35" spans="1:28" x14ac:dyDescent="0.3">
      <c r="B35" s="1"/>
      <c r="C35" s="55" t="s">
        <v>75</v>
      </c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7" t="s">
        <v>10</v>
      </c>
      <c r="U35" s="1"/>
      <c r="V35" s="56">
        <v>15</v>
      </c>
      <c r="W35" s="1"/>
      <c r="X35" s="1"/>
      <c r="Y35" s="31"/>
      <c r="Z35" s="42"/>
      <c r="AA35" s="1"/>
      <c r="AB35" s="1"/>
    </row>
    <row r="36" spans="1:28" x14ac:dyDescent="0.3">
      <c r="A36" s="36" t="s">
        <v>11</v>
      </c>
      <c r="B36" s="37" t="s">
        <v>12</v>
      </c>
      <c r="C36" s="38" t="s">
        <v>13</v>
      </c>
      <c r="D36" s="38" t="s">
        <v>14</v>
      </c>
      <c r="E36" s="14" t="s">
        <v>15</v>
      </c>
      <c r="F36" s="14" t="s">
        <v>16</v>
      </c>
      <c r="G36" s="14" t="s">
        <v>17</v>
      </c>
      <c r="H36" s="14" t="s">
        <v>18</v>
      </c>
      <c r="I36" s="14" t="s">
        <v>19</v>
      </c>
      <c r="J36" s="14" t="s">
        <v>20</v>
      </c>
      <c r="K36" s="14" t="s">
        <v>21</v>
      </c>
      <c r="L36" s="14" t="s">
        <v>22</v>
      </c>
      <c r="M36" s="14" t="s">
        <v>23</v>
      </c>
      <c r="N36" s="14" t="s">
        <v>24</v>
      </c>
      <c r="O36" s="14" t="s">
        <v>25</v>
      </c>
      <c r="P36" s="14" t="s">
        <v>26</v>
      </c>
      <c r="Q36" s="14" t="s">
        <v>27</v>
      </c>
      <c r="R36" s="14" t="s">
        <v>28</v>
      </c>
      <c r="S36" s="14" t="s">
        <v>29</v>
      </c>
      <c r="T36" s="14" t="s">
        <v>30</v>
      </c>
      <c r="U36" s="14" t="s">
        <v>31</v>
      </c>
      <c r="V36" s="14" t="s">
        <v>3</v>
      </c>
      <c r="W36" s="14" t="s">
        <v>32</v>
      </c>
      <c r="X36" s="14" t="s">
        <v>33</v>
      </c>
      <c r="Y36" s="14" t="s">
        <v>34</v>
      </c>
      <c r="Z36" s="14" t="s">
        <v>35</v>
      </c>
      <c r="AA36" s="14" t="s">
        <v>36</v>
      </c>
      <c r="AB36" s="14" t="s">
        <v>37</v>
      </c>
    </row>
    <row r="37" spans="1:28" x14ac:dyDescent="0.3">
      <c r="A37" s="1" t="s">
        <v>45</v>
      </c>
      <c r="B37" s="1" t="s">
        <v>74</v>
      </c>
      <c r="C37" s="27" t="s">
        <v>403</v>
      </c>
      <c r="D37" s="38">
        <v>22</v>
      </c>
      <c r="E37" s="89"/>
      <c r="F37" s="89"/>
      <c r="G37" s="89"/>
      <c r="H37" s="89"/>
      <c r="I37" s="89"/>
      <c r="J37" s="89"/>
      <c r="K37" s="89"/>
      <c r="L37" s="89"/>
      <c r="M37" s="89"/>
      <c r="N37" s="27">
        <f>SUM(L37:M37)</f>
        <v>0</v>
      </c>
      <c r="O37" s="89"/>
      <c r="P37" s="90"/>
      <c r="Q37" s="89"/>
      <c r="R37" s="89"/>
      <c r="S37" s="89"/>
      <c r="T37" s="27">
        <v>12</v>
      </c>
      <c r="U37" s="40" t="str">
        <f>IFERROR(((T37+Q37+N37-R37)+(O37*2))/E37,"")</f>
        <v/>
      </c>
      <c r="V37" s="22">
        <v>232</v>
      </c>
      <c r="W37" s="22" t="s">
        <v>93</v>
      </c>
      <c r="X37" s="22" t="s">
        <v>89</v>
      </c>
      <c r="Y37" s="71">
        <v>1428</v>
      </c>
      <c r="Z37" s="62" t="s">
        <v>1</v>
      </c>
      <c r="AA37" s="1" t="s">
        <v>254</v>
      </c>
      <c r="AB37" s="28" t="s">
        <v>255</v>
      </c>
    </row>
    <row r="38" spans="1:28" x14ac:dyDescent="0.3">
      <c r="A38" s="1" t="s">
        <v>45</v>
      </c>
      <c r="B38" s="1" t="s">
        <v>74</v>
      </c>
      <c r="C38" s="27" t="s">
        <v>498</v>
      </c>
      <c r="D38" s="38">
        <v>35</v>
      </c>
      <c r="E38" s="89"/>
      <c r="F38" s="89"/>
      <c r="G38" s="89"/>
      <c r="H38" s="89"/>
      <c r="I38" s="89"/>
      <c r="J38" s="89"/>
      <c r="K38" s="89"/>
      <c r="L38" s="89"/>
      <c r="M38" s="89"/>
      <c r="N38" s="27">
        <f t="shared" ref="N38:N43" si="4">SUM(L38:M38)</f>
        <v>0</v>
      </c>
      <c r="O38" s="90"/>
      <c r="P38" s="90"/>
      <c r="Q38" s="90"/>
      <c r="R38" s="90"/>
      <c r="S38" s="90"/>
      <c r="T38" s="27">
        <v>14</v>
      </c>
      <c r="U38" s="40" t="str">
        <f t="shared" ref="U38:U45" si="5">IFERROR(((T38+Q38+N38-R38)+(O38*2))/E38,"")</f>
        <v/>
      </c>
      <c r="V38" s="22">
        <v>232</v>
      </c>
      <c r="W38" s="22" t="s">
        <v>93</v>
      </c>
      <c r="X38" s="22" t="s">
        <v>89</v>
      </c>
      <c r="Y38" s="71">
        <v>1428</v>
      </c>
      <c r="Z38" s="62" t="s">
        <v>1</v>
      </c>
      <c r="AA38" s="1" t="s">
        <v>254</v>
      </c>
      <c r="AB38" s="28" t="s">
        <v>255</v>
      </c>
    </row>
    <row r="39" spans="1:28" x14ac:dyDescent="0.3">
      <c r="A39" s="1" t="s">
        <v>45</v>
      </c>
      <c r="B39" s="1" t="s">
        <v>74</v>
      </c>
      <c r="C39" s="27" t="s">
        <v>404</v>
      </c>
      <c r="D39" s="38">
        <v>34</v>
      </c>
      <c r="E39" s="89"/>
      <c r="F39" s="89"/>
      <c r="G39" s="89"/>
      <c r="H39" s="89"/>
      <c r="I39" s="89"/>
      <c r="J39" s="89"/>
      <c r="K39" s="89"/>
      <c r="L39" s="89"/>
      <c r="M39" s="89"/>
      <c r="N39" s="27">
        <f t="shared" si="4"/>
        <v>0</v>
      </c>
      <c r="O39" s="90"/>
      <c r="P39" s="90"/>
      <c r="Q39" s="90"/>
      <c r="R39" s="90"/>
      <c r="S39" s="90"/>
      <c r="T39" s="27">
        <v>9</v>
      </c>
      <c r="U39" s="40" t="str">
        <f t="shared" si="5"/>
        <v/>
      </c>
      <c r="V39" s="22">
        <v>232</v>
      </c>
      <c r="W39" s="22" t="s">
        <v>93</v>
      </c>
      <c r="X39" s="22" t="s">
        <v>89</v>
      </c>
      <c r="Y39" s="71">
        <v>1428</v>
      </c>
      <c r="Z39" s="62" t="s">
        <v>1</v>
      </c>
      <c r="AA39" s="1" t="s">
        <v>254</v>
      </c>
      <c r="AB39" s="28" t="s">
        <v>255</v>
      </c>
    </row>
    <row r="40" spans="1:28" x14ac:dyDescent="0.3">
      <c r="A40" s="1" t="s">
        <v>45</v>
      </c>
      <c r="B40" s="1" t="s">
        <v>74</v>
      </c>
      <c r="C40" s="27" t="s">
        <v>405</v>
      </c>
      <c r="D40" s="38">
        <v>4</v>
      </c>
      <c r="E40" s="89"/>
      <c r="F40" s="89"/>
      <c r="G40" s="89"/>
      <c r="H40" s="89"/>
      <c r="I40" s="89"/>
      <c r="J40" s="89"/>
      <c r="K40" s="89"/>
      <c r="L40" s="89"/>
      <c r="M40" s="89"/>
      <c r="N40" s="27">
        <f t="shared" si="4"/>
        <v>0</v>
      </c>
      <c r="O40" s="90"/>
      <c r="P40" s="90"/>
      <c r="Q40" s="90"/>
      <c r="R40" s="90"/>
      <c r="S40" s="90"/>
      <c r="T40" s="27">
        <v>24</v>
      </c>
      <c r="U40" s="40" t="str">
        <f t="shared" si="5"/>
        <v/>
      </c>
      <c r="V40" s="22">
        <v>232</v>
      </c>
      <c r="W40" s="22" t="s">
        <v>93</v>
      </c>
      <c r="X40" s="22" t="s">
        <v>89</v>
      </c>
      <c r="Y40" s="71">
        <v>1428</v>
      </c>
      <c r="Z40" s="62" t="s">
        <v>1</v>
      </c>
      <c r="AA40" s="1" t="s">
        <v>254</v>
      </c>
      <c r="AB40" s="28" t="s">
        <v>255</v>
      </c>
    </row>
    <row r="41" spans="1:28" x14ac:dyDescent="0.3">
      <c r="A41" s="1" t="s">
        <v>45</v>
      </c>
      <c r="B41" s="1" t="s">
        <v>74</v>
      </c>
      <c r="C41" s="27" t="s">
        <v>406</v>
      </c>
      <c r="D41" s="38">
        <v>24</v>
      </c>
      <c r="E41" s="89" t="s">
        <v>459</v>
      </c>
      <c r="F41" s="89"/>
      <c r="G41" s="89"/>
      <c r="H41" s="89"/>
      <c r="I41" s="89"/>
      <c r="J41" s="89"/>
      <c r="K41" s="89"/>
      <c r="L41" s="89"/>
      <c r="M41" s="89"/>
      <c r="N41" s="27"/>
      <c r="O41" s="90"/>
      <c r="P41" s="90"/>
      <c r="Q41" s="90"/>
      <c r="R41" s="90"/>
      <c r="S41" s="90"/>
      <c r="T41" s="27"/>
      <c r="U41" s="40" t="str">
        <f t="shared" si="5"/>
        <v/>
      </c>
      <c r="V41" s="22">
        <v>232</v>
      </c>
      <c r="W41" s="22" t="s">
        <v>93</v>
      </c>
      <c r="X41" s="22" t="s">
        <v>89</v>
      </c>
      <c r="Y41" s="71">
        <v>1428</v>
      </c>
      <c r="Z41" s="62" t="s">
        <v>1</v>
      </c>
      <c r="AA41" s="1" t="s">
        <v>254</v>
      </c>
      <c r="AB41" s="28" t="s">
        <v>255</v>
      </c>
    </row>
    <row r="42" spans="1:28" x14ac:dyDescent="0.3">
      <c r="A42" s="1" t="s">
        <v>45</v>
      </c>
      <c r="B42" s="1" t="s">
        <v>74</v>
      </c>
      <c r="C42" s="27" t="s">
        <v>407</v>
      </c>
      <c r="D42" s="38">
        <v>14</v>
      </c>
      <c r="E42" s="89"/>
      <c r="F42" s="89"/>
      <c r="G42" s="89"/>
      <c r="H42" s="89"/>
      <c r="I42" s="89"/>
      <c r="J42" s="89"/>
      <c r="K42" s="89"/>
      <c r="L42" s="89"/>
      <c r="M42" s="89"/>
      <c r="N42" s="27">
        <f t="shared" si="4"/>
        <v>0</v>
      </c>
      <c r="O42" s="90"/>
      <c r="P42" s="57">
        <v>6</v>
      </c>
      <c r="Q42" s="90"/>
      <c r="R42" s="90"/>
      <c r="S42" s="90"/>
      <c r="T42" s="27">
        <v>34</v>
      </c>
      <c r="U42" s="40" t="str">
        <f t="shared" si="5"/>
        <v/>
      </c>
      <c r="V42" s="22">
        <v>232</v>
      </c>
      <c r="W42" s="22" t="s">
        <v>93</v>
      </c>
      <c r="X42" s="22" t="s">
        <v>89</v>
      </c>
      <c r="Y42" s="71">
        <v>1428</v>
      </c>
      <c r="Z42" s="62" t="s">
        <v>1</v>
      </c>
      <c r="AA42" s="1" t="s">
        <v>254</v>
      </c>
      <c r="AB42" s="28" t="s">
        <v>255</v>
      </c>
    </row>
    <row r="43" spans="1:28" x14ac:dyDescent="0.3">
      <c r="A43" s="1" t="s">
        <v>45</v>
      </c>
      <c r="B43" s="1" t="s">
        <v>74</v>
      </c>
      <c r="C43" s="27" t="s">
        <v>408</v>
      </c>
      <c r="D43" s="38">
        <v>17</v>
      </c>
      <c r="E43" s="89"/>
      <c r="F43" s="89"/>
      <c r="G43" s="89"/>
      <c r="H43" s="89"/>
      <c r="I43" s="89"/>
      <c r="J43" s="89"/>
      <c r="K43" s="89"/>
      <c r="L43" s="89"/>
      <c r="M43" s="89"/>
      <c r="N43" s="27">
        <f t="shared" si="4"/>
        <v>0</v>
      </c>
      <c r="O43" s="90"/>
      <c r="P43" s="90"/>
      <c r="Q43" s="90"/>
      <c r="R43" s="90"/>
      <c r="S43" s="90"/>
      <c r="T43" s="27">
        <v>6</v>
      </c>
      <c r="U43" s="40" t="str">
        <f t="shared" si="5"/>
        <v/>
      </c>
      <c r="V43" s="22">
        <v>232</v>
      </c>
      <c r="W43" s="22" t="s">
        <v>93</v>
      </c>
      <c r="X43" s="22" t="s">
        <v>89</v>
      </c>
      <c r="Y43" s="71">
        <v>1428</v>
      </c>
      <c r="Z43" s="62" t="s">
        <v>1</v>
      </c>
      <c r="AA43" s="1" t="s">
        <v>254</v>
      </c>
      <c r="AB43" s="28" t="s">
        <v>255</v>
      </c>
    </row>
    <row r="44" spans="1:28" x14ac:dyDescent="0.3">
      <c r="A44" s="1" t="s">
        <v>45</v>
      </c>
      <c r="B44" s="1" t="s">
        <v>74</v>
      </c>
      <c r="C44" s="27" t="s">
        <v>484</v>
      </c>
      <c r="D44" s="38">
        <v>23</v>
      </c>
      <c r="E44" s="89"/>
      <c r="F44" s="89"/>
      <c r="G44" s="89"/>
      <c r="H44" s="89"/>
      <c r="I44" s="89"/>
      <c r="J44" s="89"/>
      <c r="K44" s="89"/>
      <c r="L44" s="89"/>
      <c r="M44" s="89"/>
      <c r="N44" s="27">
        <f>SUM(L44:M44)</f>
        <v>0</v>
      </c>
      <c r="O44" s="90"/>
      <c r="P44" s="90"/>
      <c r="Q44" s="90"/>
      <c r="R44" s="90"/>
      <c r="S44" s="90"/>
      <c r="T44" s="27">
        <v>9</v>
      </c>
      <c r="U44" s="40" t="str">
        <f t="shared" si="5"/>
        <v/>
      </c>
      <c r="V44" s="22">
        <v>232</v>
      </c>
      <c r="W44" s="22" t="s">
        <v>93</v>
      </c>
      <c r="X44" s="22" t="s">
        <v>89</v>
      </c>
      <c r="Y44" s="71">
        <v>1428</v>
      </c>
      <c r="Z44" s="62" t="s">
        <v>1</v>
      </c>
      <c r="AA44" s="1" t="s">
        <v>254</v>
      </c>
      <c r="AB44" s="28" t="s">
        <v>255</v>
      </c>
    </row>
    <row r="45" spans="1:28" x14ac:dyDescent="0.3">
      <c r="A45" s="1" t="s">
        <v>45</v>
      </c>
      <c r="B45" s="1" t="s">
        <v>74</v>
      </c>
      <c r="C45" s="27" t="s">
        <v>409</v>
      </c>
      <c r="D45" s="38">
        <v>21</v>
      </c>
      <c r="E45" s="89"/>
      <c r="F45" s="89"/>
      <c r="G45" s="89"/>
      <c r="H45" s="89"/>
      <c r="I45" s="89"/>
      <c r="J45" s="89"/>
      <c r="K45" s="89"/>
      <c r="L45" s="89"/>
      <c r="M45" s="89"/>
      <c r="N45" s="27">
        <f>SUM(L45:M45)</f>
        <v>0</v>
      </c>
      <c r="O45" s="90"/>
      <c r="P45" s="90"/>
      <c r="Q45" s="90"/>
      <c r="R45" s="90"/>
      <c r="S45" s="90"/>
      <c r="T45" s="27">
        <v>6</v>
      </c>
      <c r="U45" s="40" t="str">
        <f t="shared" si="5"/>
        <v/>
      </c>
      <c r="V45" s="22">
        <v>232</v>
      </c>
      <c r="W45" s="22" t="s">
        <v>93</v>
      </c>
      <c r="X45" s="22" t="s">
        <v>89</v>
      </c>
      <c r="Y45" s="71">
        <v>1428</v>
      </c>
      <c r="Z45" s="62" t="s">
        <v>1</v>
      </c>
      <c r="AA45" s="1" t="s">
        <v>254</v>
      </c>
      <c r="AB45" s="28" t="s">
        <v>255</v>
      </c>
    </row>
    <row r="46" spans="1:28" x14ac:dyDescent="0.3">
      <c r="A46" s="1" t="s">
        <v>45</v>
      </c>
      <c r="B46" s="1" t="s">
        <v>74</v>
      </c>
      <c r="C46" s="57" t="s">
        <v>38</v>
      </c>
      <c r="D46" s="1"/>
      <c r="E46" s="57">
        <v>265</v>
      </c>
      <c r="F46" s="43"/>
      <c r="G46" s="43"/>
      <c r="H46" s="43"/>
      <c r="I46" s="43"/>
      <c r="J46" s="43"/>
      <c r="K46" s="43"/>
      <c r="L46" s="43"/>
      <c r="M46" s="43"/>
      <c r="N46" s="27"/>
      <c r="O46" s="43"/>
      <c r="P46" s="57">
        <v>21</v>
      </c>
      <c r="Q46" s="43"/>
      <c r="R46" s="43"/>
      <c r="S46" s="43"/>
      <c r="T46" s="27"/>
      <c r="U46" s="40" t="str">
        <f t="shared" ref="U46" si="6">_xlfn.IFNA("",((T46+Q46+N46-R46)+(O46*2))/E46)</f>
        <v/>
      </c>
      <c r="V46" s="22">
        <v>232</v>
      </c>
      <c r="W46" s="22" t="s">
        <v>93</v>
      </c>
      <c r="X46" s="22" t="s">
        <v>89</v>
      </c>
      <c r="Y46" s="71">
        <v>1428</v>
      </c>
      <c r="Z46" s="62" t="s">
        <v>1</v>
      </c>
      <c r="AA46" s="1" t="s">
        <v>254</v>
      </c>
      <c r="AB46" s="28" t="s">
        <v>255</v>
      </c>
    </row>
    <row r="47" spans="1:28" x14ac:dyDescent="0.3">
      <c r="A47" s="44" t="s">
        <v>45</v>
      </c>
      <c r="B47" s="44" t="s">
        <v>74</v>
      </c>
      <c r="C47" s="45" t="s">
        <v>39</v>
      </c>
      <c r="D47" s="44"/>
      <c r="E47" s="45">
        <f t="shared" ref="E47:T47" si="7">SUM(E37:E46)</f>
        <v>265</v>
      </c>
      <c r="F47" s="45">
        <f t="shared" si="7"/>
        <v>0</v>
      </c>
      <c r="G47" s="45">
        <f t="shared" si="7"/>
        <v>0</v>
      </c>
      <c r="H47" s="45">
        <f t="shared" si="7"/>
        <v>0</v>
      </c>
      <c r="I47" s="45">
        <f t="shared" si="7"/>
        <v>0</v>
      </c>
      <c r="J47" s="45">
        <f t="shared" si="7"/>
        <v>0</v>
      </c>
      <c r="K47" s="45">
        <f t="shared" si="7"/>
        <v>0</v>
      </c>
      <c r="L47" s="45">
        <f t="shared" si="7"/>
        <v>0</v>
      </c>
      <c r="M47" s="45">
        <f t="shared" si="7"/>
        <v>0</v>
      </c>
      <c r="N47" s="45">
        <f t="shared" si="7"/>
        <v>0</v>
      </c>
      <c r="O47" s="45">
        <f t="shared" si="7"/>
        <v>0</v>
      </c>
      <c r="P47" s="45">
        <f t="shared" si="7"/>
        <v>27</v>
      </c>
      <c r="Q47" s="45">
        <f t="shared" si="7"/>
        <v>0</v>
      </c>
      <c r="R47" s="45">
        <f t="shared" si="7"/>
        <v>0</v>
      </c>
      <c r="S47" s="45">
        <f t="shared" si="7"/>
        <v>0</v>
      </c>
      <c r="T47" s="45">
        <f t="shared" si="7"/>
        <v>114</v>
      </c>
      <c r="U47" s="46">
        <f>((T47+Q47+N47-R47)+(O47*2))/E47</f>
        <v>0.43018867924528303</v>
      </c>
      <c r="V47" s="47">
        <v>232</v>
      </c>
      <c r="W47" s="47" t="s">
        <v>93</v>
      </c>
      <c r="X47" s="47" t="s">
        <v>89</v>
      </c>
      <c r="Y47" s="72">
        <v>1428</v>
      </c>
      <c r="Z47" s="80" t="s">
        <v>1</v>
      </c>
      <c r="AA47" s="44" t="s">
        <v>254</v>
      </c>
      <c r="AB47" s="76" t="s">
        <v>255</v>
      </c>
    </row>
    <row r="48" spans="1:28" x14ac:dyDescent="0.3">
      <c r="A48" s="1"/>
      <c r="B48" s="1"/>
      <c r="C48" s="1"/>
      <c r="D48" s="1"/>
      <c r="F48" s="50" t="s">
        <v>40</v>
      </c>
      <c r="G48" s="51" t="e">
        <f>F47/G47</f>
        <v>#DIV/0!</v>
      </c>
      <c r="H48" s="27"/>
      <c r="I48" s="1"/>
      <c r="J48" s="50" t="s">
        <v>41</v>
      </c>
      <c r="K48" s="52" t="e">
        <f>J47/K47</f>
        <v>#DIV/0!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AFB63-864C-4D41-A2BA-DEEFEC20E08D}">
  <sheetPr>
    <tabColor rgb="FFFF0000"/>
  </sheetPr>
  <dimension ref="A2:AB51"/>
  <sheetViews>
    <sheetView workbookViewId="0">
      <selection activeCell="K6" sqref="K6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106</v>
      </c>
      <c r="D4" s="7" t="s">
        <v>4</v>
      </c>
      <c r="E4" s="8"/>
      <c r="F4" s="5"/>
      <c r="G4" s="1"/>
      <c r="J4" s="15" t="s">
        <v>257</v>
      </c>
      <c r="K4" s="16" t="s">
        <v>44</v>
      </c>
      <c r="L4" s="17"/>
      <c r="M4" s="18"/>
      <c r="N4" s="19">
        <v>23</v>
      </c>
      <c r="O4" s="19">
        <v>16</v>
      </c>
      <c r="P4" s="19">
        <v>20</v>
      </c>
      <c r="Q4" s="19">
        <v>34</v>
      </c>
      <c r="R4" s="20"/>
      <c r="S4" s="21">
        <f>SUM(N4:R4)</f>
        <v>93</v>
      </c>
      <c r="T4" s="22">
        <v>247</v>
      </c>
    </row>
    <row r="5" spans="1:28" x14ac:dyDescent="0.3">
      <c r="B5" s="1"/>
      <c r="C5" s="6" t="s">
        <v>256</v>
      </c>
      <c r="D5" s="7" t="s">
        <v>5</v>
      </c>
      <c r="E5" s="1"/>
      <c r="F5" s="1"/>
      <c r="G5" s="1"/>
      <c r="J5" s="15" t="s">
        <v>258</v>
      </c>
      <c r="K5" s="16" t="s">
        <v>77</v>
      </c>
      <c r="L5" s="17"/>
      <c r="M5" s="18"/>
      <c r="N5" s="19">
        <v>24</v>
      </c>
      <c r="O5" s="19">
        <v>28</v>
      </c>
      <c r="P5" s="19">
        <v>28</v>
      </c>
      <c r="Q5" s="19">
        <v>29</v>
      </c>
      <c r="R5" s="20"/>
      <c r="S5" s="21">
        <f>SUM(N5:R5)</f>
        <v>109</v>
      </c>
      <c r="T5" s="22">
        <v>247</v>
      </c>
      <c r="U5" s="1"/>
      <c r="V5" s="1"/>
      <c r="W5" s="1"/>
    </row>
    <row r="6" spans="1:28" x14ac:dyDescent="0.3">
      <c r="C6" s="23">
        <v>4418</v>
      </c>
      <c r="D6" s="7" t="s">
        <v>6</v>
      </c>
      <c r="F6" s="36" t="s">
        <v>460</v>
      </c>
      <c r="K6" s="88" t="s">
        <v>530</v>
      </c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8</v>
      </c>
      <c r="U7" s="1"/>
      <c r="V7" s="26">
        <v>247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16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516</v>
      </c>
      <c r="D13" s="87"/>
      <c r="E13" s="89"/>
      <c r="F13" s="27">
        <v>0</v>
      </c>
      <c r="G13" s="89"/>
      <c r="H13" s="89"/>
      <c r="I13" s="89"/>
      <c r="J13" s="27">
        <v>1</v>
      </c>
      <c r="K13" s="27">
        <v>2</v>
      </c>
      <c r="L13" s="89"/>
      <c r="M13" s="89"/>
      <c r="N13" s="27">
        <f>SUM(L13:M13)</f>
        <v>0</v>
      </c>
      <c r="O13" s="89"/>
      <c r="P13" s="90"/>
      <c r="Q13" s="89"/>
      <c r="R13" s="89"/>
      <c r="S13" s="89"/>
      <c r="T13" s="27">
        <f>+(F13*2)+J13</f>
        <v>1</v>
      </c>
      <c r="U13" s="40" t="str">
        <f>IFERROR(((T13+Q13+N13-R13)+(O13*2))/E13,"")</f>
        <v/>
      </c>
      <c r="V13" s="22">
        <v>247</v>
      </c>
      <c r="W13" s="22" t="s">
        <v>88</v>
      </c>
      <c r="X13" s="22" t="s">
        <v>94</v>
      </c>
      <c r="Y13" s="71">
        <v>4418</v>
      </c>
      <c r="Z13" s="42"/>
      <c r="AA13" s="1" t="s">
        <v>90</v>
      </c>
      <c r="AB13" s="28" t="s">
        <v>259</v>
      </c>
    </row>
    <row r="14" spans="1:28" x14ac:dyDescent="0.3">
      <c r="A14" s="1" t="s">
        <v>76</v>
      </c>
      <c r="B14" s="1" t="s">
        <v>45</v>
      </c>
      <c r="C14" s="27" t="s">
        <v>54</v>
      </c>
      <c r="D14" s="38">
        <v>21</v>
      </c>
      <c r="E14" s="89"/>
      <c r="F14" s="27">
        <v>5</v>
      </c>
      <c r="G14" s="89"/>
      <c r="H14" s="89"/>
      <c r="I14" s="89"/>
      <c r="J14" s="27">
        <v>1</v>
      </c>
      <c r="K14" s="27">
        <v>2</v>
      </c>
      <c r="L14" s="89"/>
      <c r="M14" s="89"/>
      <c r="N14" s="27">
        <f t="shared" ref="N14:N19" si="0">SUM(L14:M14)</f>
        <v>0</v>
      </c>
      <c r="O14" s="90"/>
      <c r="P14" s="90"/>
      <c r="Q14" s="90"/>
      <c r="R14" s="90"/>
      <c r="S14" s="90"/>
      <c r="T14" s="27">
        <f t="shared" ref="T14:T23" si="1">+(F14*2)+J14</f>
        <v>11</v>
      </c>
      <c r="U14" s="40" t="str">
        <f t="shared" ref="U14:U23" si="2">IFERROR(((T14+Q14+N14-R14)+(O14*2))/E14,"")</f>
        <v/>
      </c>
      <c r="V14" s="22">
        <v>247</v>
      </c>
      <c r="W14" s="22" t="s">
        <v>88</v>
      </c>
      <c r="X14" s="22" t="s">
        <v>94</v>
      </c>
      <c r="Y14" s="71">
        <v>4418</v>
      </c>
      <c r="Z14" s="42"/>
      <c r="AA14" s="1" t="s">
        <v>90</v>
      </c>
      <c r="AB14" s="28" t="s">
        <v>259</v>
      </c>
    </row>
    <row r="15" spans="1:28" x14ac:dyDescent="0.3">
      <c r="A15" s="1" t="s">
        <v>76</v>
      </c>
      <c r="B15" s="1" t="s">
        <v>45</v>
      </c>
      <c r="C15" s="27" t="s">
        <v>50</v>
      </c>
      <c r="D15" s="38">
        <v>32</v>
      </c>
      <c r="E15" s="89"/>
      <c r="F15" s="27">
        <v>1</v>
      </c>
      <c r="G15" s="89"/>
      <c r="H15" s="89"/>
      <c r="I15" s="89"/>
      <c r="J15" s="27">
        <v>0</v>
      </c>
      <c r="K15" s="27">
        <v>0</v>
      </c>
      <c r="L15" s="89"/>
      <c r="M15" s="89"/>
      <c r="N15" s="27">
        <f t="shared" si="0"/>
        <v>0</v>
      </c>
      <c r="O15" s="90"/>
      <c r="P15" s="90"/>
      <c r="Q15" s="90"/>
      <c r="R15" s="90"/>
      <c r="S15" s="90"/>
      <c r="T15" s="27">
        <f t="shared" si="1"/>
        <v>2</v>
      </c>
      <c r="U15" s="40" t="str">
        <f t="shared" si="2"/>
        <v/>
      </c>
      <c r="V15" s="22">
        <v>247</v>
      </c>
      <c r="W15" s="22" t="s">
        <v>88</v>
      </c>
      <c r="X15" s="22" t="s">
        <v>94</v>
      </c>
      <c r="Y15" s="71">
        <v>4418</v>
      </c>
      <c r="Z15" s="42"/>
      <c r="AA15" s="1" t="s">
        <v>90</v>
      </c>
      <c r="AB15" s="28" t="s">
        <v>259</v>
      </c>
    </row>
    <row r="16" spans="1:28" x14ac:dyDescent="0.3">
      <c r="A16" s="1" t="s">
        <v>76</v>
      </c>
      <c r="B16" s="1" t="s">
        <v>45</v>
      </c>
      <c r="C16" s="27" t="s">
        <v>46</v>
      </c>
      <c r="D16" s="38">
        <v>45</v>
      </c>
      <c r="E16" s="89"/>
      <c r="F16" s="27">
        <v>4</v>
      </c>
      <c r="G16" s="89"/>
      <c r="H16" s="89"/>
      <c r="I16" s="89"/>
      <c r="J16" s="27">
        <v>0</v>
      </c>
      <c r="K16" s="27">
        <v>0</v>
      </c>
      <c r="L16" s="89"/>
      <c r="M16" s="89"/>
      <c r="N16" s="27">
        <f t="shared" si="0"/>
        <v>0</v>
      </c>
      <c r="O16" s="90"/>
      <c r="P16" s="90"/>
      <c r="Q16" s="90"/>
      <c r="R16" s="90"/>
      <c r="S16" s="90"/>
      <c r="T16" s="27">
        <f t="shared" si="1"/>
        <v>8</v>
      </c>
      <c r="U16" s="40" t="str">
        <f t="shared" si="2"/>
        <v/>
      </c>
      <c r="V16" s="22">
        <v>247</v>
      </c>
      <c r="W16" s="22" t="s">
        <v>88</v>
      </c>
      <c r="X16" s="22" t="s">
        <v>94</v>
      </c>
      <c r="Y16" s="71">
        <v>4418</v>
      </c>
      <c r="Z16" s="42"/>
      <c r="AA16" s="1" t="s">
        <v>90</v>
      </c>
      <c r="AB16" s="28" t="s">
        <v>259</v>
      </c>
    </row>
    <row r="17" spans="1:28" x14ac:dyDescent="0.3">
      <c r="A17" s="1" t="s">
        <v>76</v>
      </c>
      <c r="B17" s="1" t="s">
        <v>45</v>
      </c>
      <c r="C17" s="27" t="s">
        <v>47</v>
      </c>
      <c r="D17" s="38">
        <v>42</v>
      </c>
      <c r="E17" s="89"/>
      <c r="F17" s="27">
        <v>5</v>
      </c>
      <c r="G17" s="89"/>
      <c r="H17" s="89"/>
      <c r="I17" s="89"/>
      <c r="J17" s="27">
        <v>2</v>
      </c>
      <c r="K17" s="27">
        <v>3</v>
      </c>
      <c r="L17" s="89"/>
      <c r="M17" s="89"/>
      <c r="N17" s="27">
        <f t="shared" si="0"/>
        <v>0</v>
      </c>
      <c r="O17" s="90"/>
      <c r="P17" s="90"/>
      <c r="Q17" s="90"/>
      <c r="R17" s="90"/>
      <c r="S17" s="90"/>
      <c r="T17" s="27">
        <f t="shared" si="1"/>
        <v>12</v>
      </c>
      <c r="U17" s="40" t="str">
        <f t="shared" si="2"/>
        <v/>
      </c>
      <c r="V17" s="22">
        <v>247</v>
      </c>
      <c r="W17" s="22" t="s">
        <v>88</v>
      </c>
      <c r="X17" s="22" t="s">
        <v>94</v>
      </c>
      <c r="Y17" s="71">
        <v>4418</v>
      </c>
      <c r="Z17" s="42"/>
      <c r="AA17" s="1" t="s">
        <v>90</v>
      </c>
      <c r="AB17" s="28" t="s">
        <v>259</v>
      </c>
    </row>
    <row r="18" spans="1:28" x14ac:dyDescent="0.3">
      <c r="A18" s="1" t="s">
        <v>76</v>
      </c>
      <c r="B18" s="1" t="s">
        <v>45</v>
      </c>
      <c r="C18" s="27" t="s">
        <v>172</v>
      </c>
      <c r="D18" s="38">
        <v>13</v>
      </c>
      <c r="E18" s="89"/>
      <c r="F18" s="27">
        <v>4</v>
      </c>
      <c r="G18" s="89"/>
      <c r="H18" s="89"/>
      <c r="I18" s="89"/>
      <c r="J18" s="27">
        <v>6</v>
      </c>
      <c r="K18" s="27">
        <v>9</v>
      </c>
      <c r="L18" s="89"/>
      <c r="M18" s="89"/>
      <c r="N18" s="27">
        <f t="shared" si="0"/>
        <v>0</v>
      </c>
      <c r="O18" s="90"/>
      <c r="P18" s="90"/>
      <c r="Q18" s="90"/>
      <c r="R18" s="90"/>
      <c r="S18" s="90"/>
      <c r="T18" s="27">
        <f t="shared" si="1"/>
        <v>14</v>
      </c>
      <c r="U18" s="40" t="str">
        <f t="shared" si="2"/>
        <v/>
      </c>
      <c r="V18" s="22">
        <v>247</v>
      </c>
      <c r="W18" s="22" t="s">
        <v>88</v>
      </c>
      <c r="X18" s="22" t="s">
        <v>94</v>
      </c>
      <c r="Y18" s="71">
        <v>4418</v>
      </c>
      <c r="Z18" s="42"/>
      <c r="AA18" s="1" t="s">
        <v>90</v>
      </c>
      <c r="AB18" s="28" t="s">
        <v>259</v>
      </c>
    </row>
    <row r="19" spans="1:28" x14ac:dyDescent="0.3">
      <c r="A19" s="1" t="s">
        <v>76</v>
      </c>
      <c r="B19" s="1" t="s">
        <v>45</v>
      </c>
      <c r="C19" s="27" t="s">
        <v>49</v>
      </c>
      <c r="D19" s="38">
        <v>53</v>
      </c>
      <c r="E19" s="89"/>
      <c r="F19" s="27">
        <v>4</v>
      </c>
      <c r="G19" s="89"/>
      <c r="H19" s="89"/>
      <c r="I19" s="89"/>
      <c r="J19" s="27">
        <v>1</v>
      </c>
      <c r="K19" s="27">
        <v>2</v>
      </c>
      <c r="L19" s="89"/>
      <c r="M19" s="89"/>
      <c r="N19" s="27">
        <f t="shared" si="0"/>
        <v>0</v>
      </c>
      <c r="O19" s="90"/>
      <c r="P19" s="90"/>
      <c r="Q19" s="90"/>
      <c r="R19" s="90"/>
      <c r="S19" s="90"/>
      <c r="T19" s="27">
        <f t="shared" si="1"/>
        <v>9</v>
      </c>
      <c r="U19" s="40" t="str">
        <f t="shared" si="2"/>
        <v/>
      </c>
      <c r="V19" s="22">
        <v>247</v>
      </c>
      <c r="W19" s="22" t="s">
        <v>88</v>
      </c>
      <c r="X19" s="22" t="s">
        <v>94</v>
      </c>
      <c r="Y19" s="71">
        <v>4418</v>
      </c>
      <c r="Z19" s="42"/>
      <c r="AA19" s="1" t="s">
        <v>90</v>
      </c>
      <c r="AB19" s="28" t="s">
        <v>259</v>
      </c>
    </row>
    <row r="20" spans="1:28" x14ac:dyDescent="0.3">
      <c r="A20" s="1" t="s">
        <v>76</v>
      </c>
      <c r="B20" s="1" t="s">
        <v>45</v>
      </c>
      <c r="C20" s="27" t="s">
        <v>51</v>
      </c>
      <c r="D20" s="38">
        <v>33</v>
      </c>
      <c r="E20" s="89"/>
      <c r="F20" s="27">
        <v>0</v>
      </c>
      <c r="G20" s="89"/>
      <c r="H20" s="89"/>
      <c r="I20" s="89"/>
      <c r="J20" s="27">
        <v>0</v>
      </c>
      <c r="K20" s="27">
        <v>0</v>
      </c>
      <c r="L20" s="89"/>
      <c r="M20" s="89"/>
      <c r="N20" s="27">
        <f t="shared" ref="N20:N24" si="3">SUM(L20:M20)</f>
        <v>0</v>
      </c>
      <c r="O20" s="90"/>
      <c r="P20" s="90"/>
      <c r="Q20" s="90"/>
      <c r="R20" s="90"/>
      <c r="S20" s="90"/>
      <c r="T20" s="27">
        <f t="shared" si="1"/>
        <v>0</v>
      </c>
      <c r="U20" s="40" t="str">
        <f t="shared" si="2"/>
        <v/>
      </c>
      <c r="V20" s="22">
        <v>247</v>
      </c>
      <c r="W20" s="22" t="s">
        <v>88</v>
      </c>
      <c r="X20" s="22" t="s">
        <v>94</v>
      </c>
      <c r="Y20" s="71">
        <v>4418</v>
      </c>
      <c r="Z20" s="42"/>
      <c r="AA20" s="1" t="s">
        <v>90</v>
      </c>
      <c r="AB20" s="28" t="s">
        <v>259</v>
      </c>
    </row>
    <row r="21" spans="1:28" x14ac:dyDescent="0.3">
      <c r="A21" s="1" t="s">
        <v>76</v>
      </c>
      <c r="B21" s="1" t="s">
        <v>45</v>
      </c>
      <c r="C21" s="27" t="s">
        <v>52</v>
      </c>
      <c r="D21" s="38">
        <v>12</v>
      </c>
      <c r="E21" s="89"/>
      <c r="F21" s="27">
        <v>4</v>
      </c>
      <c r="G21" s="89"/>
      <c r="H21" s="89"/>
      <c r="I21" s="89"/>
      <c r="J21" s="27">
        <v>3</v>
      </c>
      <c r="K21" s="27">
        <v>4</v>
      </c>
      <c r="L21" s="89"/>
      <c r="M21" s="89"/>
      <c r="N21" s="27">
        <f t="shared" si="3"/>
        <v>0</v>
      </c>
      <c r="O21" s="90"/>
      <c r="P21" s="90"/>
      <c r="Q21" s="90"/>
      <c r="R21" s="90"/>
      <c r="S21" s="90"/>
      <c r="T21" s="27">
        <f t="shared" si="1"/>
        <v>11</v>
      </c>
      <c r="U21" s="40" t="str">
        <f t="shared" si="2"/>
        <v/>
      </c>
      <c r="V21" s="22">
        <v>247</v>
      </c>
      <c r="W21" s="22" t="s">
        <v>88</v>
      </c>
      <c r="X21" s="22" t="s">
        <v>94</v>
      </c>
      <c r="Y21" s="71">
        <v>4418</v>
      </c>
      <c r="Z21" s="42"/>
      <c r="AA21" s="1" t="s">
        <v>90</v>
      </c>
      <c r="AB21" s="28" t="s">
        <v>259</v>
      </c>
    </row>
    <row r="22" spans="1:28" x14ac:dyDescent="0.3">
      <c r="A22" s="1" t="s">
        <v>76</v>
      </c>
      <c r="B22" s="1" t="s">
        <v>45</v>
      </c>
      <c r="C22" s="27" t="s">
        <v>163</v>
      </c>
      <c r="D22" s="38">
        <v>24</v>
      </c>
      <c r="E22" s="89"/>
      <c r="F22" s="27">
        <v>1</v>
      </c>
      <c r="G22" s="89"/>
      <c r="H22" s="89"/>
      <c r="I22" s="89"/>
      <c r="J22" s="27">
        <v>1</v>
      </c>
      <c r="K22" s="27">
        <v>2</v>
      </c>
      <c r="L22" s="89"/>
      <c r="M22" s="89"/>
      <c r="N22" s="27">
        <f t="shared" si="3"/>
        <v>0</v>
      </c>
      <c r="O22" s="90"/>
      <c r="P22" s="90"/>
      <c r="Q22" s="90"/>
      <c r="R22" s="90"/>
      <c r="S22" s="90"/>
      <c r="T22" s="27">
        <f t="shared" si="1"/>
        <v>3</v>
      </c>
      <c r="U22" s="40" t="str">
        <f t="shared" si="2"/>
        <v/>
      </c>
      <c r="V22" s="22">
        <v>247</v>
      </c>
      <c r="W22" s="22" t="s">
        <v>88</v>
      </c>
      <c r="X22" s="22" t="s">
        <v>94</v>
      </c>
      <c r="Y22" s="71">
        <v>4418</v>
      </c>
      <c r="Z22" s="42"/>
      <c r="AA22" s="1" t="s">
        <v>90</v>
      </c>
      <c r="AB22" s="28" t="s">
        <v>259</v>
      </c>
    </row>
    <row r="23" spans="1:28" x14ac:dyDescent="0.3">
      <c r="A23" s="1" t="s">
        <v>76</v>
      </c>
      <c r="B23" s="1" t="s">
        <v>45</v>
      </c>
      <c r="C23" s="27" t="s">
        <v>48</v>
      </c>
      <c r="D23" s="38">
        <v>11</v>
      </c>
      <c r="E23" s="89"/>
      <c r="F23" s="27">
        <v>11</v>
      </c>
      <c r="G23" s="89"/>
      <c r="H23" s="89"/>
      <c r="I23" s="89"/>
      <c r="J23" s="27">
        <v>0</v>
      </c>
      <c r="K23" s="27">
        <v>1</v>
      </c>
      <c r="L23" s="89"/>
      <c r="M23" s="89"/>
      <c r="N23" s="27">
        <f t="shared" si="3"/>
        <v>0</v>
      </c>
      <c r="O23" s="90"/>
      <c r="P23" s="90"/>
      <c r="Q23" s="90"/>
      <c r="R23" s="90"/>
      <c r="S23" s="90"/>
      <c r="T23" s="27">
        <f t="shared" si="1"/>
        <v>22</v>
      </c>
      <c r="U23" s="40" t="str">
        <f t="shared" si="2"/>
        <v/>
      </c>
      <c r="V23" s="22">
        <v>247</v>
      </c>
      <c r="W23" s="22" t="s">
        <v>88</v>
      </c>
      <c r="X23" s="22" t="s">
        <v>94</v>
      </c>
      <c r="Y23" s="71">
        <v>4418</v>
      </c>
      <c r="Z23" s="42"/>
      <c r="AA23" s="1" t="s">
        <v>90</v>
      </c>
      <c r="AB23" s="28" t="s">
        <v>259</v>
      </c>
    </row>
    <row r="24" spans="1:28" x14ac:dyDescent="0.3">
      <c r="A24" s="1" t="s">
        <v>76</v>
      </c>
      <c r="B24" s="1" t="s">
        <v>45</v>
      </c>
      <c r="C24" s="57" t="s">
        <v>38</v>
      </c>
      <c r="D24" s="1"/>
      <c r="E24" s="57">
        <v>240</v>
      </c>
      <c r="F24" s="57"/>
      <c r="G24" s="57"/>
      <c r="H24" s="57"/>
      <c r="I24" s="57"/>
      <c r="J24" s="57"/>
      <c r="K24" s="57"/>
      <c r="L24" s="57"/>
      <c r="M24" s="57">
        <v>47</v>
      </c>
      <c r="N24" s="57">
        <f t="shared" si="3"/>
        <v>47</v>
      </c>
      <c r="O24" s="57"/>
      <c r="P24" s="57">
        <v>30</v>
      </c>
      <c r="Q24" s="57"/>
      <c r="R24" s="57">
        <v>21</v>
      </c>
      <c r="S24" s="43"/>
      <c r="T24" s="27"/>
      <c r="U24" s="40" t="str">
        <f t="shared" ref="U24" si="4">_xlfn.IFNA("",((T24+Q24+N24-R24)+(O24*2))/E24)</f>
        <v/>
      </c>
      <c r="V24" s="22">
        <v>247</v>
      </c>
      <c r="W24" s="22" t="s">
        <v>88</v>
      </c>
      <c r="X24" s="22" t="s">
        <v>94</v>
      </c>
      <c r="Y24" s="71">
        <v>4418</v>
      </c>
      <c r="Z24" s="42"/>
      <c r="AA24" s="1" t="s">
        <v>90</v>
      </c>
      <c r="AB24" s="28" t="s">
        <v>259</v>
      </c>
    </row>
    <row r="25" spans="1:28" x14ac:dyDescent="0.3">
      <c r="A25" s="44" t="s">
        <v>76</v>
      </c>
      <c r="B25" s="44" t="s">
        <v>45</v>
      </c>
      <c r="C25" s="45" t="s">
        <v>39</v>
      </c>
      <c r="D25" s="44"/>
      <c r="E25" s="45">
        <f t="shared" ref="E25:T25" si="5">SUM(E13:E24)</f>
        <v>240</v>
      </c>
      <c r="F25" s="45">
        <f t="shared" si="5"/>
        <v>39</v>
      </c>
      <c r="G25" s="45">
        <f t="shared" si="5"/>
        <v>0</v>
      </c>
      <c r="H25" s="45">
        <f t="shared" si="5"/>
        <v>0</v>
      </c>
      <c r="I25" s="45">
        <f t="shared" si="5"/>
        <v>0</v>
      </c>
      <c r="J25" s="45">
        <f t="shared" si="5"/>
        <v>15</v>
      </c>
      <c r="K25" s="45">
        <f t="shared" si="5"/>
        <v>25</v>
      </c>
      <c r="L25" s="45">
        <f t="shared" si="5"/>
        <v>0</v>
      </c>
      <c r="M25" s="45">
        <f t="shared" si="5"/>
        <v>47</v>
      </c>
      <c r="N25" s="45">
        <f t="shared" si="5"/>
        <v>47</v>
      </c>
      <c r="O25" s="45">
        <f t="shared" si="5"/>
        <v>0</v>
      </c>
      <c r="P25" s="45">
        <f t="shared" si="5"/>
        <v>30</v>
      </c>
      <c r="Q25" s="45">
        <f t="shared" si="5"/>
        <v>0</v>
      </c>
      <c r="R25" s="45">
        <f t="shared" si="5"/>
        <v>21</v>
      </c>
      <c r="S25" s="45">
        <f t="shared" si="5"/>
        <v>0</v>
      </c>
      <c r="T25" s="45">
        <f t="shared" si="5"/>
        <v>93</v>
      </c>
      <c r="U25" s="46">
        <f>((T25+Q25+N25-R25)+(O25*2))/E25</f>
        <v>0.49583333333333335</v>
      </c>
      <c r="V25" s="47">
        <v>247</v>
      </c>
      <c r="W25" s="47" t="s">
        <v>88</v>
      </c>
      <c r="X25" s="47" t="s">
        <v>94</v>
      </c>
      <c r="Y25" s="72">
        <v>4418</v>
      </c>
      <c r="Z25" s="49"/>
      <c r="AA25" s="44" t="s">
        <v>90</v>
      </c>
      <c r="AB25" s="76" t="s">
        <v>259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>
        <f>J25/K25</f>
        <v>0.6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17</v>
      </c>
      <c r="AB33" s="8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341</v>
      </c>
      <c r="D35" s="38">
        <v>30</v>
      </c>
      <c r="E35" s="89"/>
      <c r="F35" s="27">
        <v>22</v>
      </c>
      <c r="G35" s="27">
        <v>35</v>
      </c>
      <c r="H35" s="89"/>
      <c r="I35" s="89"/>
      <c r="J35" s="27">
        <v>10</v>
      </c>
      <c r="K35" s="27">
        <v>11</v>
      </c>
      <c r="L35" s="89"/>
      <c r="M35" s="89"/>
      <c r="N35" s="27">
        <f>SUM(L35:M35)</f>
        <v>0</v>
      </c>
      <c r="O35" s="89"/>
      <c r="P35" s="90"/>
      <c r="Q35" s="89"/>
      <c r="R35" s="89"/>
      <c r="S35" s="89"/>
      <c r="T35" s="27">
        <f>(H35*3)+((F35-H35)*2)+J35</f>
        <v>54</v>
      </c>
      <c r="U35" s="40" t="str">
        <f>IFERROR(((T35+Q35+N35-R35)+(O35*2))/E35,"")</f>
        <v/>
      </c>
      <c r="V35" s="22">
        <v>247</v>
      </c>
      <c r="W35" s="22" t="s">
        <v>93</v>
      </c>
      <c r="X35" s="22" t="s">
        <v>89</v>
      </c>
      <c r="Y35" s="71">
        <v>4418</v>
      </c>
      <c r="Z35" s="42" t="s">
        <v>515</v>
      </c>
      <c r="AA35" s="1" t="s">
        <v>260</v>
      </c>
      <c r="AB35" s="28" t="s">
        <v>261</v>
      </c>
    </row>
    <row r="36" spans="1:28" x14ac:dyDescent="0.3">
      <c r="A36" s="1" t="s">
        <v>45</v>
      </c>
      <c r="B36" s="1" t="s">
        <v>76</v>
      </c>
      <c r="C36" s="27" t="s">
        <v>424</v>
      </c>
      <c r="D36" s="38">
        <v>24</v>
      </c>
      <c r="E36" s="89"/>
      <c r="F36" s="27">
        <v>0</v>
      </c>
      <c r="G36" s="89"/>
      <c r="H36" s="89"/>
      <c r="I36" s="89"/>
      <c r="J36" s="27">
        <v>0</v>
      </c>
      <c r="K36" s="27">
        <v>0</v>
      </c>
      <c r="L36" s="89"/>
      <c r="M36" s="89"/>
      <c r="N36" s="27">
        <f>SUM(L36:M36)</f>
        <v>0</v>
      </c>
      <c r="O36" s="89"/>
      <c r="P36" s="90"/>
      <c r="Q36" s="89"/>
      <c r="R36" s="89"/>
      <c r="S36" s="89"/>
      <c r="T36" s="27">
        <f>(H36*3)+((F36-H36)*2)+J36</f>
        <v>0</v>
      </c>
      <c r="U36" s="40" t="str">
        <f>IFERROR(((T36+Q36+N36-R36)+(O36*2))/E36,"")</f>
        <v/>
      </c>
      <c r="V36" s="22">
        <v>247</v>
      </c>
      <c r="W36" s="22" t="s">
        <v>93</v>
      </c>
      <c r="X36" s="22" t="s">
        <v>89</v>
      </c>
      <c r="Y36" s="71">
        <v>4418</v>
      </c>
      <c r="Z36" s="42"/>
      <c r="AA36" s="1" t="s">
        <v>260</v>
      </c>
      <c r="AB36" s="28" t="s">
        <v>261</v>
      </c>
    </row>
    <row r="37" spans="1:28" x14ac:dyDescent="0.3">
      <c r="A37" s="1" t="s">
        <v>45</v>
      </c>
      <c r="B37" s="1" t="s">
        <v>76</v>
      </c>
      <c r="C37" s="27" t="s">
        <v>200</v>
      </c>
      <c r="D37" s="38">
        <v>20</v>
      </c>
      <c r="E37" s="27">
        <v>12</v>
      </c>
      <c r="F37" s="27">
        <v>3</v>
      </c>
      <c r="G37" s="89"/>
      <c r="H37" s="89"/>
      <c r="I37" s="89"/>
      <c r="J37" s="27">
        <v>0</v>
      </c>
      <c r="K37" s="27">
        <v>0</v>
      </c>
      <c r="L37" s="89"/>
      <c r="M37" s="89"/>
      <c r="N37" s="27">
        <f t="shared" ref="N37" si="6">SUM(L37:M37)</f>
        <v>0</v>
      </c>
      <c r="O37" s="90"/>
      <c r="P37" s="90"/>
      <c r="Q37" s="90"/>
      <c r="R37" s="90"/>
      <c r="S37" s="90"/>
      <c r="T37" s="39">
        <f t="shared" ref="T37:T42" si="7">(H37*3)+((F37-H37)*2)+J37</f>
        <v>6</v>
      </c>
      <c r="U37" s="40">
        <f t="shared" ref="U37:U46" si="8">IFERROR(((T37+Q37+N37-R37)+(O37*2))/E37,"")</f>
        <v>0.5</v>
      </c>
      <c r="V37" s="22">
        <v>247</v>
      </c>
      <c r="W37" s="22" t="s">
        <v>93</v>
      </c>
      <c r="X37" s="22" t="s">
        <v>89</v>
      </c>
      <c r="Y37" s="71">
        <v>4418</v>
      </c>
      <c r="Z37" s="42" t="s">
        <v>461</v>
      </c>
      <c r="AA37" s="1" t="s">
        <v>260</v>
      </c>
      <c r="AB37" s="28" t="s">
        <v>261</v>
      </c>
    </row>
    <row r="38" spans="1:28" x14ac:dyDescent="0.3">
      <c r="A38" s="1" t="s">
        <v>45</v>
      </c>
      <c r="B38" s="1" t="s">
        <v>76</v>
      </c>
      <c r="C38" s="27" t="s">
        <v>342</v>
      </c>
      <c r="D38" s="38">
        <v>50</v>
      </c>
      <c r="E38" s="27">
        <v>44</v>
      </c>
      <c r="F38" s="27">
        <v>6</v>
      </c>
      <c r="G38" s="27">
        <v>9</v>
      </c>
      <c r="H38" s="89"/>
      <c r="I38" s="89"/>
      <c r="J38" s="27">
        <v>10</v>
      </c>
      <c r="K38" s="27">
        <v>14</v>
      </c>
      <c r="L38" s="89"/>
      <c r="M38" s="27">
        <v>17</v>
      </c>
      <c r="N38" s="27">
        <f t="shared" ref="N38:N47" si="9">SUM(L38:M38)</f>
        <v>17</v>
      </c>
      <c r="O38" s="90"/>
      <c r="P38" s="90"/>
      <c r="Q38" s="90"/>
      <c r="R38" s="90"/>
      <c r="S38" s="90"/>
      <c r="T38" s="39">
        <f t="shared" si="7"/>
        <v>22</v>
      </c>
      <c r="U38" s="40">
        <f t="shared" si="8"/>
        <v>0.88636363636363635</v>
      </c>
      <c r="V38" s="22">
        <v>247</v>
      </c>
      <c r="W38" s="22" t="s">
        <v>93</v>
      </c>
      <c r="X38" s="22" t="s">
        <v>89</v>
      </c>
      <c r="Y38" s="71">
        <v>4418</v>
      </c>
      <c r="Z38" s="42"/>
      <c r="AA38" s="1" t="s">
        <v>260</v>
      </c>
      <c r="AB38" s="28" t="s">
        <v>261</v>
      </c>
    </row>
    <row r="39" spans="1:28" x14ac:dyDescent="0.3">
      <c r="A39" s="1" t="s">
        <v>45</v>
      </c>
      <c r="B39" s="1" t="s">
        <v>76</v>
      </c>
      <c r="C39" s="27" t="s">
        <v>343</v>
      </c>
      <c r="D39" s="38">
        <v>22</v>
      </c>
      <c r="E39" s="89"/>
      <c r="F39" s="27">
        <v>0</v>
      </c>
      <c r="G39" s="89"/>
      <c r="H39" s="89"/>
      <c r="I39" s="89"/>
      <c r="J39" s="27">
        <v>0</v>
      </c>
      <c r="K39" s="27">
        <v>0</v>
      </c>
      <c r="L39" s="89"/>
      <c r="M39" s="89"/>
      <c r="N39" s="27">
        <f t="shared" si="9"/>
        <v>0</v>
      </c>
      <c r="O39" s="90"/>
      <c r="P39" s="90"/>
      <c r="Q39" s="90"/>
      <c r="R39" s="90"/>
      <c r="S39" s="90"/>
      <c r="T39" s="39">
        <f t="shared" si="7"/>
        <v>0</v>
      </c>
      <c r="U39" s="40" t="str">
        <f t="shared" si="8"/>
        <v/>
      </c>
      <c r="V39" s="22">
        <v>247</v>
      </c>
      <c r="W39" s="22" t="s">
        <v>93</v>
      </c>
      <c r="X39" s="22" t="s">
        <v>89</v>
      </c>
      <c r="Y39" s="71">
        <v>4418</v>
      </c>
      <c r="Z39" s="42"/>
      <c r="AA39" s="1" t="s">
        <v>260</v>
      </c>
      <c r="AB39" s="28" t="s">
        <v>261</v>
      </c>
    </row>
    <row r="40" spans="1:28" x14ac:dyDescent="0.3">
      <c r="A40" s="1" t="s">
        <v>45</v>
      </c>
      <c r="B40" s="1" t="s">
        <v>76</v>
      </c>
      <c r="C40" s="27" t="s">
        <v>344</v>
      </c>
      <c r="D40" s="38">
        <v>12</v>
      </c>
      <c r="E40" s="27">
        <v>45</v>
      </c>
      <c r="F40" s="27">
        <v>4</v>
      </c>
      <c r="G40" s="89"/>
      <c r="H40" s="89"/>
      <c r="I40" s="89"/>
      <c r="J40" s="27">
        <v>2</v>
      </c>
      <c r="K40" s="27">
        <v>4</v>
      </c>
      <c r="L40" s="89"/>
      <c r="M40" s="89"/>
      <c r="N40" s="27">
        <f t="shared" si="9"/>
        <v>0</v>
      </c>
      <c r="O40" s="39">
        <v>11</v>
      </c>
      <c r="P40" s="39">
        <v>5</v>
      </c>
      <c r="Q40" s="90"/>
      <c r="R40" s="90"/>
      <c r="S40" s="90"/>
      <c r="T40" s="39">
        <f t="shared" si="7"/>
        <v>10</v>
      </c>
      <c r="U40" s="40">
        <f t="shared" si="8"/>
        <v>0.71111111111111114</v>
      </c>
      <c r="V40" s="22">
        <v>247</v>
      </c>
      <c r="W40" s="22" t="s">
        <v>93</v>
      </c>
      <c r="X40" s="22" t="s">
        <v>89</v>
      </c>
      <c r="Y40" s="71">
        <v>4418</v>
      </c>
      <c r="Z40" s="42"/>
      <c r="AA40" s="1" t="s">
        <v>260</v>
      </c>
      <c r="AB40" s="28" t="s">
        <v>261</v>
      </c>
    </row>
    <row r="41" spans="1:28" x14ac:dyDescent="0.3">
      <c r="A41" s="1" t="s">
        <v>45</v>
      </c>
      <c r="B41" s="1" t="s">
        <v>76</v>
      </c>
      <c r="C41" s="27" t="s">
        <v>345</v>
      </c>
      <c r="D41" s="38">
        <v>34</v>
      </c>
      <c r="E41" s="27">
        <v>46</v>
      </c>
      <c r="F41" s="27">
        <v>2</v>
      </c>
      <c r="G41" s="89"/>
      <c r="H41" s="89"/>
      <c r="I41" s="89"/>
      <c r="J41" s="27">
        <v>1</v>
      </c>
      <c r="K41" s="27">
        <v>4</v>
      </c>
      <c r="L41" s="89"/>
      <c r="M41" s="89"/>
      <c r="N41" s="27">
        <f t="shared" si="9"/>
        <v>0</v>
      </c>
      <c r="O41" s="90"/>
      <c r="P41" s="90"/>
      <c r="Q41" s="90"/>
      <c r="R41" s="90"/>
      <c r="S41" s="90"/>
      <c r="T41" s="39">
        <f t="shared" si="7"/>
        <v>5</v>
      </c>
      <c r="U41" s="40">
        <f t="shared" si="8"/>
        <v>0.10869565217391304</v>
      </c>
      <c r="V41" s="22">
        <v>247</v>
      </c>
      <c r="W41" s="22" t="s">
        <v>93</v>
      </c>
      <c r="X41" s="22" t="s">
        <v>89</v>
      </c>
      <c r="Y41" s="71">
        <v>4418</v>
      </c>
      <c r="Z41" s="42"/>
      <c r="AA41" s="1" t="s">
        <v>260</v>
      </c>
      <c r="AB41" s="28" t="s">
        <v>261</v>
      </c>
    </row>
    <row r="42" spans="1:28" x14ac:dyDescent="0.3">
      <c r="A42" s="1" t="s">
        <v>45</v>
      </c>
      <c r="B42" s="1" t="s">
        <v>76</v>
      </c>
      <c r="C42" s="27" t="s">
        <v>346</v>
      </c>
      <c r="D42" s="38">
        <v>44</v>
      </c>
      <c r="E42" s="89"/>
      <c r="F42" s="27">
        <v>1</v>
      </c>
      <c r="G42" s="89"/>
      <c r="H42" s="89"/>
      <c r="I42" s="89"/>
      <c r="J42" s="27">
        <v>3</v>
      </c>
      <c r="K42" s="27">
        <v>6</v>
      </c>
      <c r="L42" s="89"/>
      <c r="M42" s="89"/>
      <c r="N42" s="27">
        <f t="shared" si="9"/>
        <v>0</v>
      </c>
      <c r="O42" s="90"/>
      <c r="P42" s="90"/>
      <c r="Q42" s="90"/>
      <c r="R42" s="90"/>
      <c r="S42" s="90"/>
      <c r="T42" s="39">
        <f t="shared" si="7"/>
        <v>5</v>
      </c>
      <c r="U42" s="40" t="str">
        <f t="shared" si="8"/>
        <v/>
      </c>
      <c r="V42" s="22">
        <v>247</v>
      </c>
      <c r="W42" s="22" t="s">
        <v>93</v>
      </c>
      <c r="X42" s="22" t="s">
        <v>89</v>
      </c>
      <c r="Y42" s="71">
        <v>4418</v>
      </c>
      <c r="Z42" s="42"/>
      <c r="AA42" s="1" t="s">
        <v>260</v>
      </c>
      <c r="AB42" s="28" t="s">
        <v>261</v>
      </c>
    </row>
    <row r="43" spans="1:28" x14ac:dyDescent="0.3">
      <c r="A43" s="1" t="s">
        <v>45</v>
      </c>
      <c r="B43" s="1" t="s">
        <v>76</v>
      </c>
      <c r="C43" s="27" t="s">
        <v>348</v>
      </c>
      <c r="D43" s="38">
        <v>32</v>
      </c>
      <c r="E43" s="89"/>
      <c r="F43" s="27">
        <v>2</v>
      </c>
      <c r="G43" s="89"/>
      <c r="H43" s="89"/>
      <c r="I43" s="89"/>
      <c r="J43" s="27">
        <v>3</v>
      </c>
      <c r="K43" s="27">
        <v>6</v>
      </c>
      <c r="L43" s="89"/>
      <c r="M43" s="89"/>
      <c r="N43" s="27">
        <f t="shared" si="9"/>
        <v>0</v>
      </c>
      <c r="O43" s="90"/>
      <c r="P43" s="90"/>
      <c r="Q43" s="90"/>
      <c r="R43" s="90"/>
      <c r="S43" s="90"/>
      <c r="T43" s="39">
        <f>(H43*3)+((F43-H43)*2)+J43</f>
        <v>7</v>
      </c>
      <c r="U43" s="40" t="str">
        <f t="shared" si="8"/>
        <v/>
      </c>
      <c r="V43" s="22">
        <v>247</v>
      </c>
      <c r="W43" s="22" t="s">
        <v>93</v>
      </c>
      <c r="X43" s="22" t="s">
        <v>89</v>
      </c>
      <c r="Y43" s="71">
        <v>4418</v>
      </c>
      <c r="Z43" s="42"/>
      <c r="AA43" s="1" t="s">
        <v>260</v>
      </c>
      <c r="AB43" s="28" t="s">
        <v>261</v>
      </c>
    </row>
    <row r="44" spans="1:28" x14ac:dyDescent="0.3">
      <c r="A44" s="1" t="s">
        <v>45</v>
      </c>
      <c r="B44" s="1" t="s">
        <v>76</v>
      </c>
      <c r="C44" s="27" t="s">
        <v>349</v>
      </c>
      <c r="D44" s="38">
        <v>40</v>
      </c>
      <c r="E44" s="89"/>
      <c r="F44" s="27">
        <v>0</v>
      </c>
      <c r="G44" s="89"/>
      <c r="H44" s="89"/>
      <c r="I44" s="89"/>
      <c r="J44" s="27">
        <v>0</v>
      </c>
      <c r="K44" s="27">
        <v>0</v>
      </c>
      <c r="L44" s="89"/>
      <c r="M44" s="89"/>
      <c r="N44" s="27">
        <f t="shared" si="9"/>
        <v>0</v>
      </c>
      <c r="O44" s="90"/>
      <c r="P44" s="90"/>
      <c r="Q44" s="90"/>
      <c r="R44" s="90"/>
      <c r="S44" s="90"/>
      <c r="T44" s="39">
        <f>(H44*3)+((F44-H44)*2)+J44</f>
        <v>0</v>
      </c>
      <c r="U44" s="40" t="str">
        <f t="shared" si="8"/>
        <v/>
      </c>
      <c r="V44" s="22">
        <v>247</v>
      </c>
      <c r="W44" s="22" t="s">
        <v>93</v>
      </c>
      <c r="X44" s="22" t="s">
        <v>89</v>
      </c>
      <c r="Y44" s="71">
        <v>4418</v>
      </c>
      <c r="Z44" s="42"/>
      <c r="AA44" s="1" t="s">
        <v>260</v>
      </c>
      <c r="AB44" s="28" t="s">
        <v>261</v>
      </c>
    </row>
    <row r="45" spans="1:28" x14ac:dyDescent="0.3">
      <c r="A45" s="1" t="s">
        <v>45</v>
      </c>
      <c r="B45" s="1" t="s">
        <v>76</v>
      </c>
      <c r="C45" s="27" t="s">
        <v>350</v>
      </c>
      <c r="D45" s="38">
        <v>10</v>
      </c>
      <c r="E45" s="89" t="s">
        <v>462</v>
      </c>
      <c r="F45" s="27"/>
      <c r="G45" s="89"/>
      <c r="H45" s="89"/>
      <c r="I45" s="89"/>
      <c r="J45" s="27"/>
      <c r="K45" s="27"/>
      <c r="L45" s="89"/>
      <c r="M45" s="89"/>
      <c r="N45" s="27"/>
      <c r="O45" s="90"/>
      <c r="P45" s="90"/>
      <c r="Q45" s="90"/>
      <c r="R45" s="90"/>
      <c r="S45" s="90"/>
      <c r="T45" s="39"/>
      <c r="U45" s="40" t="str">
        <f t="shared" si="8"/>
        <v/>
      </c>
      <c r="V45" s="22">
        <v>247</v>
      </c>
      <c r="W45" s="22" t="s">
        <v>93</v>
      </c>
      <c r="X45" s="22" t="s">
        <v>89</v>
      </c>
      <c r="Y45" s="71">
        <v>4418</v>
      </c>
      <c r="Z45" s="42"/>
      <c r="AA45" s="1" t="s">
        <v>260</v>
      </c>
      <c r="AB45" s="28" t="s">
        <v>261</v>
      </c>
    </row>
    <row r="46" spans="1:28" x14ac:dyDescent="0.3">
      <c r="A46" s="1" t="s">
        <v>45</v>
      </c>
      <c r="B46" s="1" t="s">
        <v>76</v>
      </c>
      <c r="C46" s="27" t="s">
        <v>179</v>
      </c>
      <c r="D46" s="38">
        <v>14</v>
      </c>
      <c r="E46" s="89" t="s">
        <v>463</v>
      </c>
      <c r="F46" s="27"/>
      <c r="G46" s="89"/>
      <c r="H46" s="89"/>
      <c r="I46" s="89"/>
      <c r="J46" s="27"/>
      <c r="K46" s="27"/>
      <c r="L46" s="89"/>
      <c r="M46" s="89"/>
      <c r="N46" s="27"/>
      <c r="O46" s="90"/>
      <c r="P46" s="90"/>
      <c r="Q46" s="90"/>
      <c r="R46" s="90"/>
      <c r="S46" s="90"/>
      <c r="T46" s="39"/>
      <c r="U46" s="40" t="str">
        <f t="shared" si="8"/>
        <v/>
      </c>
      <c r="V46" s="22">
        <v>247</v>
      </c>
      <c r="W46" s="22" t="s">
        <v>93</v>
      </c>
      <c r="X46" s="22" t="s">
        <v>89</v>
      </c>
      <c r="Y46" s="71">
        <v>4418</v>
      </c>
      <c r="Z46" s="42"/>
      <c r="AA46" s="1" t="s">
        <v>260</v>
      </c>
      <c r="AB46" s="28" t="s">
        <v>261</v>
      </c>
    </row>
    <row r="47" spans="1:28" x14ac:dyDescent="0.3">
      <c r="A47" s="1" t="s">
        <v>45</v>
      </c>
      <c r="B47" s="1" t="s">
        <v>76</v>
      </c>
      <c r="C47" s="57" t="s">
        <v>38</v>
      </c>
      <c r="D47" s="1"/>
      <c r="E47" s="57">
        <v>93</v>
      </c>
      <c r="F47" s="57"/>
      <c r="G47" s="57">
        <v>30</v>
      </c>
      <c r="H47" s="57"/>
      <c r="I47" s="57"/>
      <c r="J47" s="57"/>
      <c r="K47" s="57"/>
      <c r="L47" s="57"/>
      <c r="M47" s="57">
        <v>30</v>
      </c>
      <c r="N47" s="57">
        <f t="shared" si="9"/>
        <v>30</v>
      </c>
      <c r="O47" s="57"/>
      <c r="P47" s="57">
        <v>16</v>
      </c>
      <c r="Q47" s="57"/>
      <c r="R47" s="57">
        <v>21</v>
      </c>
      <c r="S47" s="43"/>
      <c r="T47" s="43"/>
      <c r="U47" s="40" t="str">
        <f t="shared" ref="U47" si="10">_xlfn.IFNA("",((T47+Q47+N47-R47)+(O47*2))/E47)</f>
        <v/>
      </c>
      <c r="V47" s="22">
        <v>247</v>
      </c>
      <c r="W47" s="22" t="s">
        <v>93</v>
      </c>
      <c r="X47" s="22" t="s">
        <v>89</v>
      </c>
      <c r="Y47" s="71">
        <v>4418</v>
      </c>
      <c r="Z47" s="42"/>
      <c r="AA47" s="1" t="s">
        <v>260</v>
      </c>
      <c r="AB47" s="28" t="s">
        <v>261</v>
      </c>
    </row>
    <row r="48" spans="1:28" x14ac:dyDescent="0.3">
      <c r="A48" s="44" t="s">
        <v>45</v>
      </c>
      <c r="B48" s="44" t="s">
        <v>76</v>
      </c>
      <c r="C48" s="45" t="s">
        <v>39</v>
      </c>
      <c r="D48" s="44"/>
      <c r="E48" s="45">
        <f t="shared" ref="E48:T48" si="11">SUM(E35:E47)</f>
        <v>240</v>
      </c>
      <c r="F48" s="45">
        <f t="shared" si="11"/>
        <v>40</v>
      </c>
      <c r="G48" s="45">
        <f t="shared" si="11"/>
        <v>74</v>
      </c>
      <c r="H48" s="45">
        <f t="shared" si="11"/>
        <v>0</v>
      </c>
      <c r="I48" s="45">
        <f t="shared" si="11"/>
        <v>0</v>
      </c>
      <c r="J48" s="45">
        <f t="shared" si="11"/>
        <v>29</v>
      </c>
      <c r="K48" s="45">
        <f t="shared" si="11"/>
        <v>45</v>
      </c>
      <c r="L48" s="45">
        <f t="shared" si="11"/>
        <v>0</v>
      </c>
      <c r="M48" s="45">
        <f t="shared" si="11"/>
        <v>47</v>
      </c>
      <c r="N48" s="45">
        <f t="shared" si="11"/>
        <v>47</v>
      </c>
      <c r="O48" s="45">
        <f t="shared" si="11"/>
        <v>11</v>
      </c>
      <c r="P48" s="45">
        <f t="shared" si="11"/>
        <v>21</v>
      </c>
      <c r="Q48" s="45">
        <f t="shared" si="11"/>
        <v>0</v>
      </c>
      <c r="R48" s="45">
        <f t="shared" si="11"/>
        <v>21</v>
      </c>
      <c r="S48" s="45">
        <f t="shared" si="11"/>
        <v>0</v>
      </c>
      <c r="T48" s="45">
        <f t="shared" si="11"/>
        <v>109</v>
      </c>
      <c r="U48" s="46">
        <f>((T48+Q48+N48-R48)+(O48*2))/E48</f>
        <v>0.65416666666666667</v>
      </c>
      <c r="V48" s="47">
        <v>247</v>
      </c>
      <c r="W48" s="47" t="s">
        <v>93</v>
      </c>
      <c r="X48" s="47" t="s">
        <v>89</v>
      </c>
      <c r="Y48" s="72">
        <v>4418</v>
      </c>
      <c r="Z48" s="49"/>
      <c r="AA48" s="44" t="s">
        <v>260</v>
      </c>
      <c r="AB48" s="76" t="s">
        <v>261</v>
      </c>
    </row>
    <row r="49" spans="1:28" x14ac:dyDescent="0.3">
      <c r="A49" s="1"/>
      <c r="B49" s="1"/>
      <c r="C49" s="1"/>
      <c r="D49" s="1"/>
      <c r="F49" s="50" t="s">
        <v>40</v>
      </c>
      <c r="G49" s="51">
        <f>F48/G48</f>
        <v>0.54054054054054057</v>
      </c>
      <c r="H49" s="27"/>
      <c r="I49" s="1"/>
      <c r="J49" s="50" t="s">
        <v>41</v>
      </c>
      <c r="K49" s="52">
        <f>J48/K48</f>
        <v>0.64444444444444449</v>
      </c>
      <c r="L49" s="1"/>
      <c r="M49" s="39" t="s">
        <v>42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4"/>
      <c r="Z50" s="42"/>
      <c r="AA50" s="1"/>
      <c r="AB50" s="28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4"/>
      <c r="Z51" s="42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22EB3-163C-47C0-8460-F2CA5A1FCFDD}">
  <sheetPr>
    <tabColor rgb="FFFF0000"/>
  </sheetPr>
  <dimension ref="A1:AB48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0" t="s">
        <v>497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228</v>
      </c>
      <c r="D4" s="7" t="s">
        <v>4</v>
      </c>
      <c r="E4" s="8"/>
      <c r="F4" s="5"/>
      <c r="G4" s="1"/>
      <c r="J4" s="15" t="s">
        <v>262</v>
      </c>
      <c r="K4" s="16" t="s">
        <v>44</v>
      </c>
      <c r="L4" s="17"/>
      <c r="M4" s="18"/>
      <c r="N4" s="19">
        <v>31</v>
      </c>
      <c r="O4" s="19">
        <v>21</v>
      </c>
      <c r="P4" s="19">
        <v>23</v>
      </c>
      <c r="Q4" s="19">
        <v>23</v>
      </c>
      <c r="R4" s="20"/>
      <c r="S4" s="21">
        <f>SUM(N4:R4)</f>
        <v>98</v>
      </c>
      <c r="T4" s="22">
        <v>252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263</v>
      </c>
      <c r="K5" s="16" t="s">
        <v>75</v>
      </c>
      <c r="L5" s="17"/>
      <c r="M5" s="18"/>
      <c r="N5" s="19">
        <v>24</v>
      </c>
      <c r="O5" s="19">
        <v>23</v>
      </c>
      <c r="P5" s="19">
        <v>19</v>
      </c>
      <c r="Q5" s="19">
        <v>29</v>
      </c>
      <c r="R5" s="20"/>
      <c r="S5" s="21">
        <f>SUM(N5:R5)</f>
        <v>95</v>
      </c>
      <c r="T5" s="22">
        <v>252</v>
      </c>
      <c r="U5" s="1"/>
      <c r="V5" s="1"/>
      <c r="W5" s="1"/>
    </row>
    <row r="6" spans="1:28" x14ac:dyDescent="0.3">
      <c r="C6" s="23">
        <v>2122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8</v>
      </c>
      <c r="U7" s="1"/>
      <c r="V7" s="26">
        <v>252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17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74</v>
      </c>
      <c r="B13" s="1" t="s">
        <v>45</v>
      </c>
      <c r="C13" s="27" t="s">
        <v>464</v>
      </c>
      <c r="D13" s="87"/>
      <c r="E13" s="89" t="s">
        <v>459</v>
      </c>
      <c r="F13" s="27"/>
      <c r="G13" s="89"/>
      <c r="H13" s="89"/>
      <c r="I13" s="89"/>
      <c r="J13" s="27"/>
      <c r="K13" s="89"/>
      <c r="L13" s="89"/>
      <c r="M13" s="89"/>
      <c r="N13" s="27"/>
      <c r="O13" s="89"/>
      <c r="P13" s="90"/>
      <c r="Q13" s="89"/>
      <c r="R13" s="89"/>
      <c r="S13" s="89"/>
      <c r="T13" s="27"/>
      <c r="U13" s="40" t="str">
        <f>IFERROR(((T13+Q13+N13-R13)+(O13*2))/E13,"")</f>
        <v/>
      </c>
      <c r="V13" s="22">
        <v>252</v>
      </c>
      <c r="W13" s="22" t="s">
        <v>93</v>
      </c>
      <c r="X13" s="22" t="s">
        <v>89</v>
      </c>
      <c r="Y13" s="71">
        <v>2122</v>
      </c>
      <c r="Z13" s="42"/>
      <c r="AA13" s="1" t="s">
        <v>90</v>
      </c>
      <c r="AB13" s="28" t="s">
        <v>264</v>
      </c>
    </row>
    <row r="14" spans="1:28" x14ac:dyDescent="0.3">
      <c r="A14" s="1" t="s">
        <v>74</v>
      </c>
      <c r="B14" s="1" t="s">
        <v>45</v>
      </c>
      <c r="C14" s="27" t="s">
        <v>54</v>
      </c>
      <c r="D14" s="38">
        <v>21</v>
      </c>
      <c r="E14" s="89"/>
      <c r="F14" s="27">
        <v>1</v>
      </c>
      <c r="G14" s="89"/>
      <c r="H14" s="89"/>
      <c r="I14" s="89"/>
      <c r="J14" s="27">
        <v>0</v>
      </c>
      <c r="K14" s="89"/>
      <c r="L14" s="89"/>
      <c r="M14" s="89"/>
      <c r="N14" s="27">
        <f t="shared" ref="N14:N19" si="0">SUM(L14:M14)</f>
        <v>0</v>
      </c>
      <c r="O14" s="90"/>
      <c r="P14" s="57">
        <v>6</v>
      </c>
      <c r="Q14" s="90"/>
      <c r="R14" s="90"/>
      <c r="S14" s="90"/>
      <c r="T14" s="39">
        <f t="shared" ref="T14:T19" si="1">(H14*3)+((F14-H14)*2)+J14</f>
        <v>2</v>
      </c>
      <c r="U14" s="40" t="str">
        <f t="shared" ref="U14:U23" si="2">IFERROR(((T14+Q14+N14-R14)+(O14*2))/E14,"")</f>
        <v/>
      </c>
      <c r="V14" s="22">
        <v>252</v>
      </c>
      <c r="W14" s="22" t="s">
        <v>93</v>
      </c>
      <c r="X14" s="22" t="s">
        <v>89</v>
      </c>
      <c r="Y14" s="71">
        <v>2122</v>
      </c>
      <c r="Z14" s="42"/>
      <c r="AA14" s="1" t="s">
        <v>90</v>
      </c>
      <c r="AB14" s="28" t="s">
        <v>264</v>
      </c>
    </row>
    <row r="15" spans="1:28" x14ac:dyDescent="0.3">
      <c r="A15" s="1" t="s">
        <v>74</v>
      </c>
      <c r="B15" s="1" t="s">
        <v>45</v>
      </c>
      <c r="C15" s="27" t="s">
        <v>50</v>
      </c>
      <c r="D15" s="38">
        <v>32</v>
      </c>
      <c r="E15" s="89"/>
      <c r="F15" s="27">
        <v>4</v>
      </c>
      <c r="G15" s="89"/>
      <c r="H15" s="89"/>
      <c r="I15" s="89"/>
      <c r="J15" s="27">
        <v>4</v>
      </c>
      <c r="K15" s="89"/>
      <c r="L15" s="89"/>
      <c r="M15" s="89"/>
      <c r="N15" s="27">
        <f t="shared" si="0"/>
        <v>0</v>
      </c>
      <c r="O15" s="90"/>
      <c r="P15" s="90"/>
      <c r="Q15" s="90"/>
      <c r="R15" s="90"/>
      <c r="S15" s="90"/>
      <c r="T15" s="39">
        <f t="shared" si="1"/>
        <v>12</v>
      </c>
      <c r="U15" s="40" t="str">
        <f t="shared" si="2"/>
        <v/>
      </c>
      <c r="V15" s="22">
        <v>252</v>
      </c>
      <c r="W15" s="22" t="s">
        <v>93</v>
      </c>
      <c r="X15" s="22" t="s">
        <v>89</v>
      </c>
      <c r="Y15" s="71">
        <v>2122</v>
      </c>
      <c r="Z15" s="42"/>
      <c r="AA15" s="1" t="s">
        <v>90</v>
      </c>
      <c r="AB15" s="28" t="s">
        <v>264</v>
      </c>
    </row>
    <row r="16" spans="1:28" x14ac:dyDescent="0.3">
      <c r="A16" s="1" t="s">
        <v>74</v>
      </c>
      <c r="B16" s="1" t="s">
        <v>45</v>
      </c>
      <c r="C16" s="27" t="s">
        <v>46</v>
      </c>
      <c r="D16" s="38">
        <v>45</v>
      </c>
      <c r="E16" s="89"/>
      <c r="F16" s="27">
        <v>1</v>
      </c>
      <c r="G16" s="89"/>
      <c r="H16" s="89"/>
      <c r="I16" s="89"/>
      <c r="J16" s="27">
        <v>4</v>
      </c>
      <c r="K16" s="89"/>
      <c r="L16" s="89"/>
      <c r="M16" s="89"/>
      <c r="N16" s="27">
        <f t="shared" si="0"/>
        <v>0</v>
      </c>
      <c r="O16" s="90"/>
      <c r="P16" s="90"/>
      <c r="Q16" s="90"/>
      <c r="R16" s="90"/>
      <c r="S16" s="90"/>
      <c r="T16" s="39">
        <f t="shared" si="1"/>
        <v>6</v>
      </c>
      <c r="U16" s="40" t="str">
        <f t="shared" si="2"/>
        <v/>
      </c>
      <c r="V16" s="22">
        <v>252</v>
      </c>
      <c r="W16" s="22" t="s">
        <v>93</v>
      </c>
      <c r="X16" s="22" t="s">
        <v>89</v>
      </c>
      <c r="Y16" s="71">
        <v>2122</v>
      </c>
      <c r="Z16" s="42"/>
      <c r="AA16" s="1" t="s">
        <v>90</v>
      </c>
      <c r="AB16" s="28" t="s">
        <v>264</v>
      </c>
    </row>
    <row r="17" spans="1:28" x14ac:dyDescent="0.3">
      <c r="A17" s="1" t="s">
        <v>74</v>
      </c>
      <c r="B17" s="1" t="s">
        <v>45</v>
      </c>
      <c r="C17" s="27" t="s">
        <v>47</v>
      </c>
      <c r="D17" s="38">
        <v>42</v>
      </c>
      <c r="E17" s="89"/>
      <c r="F17" s="27">
        <v>10</v>
      </c>
      <c r="G17" s="89"/>
      <c r="H17" s="89"/>
      <c r="I17" s="89"/>
      <c r="J17" s="27">
        <v>1</v>
      </c>
      <c r="K17" s="89"/>
      <c r="L17" s="89"/>
      <c r="M17" s="89"/>
      <c r="N17" s="27">
        <f t="shared" si="0"/>
        <v>0</v>
      </c>
      <c r="O17" s="90"/>
      <c r="P17" s="90"/>
      <c r="Q17" s="90"/>
      <c r="R17" s="90"/>
      <c r="S17" s="90"/>
      <c r="T17" s="39">
        <f t="shared" si="1"/>
        <v>21</v>
      </c>
      <c r="U17" s="40" t="str">
        <f t="shared" si="2"/>
        <v/>
      </c>
      <c r="V17" s="22">
        <v>252</v>
      </c>
      <c r="W17" s="22" t="s">
        <v>93</v>
      </c>
      <c r="X17" s="22" t="s">
        <v>89</v>
      </c>
      <c r="Y17" s="71">
        <v>2122</v>
      </c>
      <c r="Z17" s="42"/>
      <c r="AA17" s="1" t="s">
        <v>90</v>
      </c>
      <c r="AB17" s="28" t="s">
        <v>264</v>
      </c>
    </row>
    <row r="18" spans="1:28" x14ac:dyDescent="0.3">
      <c r="A18" s="1" t="s">
        <v>74</v>
      </c>
      <c r="B18" s="1" t="s">
        <v>45</v>
      </c>
      <c r="C18" s="27" t="s">
        <v>172</v>
      </c>
      <c r="D18" s="38">
        <v>13</v>
      </c>
      <c r="E18" s="27">
        <v>17</v>
      </c>
      <c r="F18" s="27">
        <v>1</v>
      </c>
      <c r="G18" s="27">
        <v>6</v>
      </c>
      <c r="H18" s="27"/>
      <c r="I18" s="27"/>
      <c r="J18" s="27">
        <v>0</v>
      </c>
      <c r="K18" s="27">
        <v>0</v>
      </c>
      <c r="L18" s="27">
        <v>2</v>
      </c>
      <c r="M18" s="27">
        <v>0</v>
      </c>
      <c r="N18" s="27">
        <f t="shared" si="0"/>
        <v>2</v>
      </c>
      <c r="O18" s="39">
        <v>0</v>
      </c>
      <c r="P18" s="39">
        <v>2</v>
      </c>
      <c r="Q18" s="39">
        <v>0</v>
      </c>
      <c r="R18" s="39">
        <v>1</v>
      </c>
      <c r="S18" s="39">
        <v>2</v>
      </c>
      <c r="T18" s="39">
        <f t="shared" si="1"/>
        <v>2</v>
      </c>
      <c r="U18" s="40">
        <f t="shared" si="2"/>
        <v>0.17647058823529413</v>
      </c>
      <c r="V18" s="22">
        <v>252</v>
      </c>
      <c r="W18" s="22" t="s">
        <v>93</v>
      </c>
      <c r="X18" s="22" t="s">
        <v>89</v>
      </c>
      <c r="Y18" s="71">
        <v>2122</v>
      </c>
      <c r="Z18" s="42"/>
      <c r="AA18" s="1" t="s">
        <v>90</v>
      </c>
      <c r="AB18" s="28" t="s">
        <v>264</v>
      </c>
    </row>
    <row r="19" spans="1:28" x14ac:dyDescent="0.3">
      <c r="A19" s="1" t="s">
        <v>74</v>
      </c>
      <c r="B19" s="1" t="s">
        <v>45</v>
      </c>
      <c r="C19" s="27" t="s">
        <v>49</v>
      </c>
      <c r="D19" s="38">
        <v>53</v>
      </c>
      <c r="E19" s="89"/>
      <c r="F19" s="27">
        <v>8</v>
      </c>
      <c r="G19" s="89"/>
      <c r="H19" s="89"/>
      <c r="I19" s="89"/>
      <c r="J19" s="27">
        <v>5</v>
      </c>
      <c r="K19" s="89"/>
      <c r="L19" s="89"/>
      <c r="M19" s="89"/>
      <c r="N19" s="27">
        <f t="shared" si="0"/>
        <v>0</v>
      </c>
      <c r="O19" s="90"/>
      <c r="P19" s="57">
        <v>6</v>
      </c>
      <c r="Q19" s="90"/>
      <c r="R19" s="90"/>
      <c r="S19" s="90"/>
      <c r="T19" s="39">
        <f t="shared" si="1"/>
        <v>21</v>
      </c>
      <c r="U19" s="40" t="str">
        <f t="shared" si="2"/>
        <v/>
      </c>
      <c r="V19" s="22">
        <v>252</v>
      </c>
      <c r="W19" s="22" t="s">
        <v>93</v>
      </c>
      <c r="X19" s="22" t="s">
        <v>89</v>
      </c>
      <c r="Y19" s="71">
        <v>2122</v>
      </c>
      <c r="Z19" s="42"/>
      <c r="AA19" s="1" t="s">
        <v>90</v>
      </c>
      <c r="AB19" s="28" t="s">
        <v>264</v>
      </c>
    </row>
    <row r="20" spans="1:28" x14ac:dyDescent="0.3">
      <c r="A20" s="1" t="s">
        <v>74</v>
      </c>
      <c r="B20" s="1" t="s">
        <v>45</v>
      </c>
      <c r="C20" s="27" t="s">
        <v>51</v>
      </c>
      <c r="D20" s="38">
        <v>33</v>
      </c>
      <c r="E20" s="89"/>
      <c r="F20" s="27">
        <v>2</v>
      </c>
      <c r="G20" s="89"/>
      <c r="H20" s="89"/>
      <c r="I20" s="89"/>
      <c r="J20" s="27">
        <v>1</v>
      </c>
      <c r="K20" s="89"/>
      <c r="L20" s="89"/>
      <c r="M20" s="89"/>
      <c r="N20" s="27">
        <f>SUM(L20:M20)</f>
        <v>0</v>
      </c>
      <c r="O20" s="90"/>
      <c r="P20" s="90"/>
      <c r="Q20" s="90"/>
      <c r="R20" s="90"/>
      <c r="S20" s="90"/>
      <c r="T20" s="39">
        <f>(H20*3)+((F20-H20)*2)+J20</f>
        <v>5</v>
      </c>
      <c r="U20" s="40" t="str">
        <f t="shared" si="2"/>
        <v/>
      </c>
      <c r="V20" s="22">
        <v>252</v>
      </c>
      <c r="W20" s="22" t="s">
        <v>93</v>
      </c>
      <c r="X20" s="22" t="s">
        <v>89</v>
      </c>
      <c r="Y20" s="71">
        <v>2122</v>
      </c>
      <c r="Z20" s="42"/>
      <c r="AA20" s="1" t="s">
        <v>90</v>
      </c>
      <c r="AB20" s="28" t="s">
        <v>264</v>
      </c>
    </row>
    <row r="21" spans="1:28" x14ac:dyDescent="0.3">
      <c r="A21" s="1" t="s">
        <v>74</v>
      </c>
      <c r="B21" s="1" t="s">
        <v>45</v>
      </c>
      <c r="C21" s="27" t="s">
        <v>52</v>
      </c>
      <c r="D21" s="38">
        <v>12</v>
      </c>
      <c r="E21" s="89"/>
      <c r="F21" s="27">
        <v>4</v>
      </c>
      <c r="G21" s="89"/>
      <c r="H21" s="89"/>
      <c r="I21" s="89"/>
      <c r="J21" s="27">
        <v>1</v>
      </c>
      <c r="K21" s="89"/>
      <c r="L21" s="89"/>
      <c r="M21" s="89"/>
      <c r="N21" s="27">
        <f>SUM(L21:M21)</f>
        <v>0</v>
      </c>
      <c r="O21" s="90"/>
      <c r="P21" s="39">
        <v>4</v>
      </c>
      <c r="Q21" s="90"/>
      <c r="R21" s="90"/>
      <c r="S21" s="90"/>
      <c r="T21" s="39">
        <f>(H21*3)+((F21-H21)*2)+J21</f>
        <v>9</v>
      </c>
      <c r="U21" s="40" t="str">
        <f t="shared" si="2"/>
        <v/>
      </c>
      <c r="V21" s="22">
        <v>252</v>
      </c>
      <c r="W21" s="22" t="s">
        <v>93</v>
      </c>
      <c r="X21" s="22" t="s">
        <v>89</v>
      </c>
      <c r="Y21" s="71">
        <v>2122</v>
      </c>
      <c r="Z21" s="42"/>
      <c r="AA21" s="1" t="s">
        <v>90</v>
      </c>
      <c r="AB21" s="28" t="s">
        <v>264</v>
      </c>
    </row>
    <row r="22" spans="1:28" x14ac:dyDescent="0.3">
      <c r="A22" s="1" t="s">
        <v>74</v>
      </c>
      <c r="B22" s="1" t="s">
        <v>45</v>
      </c>
      <c r="C22" s="27" t="s">
        <v>163</v>
      </c>
      <c r="D22" s="38"/>
      <c r="E22" s="89" t="s">
        <v>459</v>
      </c>
      <c r="F22" s="27"/>
      <c r="G22" s="89"/>
      <c r="H22" s="89"/>
      <c r="I22" s="89"/>
      <c r="J22" s="27"/>
      <c r="K22" s="89"/>
      <c r="L22" s="89"/>
      <c r="M22" s="89"/>
      <c r="N22" s="27"/>
      <c r="O22" s="90"/>
      <c r="P22" s="90"/>
      <c r="Q22" s="90"/>
      <c r="R22" s="90"/>
      <c r="S22" s="90"/>
      <c r="T22" s="39"/>
      <c r="U22" s="40" t="str">
        <f t="shared" si="2"/>
        <v/>
      </c>
      <c r="V22" s="22">
        <v>252</v>
      </c>
      <c r="W22" s="22" t="s">
        <v>93</v>
      </c>
      <c r="X22" s="22" t="s">
        <v>89</v>
      </c>
      <c r="Y22" s="71">
        <v>2122</v>
      </c>
      <c r="Z22" s="42"/>
      <c r="AA22" s="1" t="s">
        <v>90</v>
      </c>
      <c r="AB22" s="28" t="s">
        <v>264</v>
      </c>
    </row>
    <row r="23" spans="1:28" x14ac:dyDescent="0.3">
      <c r="A23" s="1" t="s">
        <v>74</v>
      </c>
      <c r="B23" s="1" t="s">
        <v>45</v>
      </c>
      <c r="C23" s="27" t="s">
        <v>48</v>
      </c>
      <c r="D23" s="38">
        <v>11</v>
      </c>
      <c r="E23" s="89"/>
      <c r="F23" s="27">
        <v>10</v>
      </c>
      <c r="G23" s="89"/>
      <c r="H23" s="89"/>
      <c r="I23" s="89"/>
      <c r="J23" s="27">
        <v>0</v>
      </c>
      <c r="K23" s="89"/>
      <c r="L23" s="89"/>
      <c r="M23" s="89"/>
      <c r="N23" s="27">
        <f>SUM(L23:M23)</f>
        <v>0</v>
      </c>
      <c r="O23" s="90"/>
      <c r="P23" s="90"/>
      <c r="Q23" s="90"/>
      <c r="R23" s="90"/>
      <c r="S23" s="90"/>
      <c r="T23" s="39">
        <f>(H23*3)+((F23-H23)*2)+J23</f>
        <v>20</v>
      </c>
      <c r="U23" s="40" t="str">
        <f t="shared" si="2"/>
        <v/>
      </c>
      <c r="V23" s="22">
        <v>252</v>
      </c>
      <c r="W23" s="22" t="s">
        <v>93</v>
      </c>
      <c r="X23" s="22" t="s">
        <v>89</v>
      </c>
      <c r="Y23" s="71">
        <v>2122</v>
      </c>
      <c r="Z23" s="42"/>
      <c r="AA23" s="1" t="s">
        <v>90</v>
      </c>
      <c r="AB23" s="28" t="s">
        <v>264</v>
      </c>
    </row>
    <row r="24" spans="1:28" x14ac:dyDescent="0.3">
      <c r="A24" s="1" t="s">
        <v>74</v>
      </c>
      <c r="B24" s="1" t="s">
        <v>45</v>
      </c>
      <c r="C24" s="57" t="s">
        <v>38</v>
      </c>
      <c r="D24" s="1"/>
      <c r="E24" s="57">
        <v>240</v>
      </c>
      <c r="F24" s="57"/>
      <c r="G24" s="57">
        <v>88</v>
      </c>
      <c r="H24" s="57"/>
      <c r="I24" s="57"/>
      <c r="J24" s="57"/>
      <c r="K24" s="57">
        <v>24</v>
      </c>
      <c r="L24" s="57"/>
      <c r="M24" s="57"/>
      <c r="N24" s="57"/>
      <c r="O24" s="57"/>
      <c r="P24" s="57">
        <v>14</v>
      </c>
      <c r="Q24" s="43"/>
      <c r="R24" s="43"/>
      <c r="S24" s="43"/>
      <c r="T24" s="43"/>
      <c r="U24" s="40" t="str">
        <f t="shared" ref="U24" si="3">_xlfn.IFNA("",((T24+Q24+N24-R24)+(O24*2))/E24)</f>
        <v/>
      </c>
      <c r="V24" s="22">
        <v>252</v>
      </c>
      <c r="W24" s="22" t="s">
        <v>93</v>
      </c>
      <c r="X24" s="22" t="s">
        <v>89</v>
      </c>
      <c r="Y24" s="71">
        <v>2122</v>
      </c>
      <c r="Z24" s="42"/>
      <c r="AA24" s="1" t="s">
        <v>90</v>
      </c>
      <c r="AB24" s="28" t="s">
        <v>264</v>
      </c>
    </row>
    <row r="25" spans="1:28" x14ac:dyDescent="0.3">
      <c r="A25" s="44" t="s">
        <v>74</v>
      </c>
      <c r="B25" s="44" t="s">
        <v>45</v>
      </c>
      <c r="C25" s="45" t="s">
        <v>39</v>
      </c>
      <c r="D25" s="44"/>
      <c r="E25" s="45">
        <f t="shared" ref="E25:T25" si="4">SUM(E13:E24)</f>
        <v>257</v>
      </c>
      <c r="F25" s="45">
        <f t="shared" si="4"/>
        <v>41</v>
      </c>
      <c r="G25" s="45">
        <f t="shared" si="4"/>
        <v>94</v>
      </c>
      <c r="H25" s="45">
        <f t="shared" si="4"/>
        <v>0</v>
      </c>
      <c r="I25" s="45">
        <f t="shared" si="4"/>
        <v>0</v>
      </c>
      <c r="J25" s="45">
        <f t="shared" si="4"/>
        <v>16</v>
      </c>
      <c r="K25" s="45">
        <f t="shared" si="4"/>
        <v>24</v>
      </c>
      <c r="L25" s="45">
        <f t="shared" si="4"/>
        <v>2</v>
      </c>
      <c r="M25" s="45">
        <f t="shared" si="4"/>
        <v>0</v>
      </c>
      <c r="N25" s="45">
        <f t="shared" si="4"/>
        <v>2</v>
      </c>
      <c r="O25" s="45">
        <f t="shared" si="4"/>
        <v>0</v>
      </c>
      <c r="P25" s="45">
        <f t="shared" si="4"/>
        <v>32</v>
      </c>
      <c r="Q25" s="45">
        <f t="shared" si="4"/>
        <v>0</v>
      </c>
      <c r="R25" s="45">
        <f t="shared" si="4"/>
        <v>1</v>
      </c>
      <c r="S25" s="45">
        <f t="shared" si="4"/>
        <v>2</v>
      </c>
      <c r="T25" s="45">
        <f t="shared" si="4"/>
        <v>98</v>
      </c>
      <c r="U25" s="46">
        <f>((T25+Q25+N25-R25)+(O25*2))/E25</f>
        <v>0.38521400778210119</v>
      </c>
      <c r="V25" s="47">
        <v>252</v>
      </c>
      <c r="W25" s="47" t="s">
        <v>93</v>
      </c>
      <c r="X25" s="59" t="s">
        <v>89</v>
      </c>
      <c r="Y25" s="72">
        <v>2122</v>
      </c>
      <c r="Z25" s="49"/>
      <c r="AA25" s="44" t="s">
        <v>90</v>
      </c>
      <c r="AB25" s="76" t="s">
        <v>264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0.43617021276595747</v>
      </c>
      <c r="H26" s="27"/>
      <c r="I26" s="1"/>
      <c r="J26" s="50" t="s">
        <v>41</v>
      </c>
      <c r="K26" s="52">
        <f>J25/K25</f>
        <v>0.66666666666666663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B32" s="1"/>
      <c r="C32" s="55" t="s">
        <v>75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6">
        <v>19</v>
      </c>
      <c r="W32" s="1"/>
      <c r="X32" s="1"/>
      <c r="Y32" s="31"/>
      <c r="Z32" s="42"/>
      <c r="AA32" s="1"/>
      <c r="AB32" s="28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74</v>
      </c>
      <c r="C34" s="27" t="s">
        <v>197</v>
      </c>
      <c r="D34" s="38">
        <v>20</v>
      </c>
      <c r="E34" s="89"/>
      <c r="F34" s="27">
        <v>1</v>
      </c>
      <c r="G34" s="89"/>
      <c r="H34" s="89"/>
      <c r="I34" s="89"/>
      <c r="J34" s="27">
        <v>0</v>
      </c>
      <c r="K34" s="89"/>
      <c r="L34" s="89"/>
      <c r="M34" s="89"/>
      <c r="N34" s="27">
        <f>SUM(L34:M34)</f>
        <v>0</v>
      </c>
      <c r="O34" s="89"/>
      <c r="P34" s="90"/>
      <c r="Q34" s="89"/>
      <c r="R34" s="89"/>
      <c r="S34" s="89"/>
      <c r="T34" s="27">
        <f>+(F34*2)+J34</f>
        <v>2</v>
      </c>
      <c r="U34" s="40" t="str">
        <f>IFERROR(((T34+Q34+N34-R34)+(O34*2))/E34,"")</f>
        <v/>
      </c>
      <c r="V34" s="22">
        <v>252</v>
      </c>
      <c r="W34" s="22" t="s">
        <v>88</v>
      </c>
      <c r="X34" s="22" t="s">
        <v>94</v>
      </c>
      <c r="Y34" s="71">
        <v>2122</v>
      </c>
      <c r="Z34" s="42"/>
      <c r="AA34" s="1" t="s">
        <v>254</v>
      </c>
      <c r="AB34" s="28" t="s">
        <v>265</v>
      </c>
    </row>
    <row r="35" spans="1:28" x14ac:dyDescent="0.3">
      <c r="A35" s="1" t="s">
        <v>45</v>
      </c>
      <c r="B35" s="1" t="s">
        <v>74</v>
      </c>
      <c r="C35" s="27" t="s">
        <v>403</v>
      </c>
      <c r="D35" s="38">
        <v>22</v>
      </c>
      <c r="E35" s="89"/>
      <c r="F35" s="27">
        <v>0</v>
      </c>
      <c r="G35" s="89"/>
      <c r="H35" s="89"/>
      <c r="I35" s="89"/>
      <c r="J35" s="27">
        <v>2</v>
      </c>
      <c r="K35" s="89"/>
      <c r="L35" s="89"/>
      <c r="M35" s="89"/>
      <c r="N35" s="27">
        <f t="shared" ref="N35:N40" si="5">SUM(L35:M35)</f>
        <v>0</v>
      </c>
      <c r="O35" s="90"/>
      <c r="P35" s="90"/>
      <c r="Q35" s="90"/>
      <c r="R35" s="90"/>
      <c r="S35" s="90"/>
      <c r="T35" s="27">
        <f t="shared" ref="T35:T43" si="6">+(F35*2)+J35</f>
        <v>2</v>
      </c>
      <c r="U35" s="40" t="str">
        <f t="shared" ref="U35:U43" si="7">IFERROR(((T35+Q35+N35-R35)+(O35*2))/E35,"")</f>
        <v/>
      </c>
      <c r="V35" s="22">
        <v>252</v>
      </c>
      <c r="W35" s="22" t="s">
        <v>88</v>
      </c>
      <c r="X35" s="22" t="s">
        <v>94</v>
      </c>
      <c r="Y35" s="71">
        <v>2122</v>
      </c>
      <c r="Z35" s="42"/>
      <c r="AA35" s="1" t="s">
        <v>254</v>
      </c>
      <c r="AB35" s="28" t="s">
        <v>265</v>
      </c>
    </row>
    <row r="36" spans="1:28" x14ac:dyDescent="0.3">
      <c r="A36" s="1" t="s">
        <v>45</v>
      </c>
      <c r="B36" s="1" t="s">
        <v>74</v>
      </c>
      <c r="C36" s="27" t="s">
        <v>498</v>
      </c>
      <c r="D36" s="38">
        <v>35</v>
      </c>
      <c r="E36" s="89"/>
      <c r="F36" s="27">
        <v>0</v>
      </c>
      <c r="G36" s="89"/>
      <c r="H36" s="89"/>
      <c r="I36" s="89"/>
      <c r="J36" s="27">
        <v>0</v>
      </c>
      <c r="K36" s="89"/>
      <c r="L36" s="89"/>
      <c r="M36" s="89"/>
      <c r="N36" s="27">
        <f t="shared" si="5"/>
        <v>0</v>
      </c>
      <c r="O36" s="90"/>
      <c r="P36" s="90"/>
      <c r="Q36" s="90"/>
      <c r="R36" s="90"/>
      <c r="S36" s="90"/>
      <c r="T36" s="27">
        <f t="shared" si="6"/>
        <v>0</v>
      </c>
      <c r="U36" s="40" t="str">
        <f t="shared" si="7"/>
        <v/>
      </c>
      <c r="V36" s="22">
        <v>252</v>
      </c>
      <c r="W36" s="22" t="s">
        <v>88</v>
      </c>
      <c r="X36" s="22" t="s">
        <v>94</v>
      </c>
      <c r="Y36" s="71">
        <v>2122</v>
      </c>
      <c r="Z36" s="42"/>
      <c r="AA36" s="1" t="s">
        <v>254</v>
      </c>
      <c r="AB36" s="28" t="s">
        <v>265</v>
      </c>
    </row>
    <row r="37" spans="1:28" x14ac:dyDescent="0.3">
      <c r="A37" s="1" t="s">
        <v>45</v>
      </c>
      <c r="B37" s="1" t="s">
        <v>74</v>
      </c>
      <c r="C37" s="27" t="s">
        <v>404</v>
      </c>
      <c r="D37" s="38">
        <v>34</v>
      </c>
      <c r="E37" s="89"/>
      <c r="F37" s="27">
        <v>4</v>
      </c>
      <c r="G37" s="89"/>
      <c r="H37" s="89"/>
      <c r="I37" s="89"/>
      <c r="J37" s="27">
        <v>5</v>
      </c>
      <c r="K37" s="89"/>
      <c r="L37" s="89"/>
      <c r="M37" s="89"/>
      <c r="N37" s="27">
        <f t="shared" si="5"/>
        <v>0</v>
      </c>
      <c r="O37" s="90"/>
      <c r="P37" s="90"/>
      <c r="Q37" s="90"/>
      <c r="R37" s="90"/>
      <c r="S37" s="90"/>
      <c r="T37" s="27">
        <f t="shared" si="6"/>
        <v>13</v>
      </c>
      <c r="U37" s="40" t="str">
        <f t="shared" si="7"/>
        <v/>
      </c>
      <c r="V37" s="22">
        <v>252</v>
      </c>
      <c r="W37" s="22" t="s">
        <v>88</v>
      </c>
      <c r="X37" s="22" t="s">
        <v>94</v>
      </c>
      <c r="Y37" s="71">
        <v>2122</v>
      </c>
      <c r="Z37" s="42"/>
      <c r="AA37" s="1" t="s">
        <v>254</v>
      </c>
      <c r="AB37" s="28" t="s">
        <v>265</v>
      </c>
    </row>
    <row r="38" spans="1:28" x14ac:dyDescent="0.3">
      <c r="A38" s="1" t="s">
        <v>45</v>
      </c>
      <c r="B38" s="1" t="s">
        <v>74</v>
      </c>
      <c r="C38" s="27" t="s">
        <v>405</v>
      </c>
      <c r="D38" s="38">
        <v>4</v>
      </c>
      <c r="E38" s="89"/>
      <c r="F38" s="27">
        <v>7</v>
      </c>
      <c r="G38" s="89"/>
      <c r="H38" s="89"/>
      <c r="I38" s="89"/>
      <c r="J38" s="27">
        <v>9</v>
      </c>
      <c r="K38" s="89"/>
      <c r="L38" s="89"/>
      <c r="M38" s="89"/>
      <c r="N38" s="27">
        <f t="shared" si="5"/>
        <v>0</v>
      </c>
      <c r="O38" s="90"/>
      <c r="P38" s="57">
        <v>6</v>
      </c>
      <c r="Q38" s="90"/>
      <c r="R38" s="90"/>
      <c r="S38" s="90"/>
      <c r="T38" s="27">
        <f t="shared" si="6"/>
        <v>23</v>
      </c>
      <c r="U38" s="40" t="str">
        <f t="shared" si="7"/>
        <v/>
      </c>
      <c r="V38" s="22">
        <v>252</v>
      </c>
      <c r="W38" s="22" t="s">
        <v>88</v>
      </c>
      <c r="X38" s="22" t="s">
        <v>94</v>
      </c>
      <c r="Y38" s="71">
        <v>2122</v>
      </c>
      <c r="Z38" s="42"/>
      <c r="AA38" s="1" t="s">
        <v>254</v>
      </c>
      <c r="AB38" s="28" t="s">
        <v>265</v>
      </c>
    </row>
    <row r="39" spans="1:28" x14ac:dyDescent="0.3">
      <c r="A39" s="1" t="s">
        <v>45</v>
      </c>
      <c r="B39" s="1" t="s">
        <v>74</v>
      </c>
      <c r="C39" s="27" t="s">
        <v>406</v>
      </c>
      <c r="D39" s="38">
        <v>24</v>
      </c>
      <c r="E39" s="89" t="s">
        <v>459</v>
      </c>
      <c r="F39" s="27"/>
      <c r="G39" s="89"/>
      <c r="H39" s="89"/>
      <c r="I39" s="89"/>
      <c r="J39" s="27"/>
      <c r="K39" s="89"/>
      <c r="L39" s="89"/>
      <c r="M39" s="89"/>
      <c r="N39" s="27"/>
      <c r="O39" s="90"/>
      <c r="P39" s="90"/>
      <c r="Q39" s="90"/>
      <c r="R39" s="90"/>
      <c r="S39" s="90"/>
      <c r="T39" s="27"/>
      <c r="U39" s="40" t="str">
        <f t="shared" si="7"/>
        <v/>
      </c>
      <c r="V39" s="22">
        <v>252</v>
      </c>
      <c r="W39" s="22" t="s">
        <v>88</v>
      </c>
      <c r="X39" s="22" t="s">
        <v>94</v>
      </c>
      <c r="Y39" s="71">
        <v>2122</v>
      </c>
      <c r="Z39" s="42"/>
      <c r="AA39" s="1" t="s">
        <v>254</v>
      </c>
      <c r="AB39" s="28" t="s">
        <v>265</v>
      </c>
    </row>
    <row r="40" spans="1:28" x14ac:dyDescent="0.3">
      <c r="A40" s="1" t="s">
        <v>45</v>
      </c>
      <c r="B40" s="1" t="s">
        <v>74</v>
      </c>
      <c r="C40" s="27" t="s">
        <v>407</v>
      </c>
      <c r="D40" s="38">
        <v>14</v>
      </c>
      <c r="E40" s="89"/>
      <c r="F40" s="27">
        <v>7</v>
      </c>
      <c r="G40" s="27">
        <v>17</v>
      </c>
      <c r="H40" s="89"/>
      <c r="I40" s="89"/>
      <c r="J40" s="27">
        <v>11</v>
      </c>
      <c r="K40" s="27">
        <v>15</v>
      </c>
      <c r="L40" s="89"/>
      <c r="M40" s="89"/>
      <c r="N40" s="27">
        <f t="shared" si="5"/>
        <v>0</v>
      </c>
      <c r="O40" s="90"/>
      <c r="P40" s="90"/>
      <c r="Q40" s="90"/>
      <c r="R40" s="90"/>
      <c r="S40" s="90"/>
      <c r="T40" s="27">
        <f t="shared" si="6"/>
        <v>25</v>
      </c>
      <c r="U40" s="40" t="str">
        <f t="shared" si="7"/>
        <v/>
      </c>
      <c r="V40" s="22">
        <v>252</v>
      </c>
      <c r="W40" s="22" t="s">
        <v>88</v>
      </c>
      <c r="X40" s="22" t="s">
        <v>94</v>
      </c>
      <c r="Y40" s="71">
        <v>2122</v>
      </c>
      <c r="Z40" s="42"/>
      <c r="AA40" s="1" t="s">
        <v>254</v>
      </c>
      <c r="AB40" s="28" t="s">
        <v>265</v>
      </c>
    </row>
    <row r="41" spans="1:28" x14ac:dyDescent="0.3">
      <c r="A41" s="1" t="s">
        <v>45</v>
      </c>
      <c r="B41" s="1" t="s">
        <v>74</v>
      </c>
      <c r="C41" s="27" t="s">
        <v>408</v>
      </c>
      <c r="D41" s="38">
        <v>19</v>
      </c>
      <c r="E41" s="89"/>
      <c r="F41" s="27">
        <v>5</v>
      </c>
      <c r="G41" s="89"/>
      <c r="H41" s="89"/>
      <c r="I41" s="89"/>
      <c r="J41" s="27">
        <v>5</v>
      </c>
      <c r="K41" s="89"/>
      <c r="L41" s="89"/>
      <c r="M41" s="89"/>
      <c r="N41" s="27">
        <f>SUM(L41:M41)</f>
        <v>0</v>
      </c>
      <c r="O41" s="90"/>
      <c r="P41" s="90"/>
      <c r="Q41" s="90"/>
      <c r="R41" s="90"/>
      <c r="S41" s="90"/>
      <c r="T41" s="27">
        <f t="shared" si="6"/>
        <v>15</v>
      </c>
      <c r="U41" s="40" t="str">
        <f t="shared" si="7"/>
        <v/>
      </c>
      <c r="V41" s="22">
        <v>252</v>
      </c>
      <c r="W41" s="22" t="s">
        <v>88</v>
      </c>
      <c r="X41" s="22" t="s">
        <v>94</v>
      </c>
      <c r="Y41" s="71">
        <v>2122</v>
      </c>
      <c r="Z41" s="42"/>
      <c r="AA41" s="1" t="s">
        <v>254</v>
      </c>
      <c r="AB41" s="28" t="s">
        <v>265</v>
      </c>
    </row>
    <row r="42" spans="1:28" x14ac:dyDescent="0.3">
      <c r="A42" s="1" t="s">
        <v>45</v>
      </c>
      <c r="B42" s="1" t="s">
        <v>74</v>
      </c>
      <c r="C42" s="27" t="s">
        <v>484</v>
      </c>
      <c r="D42" s="38">
        <v>23</v>
      </c>
      <c r="E42" s="89"/>
      <c r="F42" s="27">
        <v>3</v>
      </c>
      <c r="G42" s="89"/>
      <c r="H42" s="89"/>
      <c r="I42" s="89"/>
      <c r="J42" s="27">
        <v>1</v>
      </c>
      <c r="K42" s="89"/>
      <c r="L42" s="89"/>
      <c r="M42" s="89"/>
      <c r="N42" s="27">
        <f>SUM(L42:M42)</f>
        <v>0</v>
      </c>
      <c r="O42" s="90"/>
      <c r="P42" s="90"/>
      <c r="Q42" s="90"/>
      <c r="R42" s="90"/>
      <c r="S42" s="90"/>
      <c r="T42" s="27">
        <f t="shared" si="6"/>
        <v>7</v>
      </c>
      <c r="U42" s="40" t="str">
        <f t="shared" si="7"/>
        <v/>
      </c>
      <c r="V42" s="22">
        <v>252</v>
      </c>
      <c r="W42" s="22" t="s">
        <v>88</v>
      </c>
      <c r="X42" s="22" t="s">
        <v>94</v>
      </c>
      <c r="Y42" s="71">
        <v>2122</v>
      </c>
      <c r="Z42" s="42"/>
      <c r="AA42" s="1" t="s">
        <v>254</v>
      </c>
      <c r="AB42" s="28" t="s">
        <v>265</v>
      </c>
    </row>
    <row r="43" spans="1:28" x14ac:dyDescent="0.3">
      <c r="A43" s="1" t="s">
        <v>45</v>
      </c>
      <c r="B43" s="1" t="s">
        <v>74</v>
      </c>
      <c r="C43" s="27" t="s">
        <v>409</v>
      </c>
      <c r="D43" s="38">
        <v>21</v>
      </c>
      <c r="E43" s="89"/>
      <c r="F43" s="27">
        <v>3</v>
      </c>
      <c r="G43" s="89"/>
      <c r="H43" s="89"/>
      <c r="I43" s="89"/>
      <c r="J43" s="27">
        <v>2</v>
      </c>
      <c r="K43" s="89"/>
      <c r="L43" s="89"/>
      <c r="M43" s="89"/>
      <c r="N43" s="27">
        <f>SUM(L43:M43)</f>
        <v>0</v>
      </c>
      <c r="O43" s="90"/>
      <c r="P43" s="90"/>
      <c r="Q43" s="90"/>
      <c r="R43" s="90"/>
      <c r="S43" s="90"/>
      <c r="T43" s="27">
        <f t="shared" si="6"/>
        <v>8</v>
      </c>
      <c r="U43" s="40" t="str">
        <f t="shared" si="7"/>
        <v/>
      </c>
      <c r="V43" s="22">
        <v>252</v>
      </c>
      <c r="W43" s="22" t="s">
        <v>88</v>
      </c>
      <c r="X43" s="22" t="s">
        <v>94</v>
      </c>
      <c r="Y43" s="71">
        <v>2122</v>
      </c>
      <c r="Z43" s="42"/>
      <c r="AA43" s="1" t="s">
        <v>254</v>
      </c>
      <c r="AB43" s="28" t="s">
        <v>265</v>
      </c>
    </row>
    <row r="44" spans="1:28" x14ac:dyDescent="0.3">
      <c r="A44" s="1" t="s">
        <v>45</v>
      </c>
      <c r="B44" s="1" t="s">
        <v>74</v>
      </c>
      <c r="C44" s="57" t="s">
        <v>38</v>
      </c>
      <c r="D44" s="1"/>
      <c r="E44" s="57">
        <v>240</v>
      </c>
      <c r="F44" s="57"/>
      <c r="G44" s="57">
        <v>53</v>
      </c>
      <c r="H44" s="57"/>
      <c r="I44" s="57"/>
      <c r="J44" s="57"/>
      <c r="K44" s="57">
        <v>30</v>
      </c>
      <c r="L44" s="57"/>
      <c r="M44" s="57"/>
      <c r="N44" s="5"/>
      <c r="O44" s="57"/>
      <c r="P44" s="57">
        <v>16</v>
      </c>
      <c r="Q44" s="43"/>
      <c r="R44" s="43"/>
      <c r="S44" s="43"/>
      <c r="T44" s="27"/>
      <c r="U44" s="40" t="str">
        <f t="shared" ref="U44" si="8">_xlfn.IFNA("",((T44+Q44+N44-R44)+(O44*2))/E44)</f>
        <v/>
      </c>
      <c r="V44" s="22">
        <v>252</v>
      </c>
      <c r="W44" s="22" t="s">
        <v>88</v>
      </c>
      <c r="X44" s="22" t="s">
        <v>94</v>
      </c>
      <c r="Y44" s="71">
        <v>2122</v>
      </c>
      <c r="Z44" s="42"/>
      <c r="AA44" s="1" t="s">
        <v>254</v>
      </c>
      <c r="AB44" s="28" t="s">
        <v>265</v>
      </c>
    </row>
    <row r="45" spans="1:28" x14ac:dyDescent="0.3">
      <c r="A45" s="44" t="s">
        <v>45</v>
      </c>
      <c r="B45" s="44" t="s">
        <v>74</v>
      </c>
      <c r="C45" s="45" t="s">
        <v>39</v>
      </c>
      <c r="D45" s="44"/>
      <c r="E45" s="45">
        <f t="shared" ref="E45:T45" si="9">SUM(E34:E44)</f>
        <v>240</v>
      </c>
      <c r="F45" s="45">
        <f t="shared" si="9"/>
        <v>30</v>
      </c>
      <c r="G45" s="45">
        <f t="shared" si="9"/>
        <v>70</v>
      </c>
      <c r="H45" s="45">
        <f t="shared" si="9"/>
        <v>0</v>
      </c>
      <c r="I45" s="45">
        <f t="shared" si="9"/>
        <v>0</v>
      </c>
      <c r="J45" s="45">
        <f t="shared" si="9"/>
        <v>35</v>
      </c>
      <c r="K45" s="45">
        <f t="shared" si="9"/>
        <v>45</v>
      </c>
      <c r="L45" s="45">
        <f t="shared" si="9"/>
        <v>0</v>
      </c>
      <c r="M45" s="45">
        <f t="shared" si="9"/>
        <v>0</v>
      </c>
      <c r="N45" s="45">
        <f t="shared" si="9"/>
        <v>0</v>
      </c>
      <c r="O45" s="45">
        <f t="shared" si="9"/>
        <v>0</v>
      </c>
      <c r="P45" s="45">
        <f t="shared" si="9"/>
        <v>22</v>
      </c>
      <c r="Q45" s="45">
        <f t="shared" si="9"/>
        <v>0</v>
      </c>
      <c r="R45" s="45">
        <f t="shared" si="9"/>
        <v>0</v>
      </c>
      <c r="S45" s="45">
        <f t="shared" si="9"/>
        <v>0</v>
      </c>
      <c r="T45" s="45">
        <f t="shared" si="9"/>
        <v>95</v>
      </c>
      <c r="U45" s="46">
        <f>((T45+Q45+N45-R45)+(O45*2))/E45</f>
        <v>0.39583333333333331</v>
      </c>
      <c r="V45" s="47">
        <v>252</v>
      </c>
      <c r="W45" s="47" t="s">
        <v>88</v>
      </c>
      <c r="X45" s="47" t="s">
        <v>94</v>
      </c>
      <c r="Y45" s="72">
        <v>2122</v>
      </c>
      <c r="Z45" s="49"/>
      <c r="AA45" s="44" t="s">
        <v>254</v>
      </c>
      <c r="AB45" s="76" t="s">
        <v>265</v>
      </c>
    </row>
    <row r="46" spans="1:28" x14ac:dyDescent="0.3">
      <c r="A46" s="1"/>
      <c r="B46" s="1"/>
      <c r="C46" s="1"/>
      <c r="D46" s="1"/>
      <c r="F46" s="50" t="s">
        <v>40</v>
      </c>
      <c r="G46" s="51">
        <f>F45/G45</f>
        <v>0.42857142857142855</v>
      </c>
      <c r="H46" s="27"/>
      <c r="I46" s="1"/>
      <c r="J46" s="50" t="s">
        <v>41</v>
      </c>
      <c r="K46" s="52">
        <f>J45/K45</f>
        <v>0.77777777777777779</v>
      </c>
      <c r="L46" s="1"/>
      <c r="M46" s="39" t="s">
        <v>42</v>
      </c>
      <c r="N46" s="53"/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4"/>
      <c r="Z47" s="42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2"/>
      <c r="AA48" s="1"/>
      <c r="AB48" s="1"/>
    </row>
  </sheetData>
  <sheetProtection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A5848-1AA5-4FB2-9816-948A0ED6347D}">
  <sheetPr>
    <tabColor rgb="FFFF0000"/>
    <pageSetUpPr fitToPage="1"/>
  </sheetPr>
  <dimension ref="A1:AB51"/>
  <sheetViews>
    <sheetView workbookViewId="0">
      <selection activeCell="E13" sqref="E1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477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133</v>
      </c>
      <c r="D4" s="7" t="s">
        <v>4</v>
      </c>
      <c r="E4" s="8"/>
      <c r="F4" s="5"/>
      <c r="G4" s="1"/>
      <c r="J4" s="15" t="s">
        <v>266</v>
      </c>
      <c r="K4" s="16" t="s">
        <v>44</v>
      </c>
      <c r="L4" s="17"/>
      <c r="M4" s="18"/>
      <c r="N4" s="19">
        <v>24</v>
      </c>
      <c r="O4" s="19">
        <v>20</v>
      </c>
      <c r="P4" s="19">
        <v>29</v>
      </c>
      <c r="Q4" s="19">
        <v>27</v>
      </c>
      <c r="R4" s="20"/>
      <c r="S4" s="21">
        <f>SUM(N4:R4)</f>
        <v>100</v>
      </c>
      <c r="T4" s="22">
        <v>255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263</v>
      </c>
      <c r="K5" s="16" t="s">
        <v>72</v>
      </c>
      <c r="L5" s="17"/>
      <c r="M5" s="18"/>
      <c r="N5" s="19">
        <v>18</v>
      </c>
      <c r="O5" s="19">
        <v>22</v>
      </c>
      <c r="P5" s="19">
        <v>16</v>
      </c>
      <c r="Q5" s="19">
        <v>37</v>
      </c>
      <c r="R5" s="20"/>
      <c r="S5" s="21">
        <f>SUM(N5:R5)</f>
        <v>93</v>
      </c>
      <c r="T5" s="22">
        <v>255</v>
      </c>
      <c r="U5" s="1"/>
      <c r="V5" s="1"/>
      <c r="W5" s="1"/>
    </row>
    <row r="6" spans="1:28" x14ac:dyDescent="0.3">
      <c r="C6" s="23">
        <v>1017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8</v>
      </c>
      <c r="U7" s="1"/>
      <c r="V7" s="26">
        <v>255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18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464</v>
      </c>
      <c r="D13" s="87"/>
      <c r="E13" s="89"/>
      <c r="F13" s="89"/>
      <c r="G13" s="89"/>
      <c r="H13" s="89"/>
      <c r="I13" s="89"/>
      <c r="J13" s="89"/>
      <c r="K13" s="89"/>
      <c r="L13" s="89"/>
      <c r="M13" s="89"/>
      <c r="N13" s="27">
        <f>SUM(L13:M13)</f>
        <v>0</v>
      </c>
      <c r="O13" s="89"/>
      <c r="P13" s="90"/>
      <c r="Q13" s="89"/>
      <c r="R13" s="89"/>
      <c r="S13" s="89"/>
      <c r="T13" s="27">
        <v>0</v>
      </c>
      <c r="U13" s="40" t="str">
        <f>IFERROR(((T13+Q13+N13-R13)+(O13*2))/E13,"")</f>
        <v/>
      </c>
      <c r="V13" s="22">
        <v>255</v>
      </c>
      <c r="W13" s="22" t="s">
        <v>93</v>
      </c>
      <c r="X13" s="22" t="s">
        <v>89</v>
      </c>
      <c r="Y13" s="71">
        <v>1017</v>
      </c>
      <c r="Z13" s="42"/>
      <c r="AA13" s="1" t="s">
        <v>90</v>
      </c>
      <c r="AB13" s="28" t="s">
        <v>267</v>
      </c>
    </row>
    <row r="14" spans="1:28" x14ac:dyDescent="0.3">
      <c r="A14" s="1" t="s">
        <v>70</v>
      </c>
      <c r="B14" s="1" t="s">
        <v>45</v>
      </c>
      <c r="C14" s="27" t="s">
        <v>54</v>
      </c>
      <c r="D14" s="38">
        <v>21</v>
      </c>
      <c r="E14" s="89" t="s">
        <v>459</v>
      </c>
      <c r="F14" s="89"/>
      <c r="G14" s="89"/>
      <c r="H14" s="89"/>
      <c r="I14" s="89"/>
      <c r="J14" s="89"/>
      <c r="K14" s="89"/>
      <c r="L14" s="89"/>
      <c r="M14" s="89"/>
      <c r="N14" s="27"/>
      <c r="O14" s="90"/>
      <c r="P14" s="90"/>
      <c r="Q14" s="90"/>
      <c r="R14" s="90"/>
      <c r="S14" s="90"/>
      <c r="T14" s="39"/>
      <c r="U14" s="40" t="str">
        <f t="shared" ref="U14:U23" si="0">IFERROR(((T14+Q14+N14-R14)+(O14*2))/E14,"")</f>
        <v/>
      </c>
      <c r="V14" s="22">
        <v>255</v>
      </c>
      <c r="W14" s="22" t="s">
        <v>93</v>
      </c>
      <c r="X14" s="22" t="s">
        <v>89</v>
      </c>
      <c r="Y14" s="71">
        <v>1017</v>
      </c>
      <c r="Z14" s="42"/>
      <c r="AA14" s="1" t="s">
        <v>90</v>
      </c>
      <c r="AB14" s="28" t="s">
        <v>267</v>
      </c>
    </row>
    <row r="15" spans="1:28" x14ac:dyDescent="0.3">
      <c r="A15" s="1" t="s">
        <v>70</v>
      </c>
      <c r="B15" s="1" t="s">
        <v>45</v>
      </c>
      <c r="C15" s="27" t="s">
        <v>50</v>
      </c>
      <c r="D15" s="38">
        <v>32</v>
      </c>
      <c r="E15" s="89"/>
      <c r="F15" s="89"/>
      <c r="G15" s="89"/>
      <c r="H15" s="89"/>
      <c r="I15" s="89"/>
      <c r="J15" s="89"/>
      <c r="K15" s="89"/>
      <c r="L15" s="89"/>
      <c r="M15" s="89"/>
      <c r="N15" s="27">
        <f t="shared" ref="N15:N19" si="1">SUM(L15:M15)</f>
        <v>0</v>
      </c>
      <c r="O15" s="90"/>
      <c r="P15" s="90"/>
      <c r="Q15" s="90"/>
      <c r="R15" s="90"/>
      <c r="S15" s="90"/>
      <c r="T15" s="39">
        <v>11</v>
      </c>
      <c r="U15" s="40" t="str">
        <f t="shared" si="0"/>
        <v/>
      </c>
      <c r="V15" s="22">
        <v>255</v>
      </c>
      <c r="W15" s="22" t="s">
        <v>93</v>
      </c>
      <c r="X15" s="22" t="s">
        <v>89</v>
      </c>
      <c r="Y15" s="71">
        <v>1017</v>
      </c>
      <c r="Z15" s="42"/>
      <c r="AA15" s="1" t="s">
        <v>90</v>
      </c>
      <c r="AB15" s="28" t="s">
        <v>267</v>
      </c>
    </row>
    <row r="16" spans="1:28" x14ac:dyDescent="0.3">
      <c r="A16" s="1" t="s">
        <v>70</v>
      </c>
      <c r="B16" s="1" t="s">
        <v>45</v>
      </c>
      <c r="C16" s="27" t="s">
        <v>46</v>
      </c>
      <c r="D16" s="38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27">
        <f t="shared" si="1"/>
        <v>0</v>
      </c>
      <c r="O16" s="90"/>
      <c r="P16" s="90"/>
      <c r="Q16" s="90"/>
      <c r="R16" s="90"/>
      <c r="S16" s="90"/>
      <c r="T16" s="39">
        <v>2</v>
      </c>
      <c r="U16" s="40" t="str">
        <f t="shared" si="0"/>
        <v/>
      </c>
      <c r="V16" s="22">
        <v>255</v>
      </c>
      <c r="W16" s="22" t="s">
        <v>93</v>
      </c>
      <c r="X16" s="22" t="s">
        <v>89</v>
      </c>
      <c r="Y16" s="71">
        <v>1017</v>
      </c>
      <c r="Z16" s="42"/>
      <c r="AA16" s="1" t="s">
        <v>90</v>
      </c>
      <c r="AB16" s="28" t="s">
        <v>267</v>
      </c>
    </row>
    <row r="17" spans="1:28" x14ac:dyDescent="0.3">
      <c r="A17" s="1" t="s">
        <v>70</v>
      </c>
      <c r="B17" s="1" t="s">
        <v>45</v>
      </c>
      <c r="C17" s="27" t="s">
        <v>47</v>
      </c>
      <c r="D17" s="38">
        <v>42</v>
      </c>
      <c r="E17" s="89"/>
      <c r="F17" s="89"/>
      <c r="G17" s="89"/>
      <c r="H17" s="89"/>
      <c r="I17" s="89"/>
      <c r="J17" s="89"/>
      <c r="K17" s="89"/>
      <c r="L17" s="89"/>
      <c r="M17" s="89"/>
      <c r="N17" s="27">
        <f t="shared" si="1"/>
        <v>0</v>
      </c>
      <c r="O17" s="90"/>
      <c r="P17" s="57">
        <v>6</v>
      </c>
      <c r="Q17" s="90"/>
      <c r="R17" s="90"/>
      <c r="S17" s="90"/>
      <c r="T17" s="39">
        <v>24</v>
      </c>
      <c r="U17" s="40" t="str">
        <f t="shared" si="0"/>
        <v/>
      </c>
      <c r="V17" s="22">
        <v>255</v>
      </c>
      <c r="W17" s="22" t="s">
        <v>93</v>
      </c>
      <c r="X17" s="22" t="s">
        <v>89</v>
      </c>
      <c r="Y17" s="71">
        <v>1017</v>
      </c>
      <c r="Z17" s="42"/>
      <c r="AA17" s="1" t="s">
        <v>90</v>
      </c>
      <c r="AB17" s="28" t="s">
        <v>267</v>
      </c>
    </row>
    <row r="18" spans="1:28" x14ac:dyDescent="0.3">
      <c r="A18" s="1" t="s">
        <v>70</v>
      </c>
      <c r="B18" s="1" t="s">
        <v>45</v>
      </c>
      <c r="C18" s="27" t="s">
        <v>172</v>
      </c>
      <c r="D18" s="38">
        <v>13</v>
      </c>
      <c r="E18" s="89"/>
      <c r="F18" s="89"/>
      <c r="G18" s="89"/>
      <c r="H18" s="89"/>
      <c r="I18" s="89"/>
      <c r="J18" s="89"/>
      <c r="K18" s="89"/>
      <c r="L18" s="89"/>
      <c r="M18" s="89"/>
      <c r="N18" s="27">
        <f t="shared" si="1"/>
        <v>0</v>
      </c>
      <c r="O18" s="90"/>
      <c r="P18" s="90"/>
      <c r="Q18" s="90"/>
      <c r="R18" s="90"/>
      <c r="S18" s="90"/>
      <c r="T18" s="39">
        <v>0</v>
      </c>
      <c r="U18" s="40" t="str">
        <f t="shared" si="0"/>
        <v/>
      </c>
      <c r="V18" s="22">
        <v>255</v>
      </c>
      <c r="W18" s="22" t="s">
        <v>93</v>
      </c>
      <c r="X18" s="22" t="s">
        <v>89</v>
      </c>
      <c r="Y18" s="71">
        <v>1017</v>
      </c>
      <c r="Z18" s="42"/>
      <c r="AA18" s="1" t="s">
        <v>90</v>
      </c>
      <c r="AB18" s="28" t="s">
        <v>267</v>
      </c>
    </row>
    <row r="19" spans="1:28" x14ac:dyDescent="0.3">
      <c r="A19" s="1" t="s">
        <v>70</v>
      </c>
      <c r="B19" s="1" t="s">
        <v>45</v>
      </c>
      <c r="C19" s="27" t="s">
        <v>49</v>
      </c>
      <c r="D19" s="38">
        <v>53</v>
      </c>
      <c r="E19" s="89"/>
      <c r="F19" s="89"/>
      <c r="G19" s="89"/>
      <c r="H19" s="89"/>
      <c r="I19" s="89"/>
      <c r="J19" s="89"/>
      <c r="K19" s="89"/>
      <c r="L19" s="89"/>
      <c r="M19" s="89"/>
      <c r="N19" s="27">
        <f t="shared" si="1"/>
        <v>0</v>
      </c>
      <c r="O19" s="90"/>
      <c r="P19" s="57">
        <v>6</v>
      </c>
      <c r="Q19" s="90"/>
      <c r="R19" s="90"/>
      <c r="S19" s="90"/>
      <c r="T19" s="39">
        <v>25</v>
      </c>
      <c r="U19" s="40" t="str">
        <f t="shared" si="0"/>
        <v/>
      </c>
      <c r="V19" s="22">
        <v>255</v>
      </c>
      <c r="W19" s="22" t="s">
        <v>93</v>
      </c>
      <c r="X19" s="22" t="s">
        <v>89</v>
      </c>
      <c r="Y19" s="71">
        <v>1017</v>
      </c>
      <c r="Z19" s="42"/>
      <c r="AA19" s="1" t="s">
        <v>90</v>
      </c>
      <c r="AB19" s="28" t="s">
        <v>267</v>
      </c>
    </row>
    <row r="20" spans="1:28" x14ac:dyDescent="0.3">
      <c r="A20" s="1" t="s">
        <v>70</v>
      </c>
      <c r="B20" s="1" t="s">
        <v>45</v>
      </c>
      <c r="C20" s="27" t="s">
        <v>51</v>
      </c>
      <c r="D20" s="38">
        <v>33</v>
      </c>
      <c r="E20" s="89"/>
      <c r="F20" s="89"/>
      <c r="G20" s="89"/>
      <c r="H20" s="89"/>
      <c r="I20" s="89"/>
      <c r="J20" s="89"/>
      <c r="K20" s="89"/>
      <c r="L20" s="89"/>
      <c r="M20" s="89"/>
      <c r="N20" s="27">
        <f>SUM(L20:M20)</f>
        <v>0</v>
      </c>
      <c r="O20" s="90"/>
      <c r="P20" s="90"/>
      <c r="Q20" s="90"/>
      <c r="R20" s="90"/>
      <c r="S20" s="90"/>
      <c r="T20" s="39">
        <v>15</v>
      </c>
      <c r="U20" s="40" t="str">
        <f t="shared" si="0"/>
        <v/>
      </c>
      <c r="V20" s="22">
        <v>255</v>
      </c>
      <c r="W20" s="22" t="s">
        <v>93</v>
      </c>
      <c r="X20" s="22" t="s">
        <v>89</v>
      </c>
      <c r="Y20" s="71">
        <v>1017</v>
      </c>
      <c r="Z20" s="42"/>
      <c r="AA20" s="1" t="s">
        <v>90</v>
      </c>
      <c r="AB20" s="28" t="s">
        <v>267</v>
      </c>
    </row>
    <row r="21" spans="1:28" x14ac:dyDescent="0.3">
      <c r="A21" s="1" t="s">
        <v>70</v>
      </c>
      <c r="B21" s="1" t="s">
        <v>45</v>
      </c>
      <c r="C21" s="27" t="s">
        <v>52</v>
      </c>
      <c r="D21" s="38">
        <v>12</v>
      </c>
      <c r="E21" s="89"/>
      <c r="F21" s="89"/>
      <c r="G21" s="89"/>
      <c r="H21" s="89"/>
      <c r="I21" s="89"/>
      <c r="J21" s="89"/>
      <c r="K21" s="89"/>
      <c r="L21" s="89"/>
      <c r="M21" s="89"/>
      <c r="N21" s="27">
        <f>SUM(L21:M21)</f>
        <v>0</v>
      </c>
      <c r="O21" s="90"/>
      <c r="P21" s="90"/>
      <c r="Q21" s="90"/>
      <c r="R21" s="90"/>
      <c r="S21" s="90"/>
      <c r="T21" s="39">
        <v>2</v>
      </c>
      <c r="U21" s="40" t="str">
        <f t="shared" si="0"/>
        <v/>
      </c>
      <c r="V21" s="22">
        <v>255</v>
      </c>
      <c r="W21" s="22" t="s">
        <v>93</v>
      </c>
      <c r="X21" s="22" t="s">
        <v>89</v>
      </c>
      <c r="Y21" s="71">
        <v>1017</v>
      </c>
      <c r="Z21" s="42"/>
      <c r="AA21" s="1" t="s">
        <v>90</v>
      </c>
      <c r="AB21" s="28" t="s">
        <v>267</v>
      </c>
    </row>
    <row r="22" spans="1:28" x14ac:dyDescent="0.3">
      <c r="A22" s="1" t="s">
        <v>70</v>
      </c>
      <c r="B22" s="1" t="s">
        <v>45</v>
      </c>
      <c r="C22" s="27" t="s">
        <v>163</v>
      </c>
      <c r="D22" s="38">
        <v>24</v>
      </c>
      <c r="E22" s="89" t="s">
        <v>459</v>
      </c>
      <c r="F22" s="89"/>
      <c r="G22" s="89"/>
      <c r="H22" s="89"/>
      <c r="I22" s="89"/>
      <c r="J22" s="89"/>
      <c r="K22" s="89"/>
      <c r="L22" s="89"/>
      <c r="M22" s="89"/>
      <c r="N22" s="27"/>
      <c r="O22" s="90"/>
      <c r="P22" s="90"/>
      <c r="Q22" s="90"/>
      <c r="R22" s="90"/>
      <c r="S22" s="90"/>
      <c r="T22" s="39"/>
      <c r="U22" s="40" t="str">
        <f t="shared" si="0"/>
        <v/>
      </c>
      <c r="V22" s="22">
        <v>255</v>
      </c>
      <c r="W22" s="22" t="s">
        <v>93</v>
      </c>
      <c r="X22" s="22" t="s">
        <v>89</v>
      </c>
      <c r="Y22" s="71">
        <v>1017</v>
      </c>
      <c r="Z22" s="42"/>
      <c r="AA22" s="1" t="s">
        <v>90</v>
      </c>
      <c r="AB22" s="28" t="s">
        <v>267</v>
      </c>
    </row>
    <row r="23" spans="1:28" x14ac:dyDescent="0.3">
      <c r="A23" s="1" t="s">
        <v>70</v>
      </c>
      <c r="B23" s="1" t="s">
        <v>45</v>
      </c>
      <c r="C23" s="27" t="s">
        <v>48</v>
      </c>
      <c r="D23" s="38">
        <v>11</v>
      </c>
      <c r="E23" s="89"/>
      <c r="F23" s="89"/>
      <c r="G23" s="89"/>
      <c r="H23" s="89"/>
      <c r="I23" s="89"/>
      <c r="J23" s="89"/>
      <c r="K23" s="89"/>
      <c r="L23" s="89"/>
      <c r="M23" s="89"/>
      <c r="N23" s="27">
        <f>SUM(L23:M23)</f>
        <v>0</v>
      </c>
      <c r="O23" s="90"/>
      <c r="P23" s="90"/>
      <c r="Q23" s="90"/>
      <c r="R23" s="90"/>
      <c r="S23" s="90"/>
      <c r="T23" s="39">
        <v>21</v>
      </c>
      <c r="U23" s="40" t="str">
        <f t="shared" si="0"/>
        <v/>
      </c>
      <c r="V23" s="22">
        <v>255</v>
      </c>
      <c r="W23" s="22" t="s">
        <v>93</v>
      </c>
      <c r="X23" s="22" t="s">
        <v>89</v>
      </c>
      <c r="Y23" s="71">
        <v>1017</v>
      </c>
      <c r="Z23" s="42"/>
      <c r="AA23" s="1" t="s">
        <v>90</v>
      </c>
      <c r="AB23" s="28" t="s">
        <v>267</v>
      </c>
    </row>
    <row r="24" spans="1:28" x14ac:dyDescent="0.3">
      <c r="A24" s="1" t="s">
        <v>70</v>
      </c>
      <c r="B24" s="1" t="s">
        <v>45</v>
      </c>
      <c r="C24" s="57" t="s">
        <v>38</v>
      </c>
      <c r="D24" s="1"/>
      <c r="E24" s="57">
        <v>240</v>
      </c>
      <c r="F24" s="57"/>
      <c r="G24" s="57"/>
      <c r="H24" s="57"/>
      <c r="I24" s="57"/>
      <c r="J24" s="57"/>
      <c r="K24" s="57"/>
      <c r="L24" s="57"/>
      <c r="M24" s="57">
        <v>48</v>
      </c>
      <c r="N24" s="57">
        <v>48</v>
      </c>
      <c r="O24" s="57"/>
      <c r="P24" s="57">
        <v>13</v>
      </c>
      <c r="Q24" s="43"/>
      <c r="R24" s="43"/>
      <c r="S24" s="43"/>
      <c r="T24" s="43"/>
      <c r="U24" s="40" t="str">
        <f t="shared" ref="U24" si="2">_xlfn.IFNA("",((T24+Q24+N24-R24)+(O24*2))/E24)</f>
        <v/>
      </c>
      <c r="V24" s="22">
        <v>255</v>
      </c>
      <c r="W24" s="22" t="s">
        <v>93</v>
      </c>
      <c r="X24" s="22" t="s">
        <v>89</v>
      </c>
      <c r="Y24" s="71">
        <v>1017</v>
      </c>
      <c r="Z24" s="42"/>
      <c r="AA24" s="1" t="s">
        <v>90</v>
      </c>
      <c r="AB24" s="28" t="s">
        <v>267</v>
      </c>
    </row>
    <row r="25" spans="1:28" x14ac:dyDescent="0.3">
      <c r="A25" s="44" t="s">
        <v>70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0</v>
      </c>
      <c r="G25" s="45">
        <f t="shared" si="3"/>
        <v>0</v>
      </c>
      <c r="H25" s="45">
        <f t="shared" si="3"/>
        <v>0</v>
      </c>
      <c r="I25" s="45">
        <f t="shared" si="3"/>
        <v>0</v>
      </c>
      <c r="J25" s="45">
        <f t="shared" si="3"/>
        <v>0</v>
      </c>
      <c r="K25" s="45">
        <f t="shared" si="3"/>
        <v>0</v>
      </c>
      <c r="L25" s="45">
        <f t="shared" si="3"/>
        <v>0</v>
      </c>
      <c r="M25" s="45">
        <f t="shared" si="3"/>
        <v>48</v>
      </c>
      <c r="N25" s="45">
        <f t="shared" si="3"/>
        <v>48</v>
      </c>
      <c r="O25" s="45">
        <f t="shared" si="3"/>
        <v>0</v>
      </c>
      <c r="P25" s="45">
        <f t="shared" si="3"/>
        <v>25</v>
      </c>
      <c r="Q25" s="45">
        <f t="shared" si="3"/>
        <v>0</v>
      </c>
      <c r="R25" s="45">
        <f t="shared" si="3"/>
        <v>0</v>
      </c>
      <c r="S25" s="45">
        <f t="shared" si="3"/>
        <v>0</v>
      </c>
      <c r="T25" s="45">
        <f t="shared" si="3"/>
        <v>100</v>
      </c>
      <c r="U25" s="46">
        <f>((T25+Q25+N25-R25)+(O25*2))/E25</f>
        <v>0.6166666666666667</v>
      </c>
      <c r="V25" s="47">
        <v>255</v>
      </c>
      <c r="W25" s="47" t="s">
        <v>93</v>
      </c>
      <c r="X25" s="47" t="s">
        <v>89</v>
      </c>
      <c r="Y25" s="72">
        <v>1017</v>
      </c>
      <c r="Z25" s="49"/>
      <c r="AA25" s="44" t="s">
        <v>90</v>
      </c>
      <c r="AB25" s="76" t="s">
        <v>267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55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19</v>
      </c>
      <c r="W33" s="1"/>
      <c r="X33" s="1"/>
      <c r="Y33" s="31"/>
      <c r="Z33" s="42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70</v>
      </c>
      <c r="C35" s="27" t="s">
        <v>415</v>
      </c>
      <c r="D35" s="38">
        <v>22</v>
      </c>
      <c r="E35" s="89"/>
      <c r="F35" s="89"/>
      <c r="G35" s="89"/>
      <c r="H35" s="89"/>
      <c r="I35" s="89"/>
      <c r="J35" s="89"/>
      <c r="K35" s="89"/>
      <c r="L35" s="89"/>
      <c r="M35" s="89"/>
      <c r="N35" s="27">
        <f>SUM(L35:M35)</f>
        <v>0</v>
      </c>
      <c r="O35" s="89"/>
      <c r="P35" s="90"/>
      <c r="Q35" s="89"/>
      <c r="R35" s="89"/>
      <c r="S35" s="89"/>
      <c r="T35" s="27">
        <v>4</v>
      </c>
      <c r="U35" s="40" t="str">
        <f>IFERROR(((T35+Q35+N35-R35)+(O35*2))/E35,"")</f>
        <v/>
      </c>
      <c r="V35" s="22">
        <v>255</v>
      </c>
      <c r="W35" s="22" t="s">
        <v>88</v>
      </c>
      <c r="X35" s="22" t="s">
        <v>94</v>
      </c>
      <c r="Y35" s="71">
        <v>1017</v>
      </c>
      <c r="Z35" s="42"/>
      <c r="AA35" s="1" t="s">
        <v>239</v>
      </c>
      <c r="AB35" s="28" t="s">
        <v>265</v>
      </c>
    </row>
    <row r="36" spans="1:28" x14ac:dyDescent="0.3">
      <c r="A36" s="1" t="s">
        <v>45</v>
      </c>
      <c r="B36" s="1" t="s">
        <v>70</v>
      </c>
      <c r="C36" s="27" t="s">
        <v>393</v>
      </c>
      <c r="D36" s="38">
        <v>15</v>
      </c>
      <c r="E36" s="89"/>
      <c r="F36" s="89"/>
      <c r="G36" s="89"/>
      <c r="H36" s="89"/>
      <c r="I36" s="89"/>
      <c r="J36" s="89"/>
      <c r="K36" s="89"/>
      <c r="L36" s="89"/>
      <c r="M36" s="89"/>
      <c r="N36" s="27">
        <f t="shared" ref="N36:N40" si="4">SUM(L36:M36)</f>
        <v>0</v>
      </c>
      <c r="O36" s="90"/>
      <c r="P36" s="90"/>
      <c r="Q36" s="90"/>
      <c r="R36" s="90"/>
      <c r="S36" s="90"/>
      <c r="T36" s="27">
        <v>6</v>
      </c>
      <c r="U36" s="40" t="str">
        <f t="shared" ref="U36:U46" si="5">IFERROR(((T36+Q36+N36-R36)+(O36*2))/E36,"")</f>
        <v/>
      </c>
      <c r="V36" s="22">
        <v>255</v>
      </c>
      <c r="W36" s="22" t="s">
        <v>88</v>
      </c>
      <c r="X36" s="22" t="s">
        <v>94</v>
      </c>
      <c r="Y36" s="71">
        <v>1017</v>
      </c>
      <c r="Z36" s="42"/>
      <c r="AA36" s="1" t="s">
        <v>239</v>
      </c>
      <c r="AB36" s="28" t="s">
        <v>265</v>
      </c>
    </row>
    <row r="37" spans="1:28" x14ac:dyDescent="0.3">
      <c r="A37" s="1" t="s">
        <v>45</v>
      </c>
      <c r="B37" s="1" t="s">
        <v>70</v>
      </c>
      <c r="C37" s="27" t="s">
        <v>394</v>
      </c>
      <c r="D37" s="38">
        <v>10</v>
      </c>
      <c r="E37" s="89"/>
      <c r="F37" s="89"/>
      <c r="G37" s="89"/>
      <c r="H37" s="89"/>
      <c r="I37" s="89"/>
      <c r="J37" s="89"/>
      <c r="K37" s="89"/>
      <c r="L37" s="89"/>
      <c r="M37" s="89"/>
      <c r="N37" s="27">
        <f t="shared" si="4"/>
        <v>0</v>
      </c>
      <c r="O37" s="39">
        <v>7</v>
      </c>
      <c r="P37" s="90"/>
      <c r="Q37" s="39">
        <v>3</v>
      </c>
      <c r="R37" s="90"/>
      <c r="S37" s="90"/>
      <c r="T37" s="27">
        <v>15</v>
      </c>
      <c r="U37" s="40" t="str">
        <f t="shared" si="5"/>
        <v/>
      </c>
      <c r="V37" s="22">
        <v>255</v>
      </c>
      <c r="W37" s="22" t="s">
        <v>88</v>
      </c>
      <c r="X37" s="22" t="s">
        <v>94</v>
      </c>
      <c r="Y37" s="71">
        <v>1017</v>
      </c>
      <c r="Z37" s="42"/>
      <c r="AA37" s="1" t="s">
        <v>239</v>
      </c>
      <c r="AB37" s="28" t="s">
        <v>265</v>
      </c>
    </row>
    <row r="38" spans="1:28" x14ac:dyDescent="0.3">
      <c r="A38" s="1" t="s">
        <v>45</v>
      </c>
      <c r="B38" s="1" t="s">
        <v>70</v>
      </c>
      <c r="C38" s="27" t="s">
        <v>395</v>
      </c>
      <c r="D38" s="38">
        <v>12</v>
      </c>
      <c r="E38" s="89"/>
      <c r="F38" s="89"/>
      <c r="G38" s="89"/>
      <c r="H38" s="89"/>
      <c r="I38" s="89"/>
      <c r="J38" s="89"/>
      <c r="K38" s="89"/>
      <c r="L38" s="89"/>
      <c r="M38" s="89"/>
      <c r="N38" s="27">
        <f t="shared" si="4"/>
        <v>0</v>
      </c>
      <c r="O38" s="90"/>
      <c r="P38" s="90"/>
      <c r="Q38" s="90"/>
      <c r="R38" s="90"/>
      <c r="S38" s="90"/>
      <c r="T38" s="27">
        <v>4</v>
      </c>
      <c r="U38" s="40" t="str">
        <f t="shared" si="5"/>
        <v/>
      </c>
      <c r="V38" s="22">
        <v>255</v>
      </c>
      <c r="W38" s="22" t="s">
        <v>88</v>
      </c>
      <c r="X38" s="22" t="s">
        <v>94</v>
      </c>
      <c r="Y38" s="71">
        <v>1017</v>
      </c>
      <c r="Z38" s="42"/>
      <c r="AA38" s="1" t="s">
        <v>239</v>
      </c>
      <c r="AB38" s="28" t="s">
        <v>265</v>
      </c>
    </row>
    <row r="39" spans="1:28" x14ac:dyDescent="0.3">
      <c r="A39" s="1" t="s">
        <v>45</v>
      </c>
      <c r="B39" s="1" t="s">
        <v>70</v>
      </c>
      <c r="C39" s="27" t="s">
        <v>396</v>
      </c>
      <c r="D39" s="38">
        <v>32</v>
      </c>
      <c r="E39" s="89" t="s">
        <v>459</v>
      </c>
      <c r="F39" s="89"/>
      <c r="G39" s="89"/>
      <c r="H39" s="89"/>
      <c r="I39" s="89"/>
      <c r="J39" s="89"/>
      <c r="K39" s="89"/>
      <c r="L39" s="89"/>
      <c r="M39" s="89"/>
      <c r="N39" s="27"/>
      <c r="O39" s="90"/>
      <c r="P39" s="90"/>
      <c r="Q39" s="90"/>
      <c r="R39" s="90"/>
      <c r="S39" s="90"/>
      <c r="T39" s="27"/>
      <c r="U39" s="40" t="str">
        <f t="shared" si="5"/>
        <v/>
      </c>
      <c r="V39" s="22">
        <v>255</v>
      </c>
      <c r="W39" s="22" t="s">
        <v>88</v>
      </c>
      <c r="X39" s="22" t="s">
        <v>94</v>
      </c>
      <c r="Y39" s="71">
        <v>1017</v>
      </c>
      <c r="Z39" s="42"/>
      <c r="AA39" s="1" t="s">
        <v>239</v>
      </c>
      <c r="AB39" s="28" t="s">
        <v>265</v>
      </c>
    </row>
    <row r="40" spans="1:28" x14ac:dyDescent="0.3">
      <c r="A40" s="1" t="s">
        <v>45</v>
      </c>
      <c r="B40" s="1" t="s">
        <v>70</v>
      </c>
      <c r="C40" s="27" t="s">
        <v>397</v>
      </c>
      <c r="D40" s="38">
        <v>30</v>
      </c>
      <c r="E40" s="89"/>
      <c r="F40" s="89"/>
      <c r="G40" s="89"/>
      <c r="H40" s="89"/>
      <c r="I40" s="89"/>
      <c r="J40" s="89"/>
      <c r="K40" s="89"/>
      <c r="L40" s="89"/>
      <c r="M40" s="89"/>
      <c r="N40" s="27">
        <f t="shared" si="4"/>
        <v>0</v>
      </c>
      <c r="O40" s="90"/>
      <c r="P40" s="90"/>
      <c r="Q40" s="90"/>
      <c r="R40" s="90"/>
      <c r="S40" s="90"/>
      <c r="T40" s="27">
        <v>10</v>
      </c>
      <c r="U40" s="40" t="str">
        <f t="shared" si="5"/>
        <v/>
      </c>
      <c r="V40" s="22">
        <v>255</v>
      </c>
      <c r="W40" s="22" t="s">
        <v>88</v>
      </c>
      <c r="X40" s="22" t="s">
        <v>94</v>
      </c>
      <c r="Y40" s="71">
        <v>1017</v>
      </c>
      <c r="Z40" s="42"/>
      <c r="AA40" s="1" t="s">
        <v>239</v>
      </c>
      <c r="AB40" s="28" t="s">
        <v>265</v>
      </c>
    </row>
    <row r="41" spans="1:28" x14ac:dyDescent="0.3">
      <c r="A41" s="1" t="s">
        <v>45</v>
      </c>
      <c r="B41" s="1" t="s">
        <v>70</v>
      </c>
      <c r="C41" s="27" t="s">
        <v>398</v>
      </c>
      <c r="D41" s="38">
        <v>24</v>
      </c>
      <c r="E41" s="89" t="s">
        <v>459</v>
      </c>
      <c r="F41" s="89"/>
      <c r="G41" s="89"/>
      <c r="H41" s="89"/>
      <c r="I41" s="89"/>
      <c r="J41" s="89"/>
      <c r="K41" s="89"/>
      <c r="L41" s="89"/>
      <c r="M41" s="89"/>
      <c r="N41" s="27"/>
      <c r="O41" s="90"/>
      <c r="P41" s="90"/>
      <c r="Q41" s="90"/>
      <c r="R41" s="90"/>
      <c r="S41" s="90"/>
      <c r="T41" s="27"/>
      <c r="U41" s="40" t="str">
        <f t="shared" si="5"/>
        <v/>
      </c>
      <c r="V41" s="22">
        <v>255</v>
      </c>
      <c r="W41" s="22" t="s">
        <v>88</v>
      </c>
      <c r="X41" s="22" t="s">
        <v>94</v>
      </c>
      <c r="Y41" s="71">
        <v>1017</v>
      </c>
      <c r="Z41" s="42"/>
      <c r="AA41" s="1" t="s">
        <v>239</v>
      </c>
      <c r="AB41" s="28" t="s">
        <v>265</v>
      </c>
    </row>
    <row r="42" spans="1:28" x14ac:dyDescent="0.3">
      <c r="A42" s="1" t="s">
        <v>45</v>
      </c>
      <c r="B42" s="1" t="s">
        <v>70</v>
      </c>
      <c r="C42" s="27" t="s">
        <v>399</v>
      </c>
      <c r="D42" s="38">
        <v>31</v>
      </c>
      <c r="E42" s="89"/>
      <c r="F42" s="89"/>
      <c r="G42" s="89"/>
      <c r="H42" s="89"/>
      <c r="I42" s="89"/>
      <c r="J42" s="89"/>
      <c r="K42" s="89"/>
      <c r="L42" s="89"/>
      <c r="M42" s="89"/>
      <c r="N42" s="27">
        <f>SUM(L42:M42)</f>
        <v>0</v>
      </c>
      <c r="O42" s="90"/>
      <c r="P42" s="90"/>
      <c r="Q42" s="90"/>
      <c r="R42" s="90"/>
      <c r="S42" s="90"/>
      <c r="T42" s="27">
        <v>23</v>
      </c>
      <c r="U42" s="40" t="str">
        <f t="shared" si="5"/>
        <v/>
      </c>
      <c r="V42" s="22">
        <v>255</v>
      </c>
      <c r="W42" s="22" t="s">
        <v>88</v>
      </c>
      <c r="X42" s="22" t="s">
        <v>94</v>
      </c>
      <c r="Y42" s="71">
        <v>1017</v>
      </c>
      <c r="Z42" s="42"/>
      <c r="AA42" s="1" t="s">
        <v>239</v>
      </c>
      <c r="AB42" s="28" t="s">
        <v>265</v>
      </c>
    </row>
    <row r="43" spans="1:28" x14ac:dyDescent="0.3">
      <c r="A43" s="1" t="s">
        <v>45</v>
      </c>
      <c r="B43" s="1" t="s">
        <v>70</v>
      </c>
      <c r="C43" s="27" t="s">
        <v>389</v>
      </c>
      <c r="D43" s="38">
        <v>33</v>
      </c>
      <c r="E43" s="89"/>
      <c r="F43" s="89"/>
      <c r="G43" s="89"/>
      <c r="H43" s="89"/>
      <c r="I43" s="89"/>
      <c r="J43" s="89"/>
      <c r="K43" s="89"/>
      <c r="L43" s="89"/>
      <c r="M43" s="89"/>
      <c r="N43" s="27">
        <f>SUM(L43:M43)</f>
        <v>0</v>
      </c>
      <c r="O43" s="90"/>
      <c r="P43" s="90"/>
      <c r="Q43" s="90"/>
      <c r="R43" s="90"/>
      <c r="S43" s="90"/>
      <c r="T43" s="27">
        <v>17</v>
      </c>
      <c r="U43" s="40" t="str">
        <f t="shared" si="5"/>
        <v/>
      </c>
      <c r="V43" s="22">
        <v>255</v>
      </c>
      <c r="W43" s="22" t="s">
        <v>88</v>
      </c>
      <c r="X43" s="22" t="s">
        <v>94</v>
      </c>
      <c r="Y43" s="71">
        <v>1017</v>
      </c>
      <c r="Z43" s="42"/>
      <c r="AA43" s="1" t="s">
        <v>239</v>
      </c>
      <c r="AB43" s="28" t="s">
        <v>265</v>
      </c>
    </row>
    <row r="44" spans="1:28" x14ac:dyDescent="0.3">
      <c r="A44" s="1" t="s">
        <v>45</v>
      </c>
      <c r="B44" s="1" t="s">
        <v>70</v>
      </c>
      <c r="C44" s="27" t="s">
        <v>400</v>
      </c>
      <c r="D44" s="38">
        <v>34</v>
      </c>
      <c r="E44" s="89"/>
      <c r="F44" s="89"/>
      <c r="G44" s="89"/>
      <c r="H44" s="89"/>
      <c r="I44" s="89"/>
      <c r="J44" s="89"/>
      <c r="K44" s="89"/>
      <c r="L44" s="89"/>
      <c r="M44" s="89"/>
      <c r="N44" s="27">
        <f>SUM(L44:M44)</f>
        <v>0</v>
      </c>
      <c r="O44" s="90"/>
      <c r="P44" s="90"/>
      <c r="Q44" s="90"/>
      <c r="R44" s="90"/>
      <c r="S44" s="90"/>
      <c r="T44" s="27">
        <v>12</v>
      </c>
      <c r="U44" s="40" t="str">
        <f t="shared" si="5"/>
        <v/>
      </c>
      <c r="V44" s="22">
        <v>255</v>
      </c>
      <c r="W44" s="22" t="s">
        <v>88</v>
      </c>
      <c r="X44" s="22" t="s">
        <v>94</v>
      </c>
      <c r="Y44" s="71">
        <v>1017</v>
      </c>
      <c r="Z44" s="42"/>
      <c r="AA44" s="1" t="s">
        <v>239</v>
      </c>
      <c r="AB44" s="28" t="s">
        <v>265</v>
      </c>
    </row>
    <row r="45" spans="1:28" x14ac:dyDescent="0.3">
      <c r="A45" s="1" t="s">
        <v>45</v>
      </c>
      <c r="B45" s="1" t="s">
        <v>70</v>
      </c>
      <c r="C45" s="27" t="s">
        <v>401</v>
      </c>
      <c r="D45" s="38">
        <v>5</v>
      </c>
      <c r="E45" s="89" t="s">
        <v>459</v>
      </c>
      <c r="F45" s="89"/>
      <c r="G45" s="89"/>
      <c r="H45" s="89"/>
      <c r="I45" s="89"/>
      <c r="J45" s="89"/>
      <c r="K45" s="89"/>
      <c r="L45" s="89"/>
      <c r="M45" s="89"/>
      <c r="N45" s="27"/>
      <c r="O45" s="90"/>
      <c r="P45" s="90"/>
      <c r="Q45" s="90"/>
      <c r="R45" s="90"/>
      <c r="S45" s="90"/>
      <c r="T45" s="27"/>
      <c r="U45" s="40" t="str">
        <f t="shared" si="5"/>
        <v/>
      </c>
      <c r="V45" s="22">
        <v>255</v>
      </c>
      <c r="W45" s="22" t="s">
        <v>88</v>
      </c>
      <c r="X45" s="22" t="s">
        <v>94</v>
      </c>
      <c r="Y45" s="71">
        <v>1017</v>
      </c>
      <c r="Z45" s="42"/>
      <c r="AA45" s="1" t="s">
        <v>239</v>
      </c>
      <c r="AB45" s="28" t="s">
        <v>265</v>
      </c>
    </row>
    <row r="46" spans="1:28" x14ac:dyDescent="0.3">
      <c r="A46" s="1" t="s">
        <v>45</v>
      </c>
      <c r="B46" s="1" t="s">
        <v>70</v>
      </c>
      <c r="C46" s="27" t="s">
        <v>402</v>
      </c>
      <c r="D46" s="38">
        <v>11</v>
      </c>
      <c r="E46" s="89"/>
      <c r="F46" s="89"/>
      <c r="G46" s="89"/>
      <c r="H46" s="89"/>
      <c r="I46" s="89"/>
      <c r="J46" s="89"/>
      <c r="K46" s="89"/>
      <c r="L46" s="89"/>
      <c r="M46" s="89"/>
      <c r="N46" s="27">
        <f>SUM(L46:M46)</f>
        <v>0</v>
      </c>
      <c r="O46" s="90"/>
      <c r="P46" s="90"/>
      <c r="Q46" s="90"/>
      <c r="R46" s="90"/>
      <c r="S46" s="90"/>
      <c r="T46" s="27">
        <v>2</v>
      </c>
      <c r="U46" s="40" t="str">
        <f t="shared" si="5"/>
        <v/>
      </c>
      <c r="V46" s="22">
        <v>255</v>
      </c>
      <c r="W46" s="22" t="s">
        <v>88</v>
      </c>
      <c r="X46" s="22" t="s">
        <v>94</v>
      </c>
      <c r="Y46" s="71">
        <v>1017</v>
      </c>
      <c r="Z46" s="42"/>
      <c r="AA46" s="1" t="s">
        <v>239</v>
      </c>
      <c r="AB46" s="28" t="s">
        <v>265</v>
      </c>
    </row>
    <row r="47" spans="1:28" x14ac:dyDescent="0.3">
      <c r="A47" s="1" t="s">
        <v>45</v>
      </c>
      <c r="B47" s="1" t="s">
        <v>70</v>
      </c>
      <c r="C47" s="57" t="s">
        <v>38</v>
      </c>
      <c r="D47" s="1"/>
      <c r="E47" s="57">
        <v>240</v>
      </c>
      <c r="F47" s="57"/>
      <c r="G47" s="57"/>
      <c r="H47" s="57"/>
      <c r="I47" s="57"/>
      <c r="J47" s="57"/>
      <c r="K47" s="57"/>
      <c r="L47" s="57"/>
      <c r="M47" s="57">
        <v>24</v>
      </c>
      <c r="N47" s="57">
        <v>24</v>
      </c>
      <c r="O47" s="57"/>
      <c r="P47" s="57">
        <v>23</v>
      </c>
      <c r="Q47" s="57"/>
      <c r="R47" s="43"/>
      <c r="S47" s="43"/>
      <c r="T47" s="27"/>
      <c r="U47" s="40" t="str">
        <f t="shared" ref="U47" si="6">_xlfn.IFNA("",((T47+Q47+N47-R47)+(O47*2))/E47)</f>
        <v/>
      </c>
      <c r="V47" s="22">
        <v>255</v>
      </c>
      <c r="W47" s="22" t="s">
        <v>88</v>
      </c>
      <c r="X47" s="22" t="s">
        <v>94</v>
      </c>
      <c r="Y47" s="71">
        <v>1017</v>
      </c>
      <c r="Z47" s="42"/>
      <c r="AA47" s="1" t="s">
        <v>239</v>
      </c>
      <c r="AB47" s="28" t="s">
        <v>265</v>
      </c>
    </row>
    <row r="48" spans="1:28" x14ac:dyDescent="0.3">
      <c r="A48" s="44" t="s">
        <v>45</v>
      </c>
      <c r="B48" s="44" t="s">
        <v>70</v>
      </c>
      <c r="C48" s="45" t="s">
        <v>39</v>
      </c>
      <c r="D48" s="44"/>
      <c r="E48" s="45">
        <f t="shared" ref="E48:T48" si="7">SUM(E35:E47)</f>
        <v>240</v>
      </c>
      <c r="F48" s="45">
        <f t="shared" si="7"/>
        <v>0</v>
      </c>
      <c r="G48" s="45">
        <f t="shared" si="7"/>
        <v>0</v>
      </c>
      <c r="H48" s="45">
        <f t="shared" si="7"/>
        <v>0</v>
      </c>
      <c r="I48" s="45">
        <f t="shared" si="7"/>
        <v>0</v>
      </c>
      <c r="J48" s="45">
        <f t="shared" si="7"/>
        <v>0</v>
      </c>
      <c r="K48" s="45">
        <f t="shared" si="7"/>
        <v>0</v>
      </c>
      <c r="L48" s="45">
        <f t="shared" si="7"/>
        <v>0</v>
      </c>
      <c r="M48" s="45">
        <f t="shared" si="7"/>
        <v>24</v>
      </c>
      <c r="N48" s="45">
        <f t="shared" si="7"/>
        <v>24</v>
      </c>
      <c r="O48" s="45">
        <f t="shared" si="7"/>
        <v>7</v>
      </c>
      <c r="P48" s="45">
        <f t="shared" si="7"/>
        <v>23</v>
      </c>
      <c r="Q48" s="45">
        <f t="shared" si="7"/>
        <v>3</v>
      </c>
      <c r="R48" s="45">
        <f t="shared" si="7"/>
        <v>0</v>
      </c>
      <c r="S48" s="45">
        <f t="shared" si="7"/>
        <v>0</v>
      </c>
      <c r="T48" s="45">
        <f t="shared" si="7"/>
        <v>93</v>
      </c>
      <c r="U48" s="46">
        <f>((T48+Q48+N48-R48)+(O48*2))/E48</f>
        <v>0.55833333333333335</v>
      </c>
      <c r="V48" s="47">
        <v>255</v>
      </c>
      <c r="W48" s="47" t="s">
        <v>88</v>
      </c>
      <c r="X48" s="47" t="s">
        <v>94</v>
      </c>
      <c r="Y48" s="72">
        <v>1017</v>
      </c>
      <c r="Z48" s="49"/>
      <c r="AA48" s="44" t="s">
        <v>239</v>
      </c>
      <c r="AB48" s="78" t="s">
        <v>265</v>
      </c>
    </row>
    <row r="49" spans="1:28" x14ac:dyDescent="0.3">
      <c r="A49" s="1"/>
      <c r="B49" s="1"/>
      <c r="C49" s="1"/>
      <c r="D49" s="1"/>
      <c r="F49" s="50" t="s">
        <v>40</v>
      </c>
      <c r="G49" s="51" t="e">
        <f>F48/G48</f>
        <v>#DIV/0!</v>
      </c>
      <c r="H49" s="27"/>
      <c r="I49" s="1"/>
      <c r="J49" s="50" t="s">
        <v>41</v>
      </c>
      <c r="K49" s="52" t="e">
        <f>J48/K48</f>
        <v>#DIV/0!</v>
      </c>
      <c r="L49" s="1"/>
      <c r="M49" s="39" t="s">
        <v>42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4"/>
      <c r="Z50" s="42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28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3C29-AB0B-41D5-A925-A89DD807D79B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477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0" t="s">
        <v>528</v>
      </c>
    </row>
    <row r="3" spans="1:28" x14ac:dyDescent="0.3">
      <c r="B3" s="1"/>
      <c r="C3" s="6">
        <v>29244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  <c r="Z3" s="60" t="s">
        <v>531</v>
      </c>
    </row>
    <row r="4" spans="1:28" x14ac:dyDescent="0.3">
      <c r="B4" s="1"/>
      <c r="C4" s="6" t="s">
        <v>133</v>
      </c>
      <c r="D4" s="7" t="s">
        <v>4</v>
      </c>
      <c r="E4" s="8"/>
      <c r="F4" s="5"/>
      <c r="G4" s="1"/>
      <c r="J4" s="15" t="s">
        <v>268</v>
      </c>
      <c r="K4" s="16" t="s">
        <v>44</v>
      </c>
      <c r="L4" s="17"/>
      <c r="M4" s="18"/>
      <c r="N4" s="19">
        <v>22</v>
      </c>
      <c r="O4" s="19">
        <v>18</v>
      </c>
      <c r="P4" s="19">
        <v>19</v>
      </c>
      <c r="Q4" s="19">
        <v>11</v>
      </c>
      <c r="R4" s="20"/>
      <c r="S4" s="21">
        <f>SUM(N4:R4)</f>
        <v>70</v>
      </c>
      <c r="T4" s="22">
        <v>264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269</v>
      </c>
      <c r="K5" s="16" t="s">
        <v>67</v>
      </c>
      <c r="L5" s="17"/>
      <c r="M5" s="18"/>
      <c r="N5" s="19">
        <v>24</v>
      </c>
      <c r="O5" s="19">
        <v>15</v>
      </c>
      <c r="P5" s="19">
        <v>14</v>
      </c>
      <c r="Q5" s="19">
        <v>15</v>
      </c>
      <c r="R5" s="20"/>
      <c r="S5" s="21">
        <f>SUM(N5:R5)</f>
        <v>68</v>
      </c>
      <c r="T5" s="22">
        <v>264</v>
      </c>
      <c r="U5" s="1"/>
      <c r="V5" s="1"/>
      <c r="W5" s="1"/>
    </row>
    <row r="6" spans="1:28" x14ac:dyDescent="0.3">
      <c r="C6" s="23">
        <v>1985</v>
      </c>
      <c r="D6" s="7" t="s">
        <v>6</v>
      </c>
      <c r="F6" s="1"/>
      <c r="J6" t="s">
        <v>485</v>
      </c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8</v>
      </c>
      <c r="U7" s="1"/>
      <c r="V7" s="26">
        <v>264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19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54</v>
      </c>
      <c r="D13" s="38">
        <v>21</v>
      </c>
      <c r="E13" s="89"/>
      <c r="F13" s="27">
        <v>3</v>
      </c>
      <c r="G13" s="89"/>
      <c r="H13" s="89"/>
      <c r="I13" s="89"/>
      <c r="J13" s="27">
        <v>4</v>
      </c>
      <c r="K13" s="27">
        <v>4</v>
      </c>
      <c r="L13" s="89"/>
      <c r="M13" s="89"/>
      <c r="N13" s="27">
        <f t="shared" ref="N13:N18" si="0">SUM(L13:M13)</f>
        <v>0</v>
      </c>
      <c r="O13" s="90"/>
      <c r="P13" s="90"/>
      <c r="Q13" s="90"/>
      <c r="R13" s="90"/>
      <c r="S13" s="90"/>
      <c r="T13" s="39">
        <v>10</v>
      </c>
      <c r="U13" s="40" t="str">
        <f t="shared" ref="U13:U22" si="1">IFERROR(((T13+Q13+N13-R13)+(O13*2))/E13,"")</f>
        <v/>
      </c>
      <c r="V13" s="22">
        <v>264</v>
      </c>
      <c r="W13" s="22" t="s">
        <v>93</v>
      </c>
      <c r="X13" s="22" t="s">
        <v>89</v>
      </c>
      <c r="Y13" s="71">
        <v>1985</v>
      </c>
      <c r="Z13" s="42"/>
      <c r="AA13" s="1" t="s">
        <v>90</v>
      </c>
      <c r="AB13" s="28" t="s">
        <v>270</v>
      </c>
    </row>
    <row r="14" spans="1:28" x14ac:dyDescent="0.3">
      <c r="A14" s="1" t="s">
        <v>66</v>
      </c>
      <c r="B14" s="1" t="s">
        <v>45</v>
      </c>
      <c r="C14" s="27" t="s">
        <v>50</v>
      </c>
      <c r="D14" s="38">
        <v>32</v>
      </c>
      <c r="E14" s="89"/>
      <c r="F14" s="27">
        <v>3</v>
      </c>
      <c r="G14" s="89"/>
      <c r="H14" s="89"/>
      <c r="I14" s="89"/>
      <c r="J14" s="27">
        <v>2</v>
      </c>
      <c r="K14" s="27">
        <v>2</v>
      </c>
      <c r="L14" s="89"/>
      <c r="M14" s="89"/>
      <c r="N14" s="27">
        <f t="shared" si="0"/>
        <v>0</v>
      </c>
      <c r="O14" s="90"/>
      <c r="P14" s="90"/>
      <c r="Q14" s="90"/>
      <c r="R14" s="90"/>
      <c r="S14" s="90"/>
      <c r="T14" s="39">
        <v>8</v>
      </c>
      <c r="U14" s="40" t="str">
        <f t="shared" si="1"/>
        <v/>
      </c>
      <c r="V14" s="22">
        <v>264</v>
      </c>
      <c r="W14" s="22" t="s">
        <v>93</v>
      </c>
      <c r="X14" s="22" t="s">
        <v>89</v>
      </c>
      <c r="Y14" s="71">
        <v>1985</v>
      </c>
      <c r="Z14" s="42"/>
      <c r="AA14" s="1" t="s">
        <v>90</v>
      </c>
      <c r="AB14" s="28" t="s">
        <v>270</v>
      </c>
    </row>
    <row r="15" spans="1:28" x14ac:dyDescent="0.3">
      <c r="A15" s="1" t="s">
        <v>66</v>
      </c>
      <c r="B15" s="1" t="s">
        <v>45</v>
      </c>
      <c r="C15" s="27" t="s">
        <v>46</v>
      </c>
      <c r="D15" s="38">
        <v>45</v>
      </c>
      <c r="E15" s="89" t="s">
        <v>459</v>
      </c>
      <c r="F15" s="27"/>
      <c r="G15" s="89"/>
      <c r="H15" s="89"/>
      <c r="I15" s="89"/>
      <c r="J15" s="27"/>
      <c r="K15" s="27"/>
      <c r="L15" s="89"/>
      <c r="M15" s="89"/>
      <c r="N15" s="27"/>
      <c r="O15" s="90"/>
      <c r="P15" s="90"/>
      <c r="Q15" s="90"/>
      <c r="R15" s="90"/>
      <c r="S15" s="90"/>
      <c r="T15" s="39"/>
      <c r="U15" s="40" t="str">
        <f t="shared" si="1"/>
        <v/>
      </c>
      <c r="V15" s="22">
        <v>264</v>
      </c>
      <c r="W15" s="22" t="s">
        <v>93</v>
      </c>
      <c r="X15" s="22" t="s">
        <v>89</v>
      </c>
      <c r="Y15" s="71">
        <v>1985</v>
      </c>
      <c r="Z15" s="42"/>
      <c r="AA15" s="1" t="s">
        <v>90</v>
      </c>
      <c r="AB15" s="28" t="s">
        <v>270</v>
      </c>
    </row>
    <row r="16" spans="1:28" x14ac:dyDescent="0.3">
      <c r="A16" s="1" t="s">
        <v>66</v>
      </c>
      <c r="B16" s="1" t="s">
        <v>45</v>
      </c>
      <c r="C16" s="27" t="s">
        <v>47</v>
      </c>
      <c r="D16" s="38">
        <v>42</v>
      </c>
      <c r="E16" s="89"/>
      <c r="F16" s="27">
        <v>9</v>
      </c>
      <c r="G16" s="89"/>
      <c r="H16" s="89"/>
      <c r="I16" s="89"/>
      <c r="J16" s="27">
        <v>2</v>
      </c>
      <c r="K16" s="27">
        <v>2</v>
      </c>
      <c r="L16" s="89"/>
      <c r="M16" s="89"/>
      <c r="N16" s="27">
        <f t="shared" si="0"/>
        <v>0</v>
      </c>
      <c r="O16" s="90"/>
      <c r="P16" s="57">
        <v>6</v>
      </c>
      <c r="Q16" s="90"/>
      <c r="R16" s="90"/>
      <c r="S16" s="90"/>
      <c r="T16" s="39">
        <v>20</v>
      </c>
      <c r="U16" s="40" t="str">
        <f t="shared" si="1"/>
        <v/>
      </c>
      <c r="V16" s="22">
        <v>264</v>
      </c>
      <c r="W16" s="22" t="s">
        <v>93</v>
      </c>
      <c r="X16" s="22" t="s">
        <v>89</v>
      </c>
      <c r="Y16" s="71">
        <v>1985</v>
      </c>
      <c r="Z16" s="42"/>
      <c r="AA16" s="1" t="s">
        <v>90</v>
      </c>
      <c r="AB16" s="28" t="s">
        <v>270</v>
      </c>
    </row>
    <row r="17" spans="1:28" x14ac:dyDescent="0.3">
      <c r="A17" s="1" t="s">
        <v>66</v>
      </c>
      <c r="B17" s="1" t="s">
        <v>45</v>
      </c>
      <c r="C17" s="27" t="s">
        <v>172</v>
      </c>
      <c r="D17" s="38">
        <v>13</v>
      </c>
      <c r="E17" s="27">
        <v>18</v>
      </c>
      <c r="F17" s="27">
        <v>2</v>
      </c>
      <c r="G17" s="27">
        <v>5</v>
      </c>
      <c r="H17" s="27"/>
      <c r="I17" s="27"/>
      <c r="J17" s="27">
        <v>0</v>
      </c>
      <c r="K17" s="27">
        <v>0</v>
      </c>
      <c r="L17" s="27">
        <v>0</v>
      </c>
      <c r="M17" s="27">
        <v>2</v>
      </c>
      <c r="N17" s="27">
        <f t="shared" si="0"/>
        <v>2</v>
      </c>
      <c r="O17" s="39">
        <v>0</v>
      </c>
      <c r="P17" s="39">
        <v>2</v>
      </c>
      <c r="Q17" s="39">
        <v>2</v>
      </c>
      <c r="R17" s="39">
        <v>4</v>
      </c>
      <c r="S17" s="39">
        <v>0</v>
      </c>
      <c r="T17" s="39">
        <v>4</v>
      </c>
      <c r="U17" s="40">
        <f t="shared" si="1"/>
        <v>0.22222222222222221</v>
      </c>
      <c r="V17" s="22">
        <v>264</v>
      </c>
      <c r="W17" s="22" t="s">
        <v>93</v>
      </c>
      <c r="X17" s="22" t="s">
        <v>89</v>
      </c>
      <c r="Y17" s="71">
        <v>1985</v>
      </c>
      <c r="Z17" s="42"/>
      <c r="AA17" s="1" t="s">
        <v>90</v>
      </c>
      <c r="AB17" s="28" t="s">
        <v>270</v>
      </c>
    </row>
    <row r="18" spans="1:28" x14ac:dyDescent="0.3">
      <c r="A18" s="1" t="s">
        <v>66</v>
      </c>
      <c r="B18" s="1" t="s">
        <v>45</v>
      </c>
      <c r="C18" s="27" t="s">
        <v>49</v>
      </c>
      <c r="D18" s="38">
        <v>53</v>
      </c>
      <c r="E18" s="89"/>
      <c r="F18" s="27">
        <v>0</v>
      </c>
      <c r="G18" s="89"/>
      <c r="H18" s="89"/>
      <c r="I18" s="89"/>
      <c r="J18" s="27">
        <v>5</v>
      </c>
      <c r="K18" s="27">
        <v>8</v>
      </c>
      <c r="L18" s="89"/>
      <c r="M18" s="89"/>
      <c r="N18" s="27">
        <f t="shared" si="0"/>
        <v>0</v>
      </c>
      <c r="O18" s="90"/>
      <c r="P18" s="90"/>
      <c r="Q18" s="90"/>
      <c r="R18" s="90"/>
      <c r="S18" s="90"/>
      <c r="T18" s="39">
        <v>5</v>
      </c>
      <c r="U18" s="40" t="str">
        <f t="shared" si="1"/>
        <v/>
      </c>
      <c r="V18" s="22">
        <v>264</v>
      </c>
      <c r="W18" s="22" t="s">
        <v>93</v>
      </c>
      <c r="X18" s="22" t="s">
        <v>89</v>
      </c>
      <c r="Y18" s="71">
        <v>1985</v>
      </c>
      <c r="Z18" s="42"/>
      <c r="AA18" s="1" t="s">
        <v>90</v>
      </c>
      <c r="AB18" s="28" t="s">
        <v>270</v>
      </c>
    </row>
    <row r="19" spans="1:28" x14ac:dyDescent="0.3">
      <c r="A19" s="1" t="s">
        <v>66</v>
      </c>
      <c r="B19" s="1" t="s">
        <v>45</v>
      </c>
      <c r="C19" s="27" t="s">
        <v>51</v>
      </c>
      <c r="D19" s="38">
        <v>33</v>
      </c>
      <c r="E19" s="89"/>
      <c r="F19" s="27">
        <v>4</v>
      </c>
      <c r="G19" s="89"/>
      <c r="H19" s="89"/>
      <c r="I19" s="89"/>
      <c r="J19" s="27">
        <v>0</v>
      </c>
      <c r="K19" s="27">
        <v>2</v>
      </c>
      <c r="L19" s="89"/>
      <c r="M19" s="89"/>
      <c r="N19" s="27">
        <f>SUM(L19:M19)</f>
        <v>0</v>
      </c>
      <c r="O19" s="90"/>
      <c r="P19" s="90"/>
      <c r="Q19" s="90"/>
      <c r="R19" s="90"/>
      <c r="S19" s="90"/>
      <c r="T19" s="39">
        <v>8</v>
      </c>
      <c r="U19" s="40" t="str">
        <f t="shared" si="1"/>
        <v/>
      </c>
      <c r="V19" s="22">
        <v>264</v>
      </c>
      <c r="W19" s="22" t="s">
        <v>93</v>
      </c>
      <c r="X19" s="22" t="s">
        <v>89</v>
      </c>
      <c r="Y19" s="71">
        <v>1985</v>
      </c>
      <c r="Z19" s="42"/>
      <c r="AA19" s="1" t="s">
        <v>90</v>
      </c>
      <c r="AB19" s="28" t="s">
        <v>270</v>
      </c>
    </row>
    <row r="20" spans="1:28" x14ac:dyDescent="0.3">
      <c r="A20" s="1" t="s">
        <v>66</v>
      </c>
      <c r="B20" s="1" t="s">
        <v>45</v>
      </c>
      <c r="C20" s="27" t="s">
        <v>52</v>
      </c>
      <c r="D20" s="38">
        <v>12</v>
      </c>
      <c r="E20" s="89"/>
      <c r="F20" s="27">
        <v>1</v>
      </c>
      <c r="G20" s="89"/>
      <c r="H20" s="89"/>
      <c r="I20" s="89"/>
      <c r="J20" s="27">
        <v>1</v>
      </c>
      <c r="K20" s="27">
        <v>2</v>
      </c>
      <c r="L20" s="89"/>
      <c r="M20" s="89"/>
      <c r="N20" s="27">
        <f>SUM(L20:M20)</f>
        <v>0</v>
      </c>
      <c r="O20" s="90"/>
      <c r="P20" s="90"/>
      <c r="Q20" s="90"/>
      <c r="R20" s="90"/>
      <c r="S20" s="90"/>
      <c r="T20" s="39">
        <v>3</v>
      </c>
      <c r="U20" s="40" t="str">
        <f t="shared" si="1"/>
        <v/>
      </c>
      <c r="V20" s="22">
        <v>264</v>
      </c>
      <c r="W20" s="22" t="s">
        <v>93</v>
      </c>
      <c r="X20" s="22" t="s">
        <v>89</v>
      </c>
      <c r="Y20" s="71">
        <v>1985</v>
      </c>
      <c r="Z20" s="42"/>
      <c r="AA20" s="1" t="s">
        <v>90</v>
      </c>
      <c r="AB20" s="28" t="s">
        <v>270</v>
      </c>
    </row>
    <row r="21" spans="1:28" x14ac:dyDescent="0.3">
      <c r="A21" s="1" t="s">
        <v>66</v>
      </c>
      <c r="B21" s="1" t="s">
        <v>45</v>
      </c>
      <c r="C21" s="27" t="s">
        <v>163</v>
      </c>
      <c r="D21" s="38">
        <v>24</v>
      </c>
      <c r="E21" s="89" t="s">
        <v>459</v>
      </c>
      <c r="F21" s="27"/>
      <c r="G21" s="89"/>
      <c r="H21" s="89"/>
      <c r="I21" s="89"/>
      <c r="J21" s="27"/>
      <c r="K21" s="27"/>
      <c r="L21" s="89"/>
      <c r="M21" s="89"/>
      <c r="N21" s="27"/>
      <c r="O21" s="90"/>
      <c r="P21" s="90"/>
      <c r="Q21" s="90"/>
      <c r="R21" s="90"/>
      <c r="S21" s="90"/>
      <c r="T21" s="39"/>
      <c r="U21" s="40" t="str">
        <f t="shared" si="1"/>
        <v/>
      </c>
      <c r="V21" s="22">
        <v>264</v>
      </c>
      <c r="W21" s="22" t="s">
        <v>93</v>
      </c>
      <c r="X21" s="22" t="s">
        <v>89</v>
      </c>
      <c r="Y21" s="71">
        <v>1985</v>
      </c>
      <c r="Z21" s="42"/>
      <c r="AA21" s="1" t="s">
        <v>90</v>
      </c>
      <c r="AB21" s="28" t="s">
        <v>270</v>
      </c>
    </row>
    <row r="22" spans="1:28" x14ac:dyDescent="0.3">
      <c r="A22" s="1" t="s">
        <v>66</v>
      </c>
      <c r="B22" s="1" t="s">
        <v>45</v>
      </c>
      <c r="C22" s="27" t="s">
        <v>48</v>
      </c>
      <c r="D22" s="38">
        <v>11</v>
      </c>
      <c r="E22" s="89"/>
      <c r="F22" s="27">
        <v>4</v>
      </c>
      <c r="G22" s="89"/>
      <c r="H22" s="89"/>
      <c r="I22" s="89"/>
      <c r="J22" s="27">
        <v>4</v>
      </c>
      <c r="K22" s="27">
        <v>4</v>
      </c>
      <c r="L22" s="89"/>
      <c r="M22" s="89"/>
      <c r="N22" s="27">
        <f>SUM(L22:M22)</f>
        <v>0</v>
      </c>
      <c r="O22" s="90"/>
      <c r="P22" s="90"/>
      <c r="Q22" s="90"/>
      <c r="R22" s="90"/>
      <c r="S22" s="90"/>
      <c r="T22" s="39">
        <v>12</v>
      </c>
      <c r="U22" s="40" t="str">
        <f t="shared" si="1"/>
        <v/>
      </c>
      <c r="V22" s="22">
        <v>264</v>
      </c>
      <c r="W22" s="22" t="s">
        <v>93</v>
      </c>
      <c r="X22" s="22" t="s">
        <v>89</v>
      </c>
      <c r="Y22" s="71">
        <v>1985</v>
      </c>
      <c r="Z22" s="42"/>
      <c r="AA22" s="1" t="s">
        <v>90</v>
      </c>
      <c r="AB22" s="28" t="s">
        <v>270</v>
      </c>
    </row>
    <row r="23" spans="1:28" x14ac:dyDescent="0.3">
      <c r="A23" s="1" t="s">
        <v>66</v>
      </c>
      <c r="B23" s="1" t="s">
        <v>45</v>
      </c>
      <c r="C23" s="57" t="s">
        <v>38</v>
      </c>
      <c r="D23" s="1"/>
      <c r="E23" s="57">
        <v>222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>
        <v>11</v>
      </c>
      <c r="Q23" s="43"/>
      <c r="R23" s="43"/>
      <c r="S23" s="43"/>
      <c r="T23" s="43"/>
      <c r="U23" s="40" t="str">
        <f t="shared" ref="U23" si="2">_xlfn.IFNA("",((T23+Q23+N23-R23)+(O23*2))/E23)</f>
        <v/>
      </c>
      <c r="V23" s="22">
        <v>264</v>
      </c>
      <c r="W23" s="22" t="s">
        <v>93</v>
      </c>
      <c r="X23" s="22" t="s">
        <v>89</v>
      </c>
      <c r="Y23" s="71">
        <v>1985</v>
      </c>
      <c r="Z23" s="42"/>
      <c r="AA23" s="1" t="s">
        <v>90</v>
      </c>
      <c r="AB23" s="28" t="s">
        <v>270</v>
      </c>
    </row>
    <row r="24" spans="1:28" x14ac:dyDescent="0.3">
      <c r="A24" s="44" t="s">
        <v>66</v>
      </c>
      <c r="B24" s="44" t="s">
        <v>45</v>
      </c>
      <c r="C24" s="45" t="s">
        <v>39</v>
      </c>
      <c r="D24" s="44"/>
      <c r="E24" s="45">
        <f t="shared" ref="E24:T24" si="3">SUM(E13:E23)</f>
        <v>240</v>
      </c>
      <c r="F24" s="45">
        <f t="shared" si="3"/>
        <v>26</v>
      </c>
      <c r="G24" s="45">
        <f t="shared" si="3"/>
        <v>5</v>
      </c>
      <c r="H24" s="45">
        <f t="shared" si="3"/>
        <v>0</v>
      </c>
      <c r="I24" s="45">
        <f t="shared" si="3"/>
        <v>0</v>
      </c>
      <c r="J24" s="45">
        <f t="shared" si="3"/>
        <v>18</v>
      </c>
      <c r="K24" s="45">
        <f t="shared" si="3"/>
        <v>24</v>
      </c>
      <c r="L24" s="45">
        <f t="shared" si="3"/>
        <v>0</v>
      </c>
      <c r="M24" s="45">
        <f t="shared" si="3"/>
        <v>2</v>
      </c>
      <c r="N24" s="45">
        <f t="shared" si="3"/>
        <v>2</v>
      </c>
      <c r="O24" s="45">
        <f t="shared" si="3"/>
        <v>0</v>
      </c>
      <c r="P24" s="45">
        <f t="shared" si="3"/>
        <v>19</v>
      </c>
      <c r="Q24" s="45">
        <f t="shared" si="3"/>
        <v>2</v>
      </c>
      <c r="R24" s="45">
        <f t="shared" si="3"/>
        <v>4</v>
      </c>
      <c r="S24" s="45">
        <f t="shared" si="3"/>
        <v>0</v>
      </c>
      <c r="T24" s="45">
        <f t="shared" si="3"/>
        <v>70</v>
      </c>
      <c r="U24" s="46">
        <f>((T24+Q24+N24-R24)+(O24*2))/E24</f>
        <v>0.29166666666666669</v>
      </c>
      <c r="V24" s="47">
        <v>264</v>
      </c>
      <c r="W24" s="47" t="s">
        <v>93</v>
      </c>
      <c r="X24" s="47" t="s">
        <v>89</v>
      </c>
      <c r="Y24" s="72">
        <v>1985</v>
      </c>
      <c r="Z24" s="49"/>
      <c r="AA24" s="44" t="s">
        <v>90</v>
      </c>
      <c r="AB24" s="76" t="s">
        <v>270</v>
      </c>
    </row>
    <row r="25" spans="1:28" x14ac:dyDescent="0.3">
      <c r="A25" s="1"/>
      <c r="B25" s="1"/>
      <c r="C25" s="1"/>
      <c r="D25" s="1"/>
      <c r="F25" s="50" t="s">
        <v>40</v>
      </c>
      <c r="G25" s="51">
        <v>0.38</v>
      </c>
      <c r="H25" s="27"/>
      <c r="I25" s="1"/>
      <c r="J25" s="50" t="s">
        <v>41</v>
      </c>
      <c r="K25" s="52">
        <f>J24/K24</f>
        <v>0.75</v>
      </c>
      <c r="L25" s="1"/>
      <c r="M25" s="39" t="s">
        <v>42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43</v>
      </c>
      <c r="G26" s="67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55" t="s">
        <v>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22</v>
      </c>
      <c r="W33" s="1"/>
      <c r="X33" s="1"/>
      <c r="Y33" s="31"/>
      <c r="Z33" s="42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66</v>
      </c>
      <c r="C35" s="27" t="s">
        <v>121</v>
      </c>
      <c r="D35" s="38">
        <v>15</v>
      </c>
      <c r="E35" s="89"/>
      <c r="F35" s="27">
        <v>4</v>
      </c>
      <c r="G35" s="89"/>
      <c r="H35" s="89"/>
      <c r="I35" s="89"/>
      <c r="J35" s="27">
        <v>3</v>
      </c>
      <c r="K35" s="27">
        <v>4</v>
      </c>
      <c r="L35" s="89"/>
      <c r="M35" s="89"/>
      <c r="N35" s="27">
        <f>SUM(L35:M35)</f>
        <v>0</v>
      </c>
      <c r="O35" s="89"/>
      <c r="P35" s="90"/>
      <c r="Q35" s="89"/>
      <c r="R35" s="89"/>
      <c r="S35" s="89"/>
      <c r="T35" s="27">
        <v>11</v>
      </c>
      <c r="U35" s="40" t="str">
        <f>IFERROR(((T35+Q35+N35-R35)+(O35*2))/E35,"")</f>
        <v/>
      </c>
      <c r="V35" s="22">
        <v>264</v>
      </c>
      <c r="W35" s="22" t="s">
        <v>88</v>
      </c>
      <c r="X35" s="22" t="s">
        <v>94</v>
      </c>
      <c r="Y35" s="71">
        <v>1985</v>
      </c>
      <c r="Z35" s="42"/>
      <c r="AA35" s="1" t="s">
        <v>122</v>
      </c>
      <c r="AB35" s="28" t="s">
        <v>271</v>
      </c>
    </row>
    <row r="36" spans="1:28" x14ac:dyDescent="0.3">
      <c r="A36" s="1" t="s">
        <v>45</v>
      </c>
      <c r="B36" s="1" t="s">
        <v>66</v>
      </c>
      <c r="C36" s="27" t="s">
        <v>125</v>
      </c>
      <c r="D36" s="38">
        <v>25</v>
      </c>
      <c r="E36" s="89" t="s">
        <v>459</v>
      </c>
      <c r="F36" s="27"/>
      <c r="G36" s="89"/>
      <c r="H36" s="89"/>
      <c r="I36" s="89"/>
      <c r="J36" s="27"/>
      <c r="K36" s="27"/>
      <c r="L36" s="89"/>
      <c r="M36" s="89"/>
      <c r="N36" s="27"/>
      <c r="O36" s="90"/>
      <c r="P36" s="90"/>
      <c r="Q36" s="90"/>
      <c r="R36" s="90"/>
      <c r="S36" s="90"/>
      <c r="T36" s="27"/>
      <c r="U36" s="40" t="str">
        <f t="shared" ref="U36:U46" si="4">IFERROR(((T36+Q36+N36-R36)+(O36*2))/E36,"")</f>
        <v/>
      </c>
      <c r="V36" s="22">
        <v>264</v>
      </c>
      <c r="W36" s="22" t="s">
        <v>88</v>
      </c>
      <c r="X36" s="22" t="s">
        <v>94</v>
      </c>
      <c r="Y36" s="71">
        <v>1985</v>
      </c>
      <c r="Z36" s="42"/>
      <c r="AA36" s="1" t="s">
        <v>122</v>
      </c>
      <c r="AB36" s="28" t="s">
        <v>271</v>
      </c>
    </row>
    <row r="37" spans="1:28" x14ac:dyDescent="0.3">
      <c r="A37" s="1" t="s">
        <v>45</v>
      </c>
      <c r="B37" s="1" t="s">
        <v>66</v>
      </c>
      <c r="C37" s="27" t="s">
        <v>126</v>
      </c>
      <c r="D37" s="38">
        <v>8</v>
      </c>
      <c r="E37" s="89"/>
      <c r="F37" s="27">
        <v>5</v>
      </c>
      <c r="G37" s="89"/>
      <c r="H37" s="89"/>
      <c r="I37" s="89"/>
      <c r="J37" s="27">
        <v>4</v>
      </c>
      <c r="K37" s="27">
        <v>7</v>
      </c>
      <c r="L37" s="89"/>
      <c r="M37" s="89"/>
      <c r="N37" s="27">
        <f t="shared" ref="N37:N41" si="5">SUM(L37:M37)</f>
        <v>0</v>
      </c>
      <c r="O37" s="90"/>
      <c r="P37" s="57">
        <v>6</v>
      </c>
      <c r="Q37" s="90"/>
      <c r="R37" s="90"/>
      <c r="S37" s="90"/>
      <c r="T37" s="27">
        <v>14</v>
      </c>
      <c r="U37" s="40" t="str">
        <f t="shared" si="4"/>
        <v/>
      </c>
      <c r="V37" s="22">
        <v>264</v>
      </c>
      <c r="W37" s="22" t="s">
        <v>88</v>
      </c>
      <c r="X37" s="22" t="s">
        <v>94</v>
      </c>
      <c r="Y37" s="71">
        <v>1985</v>
      </c>
      <c r="Z37" s="42"/>
      <c r="AA37" s="1" t="s">
        <v>122</v>
      </c>
      <c r="AB37" s="28" t="s">
        <v>271</v>
      </c>
    </row>
    <row r="38" spans="1:28" x14ac:dyDescent="0.3">
      <c r="A38" s="1" t="s">
        <v>45</v>
      </c>
      <c r="B38" s="1" t="s">
        <v>66</v>
      </c>
      <c r="C38" s="27" t="s">
        <v>388</v>
      </c>
      <c r="D38" s="38">
        <v>10</v>
      </c>
      <c r="E38" s="27">
        <v>7</v>
      </c>
      <c r="F38" s="27">
        <v>0</v>
      </c>
      <c r="G38" s="27">
        <v>3</v>
      </c>
      <c r="H38" s="27"/>
      <c r="I38" s="27"/>
      <c r="J38" s="27">
        <v>0</v>
      </c>
      <c r="K38" s="27">
        <v>0</v>
      </c>
      <c r="L38" s="27">
        <v>1</v>
      </c>
      <c r="M38" s="27">
        <v>1</v>
      </c>
      <c r="N38" s="27">
        <f t="shared" si="5"/>
        <v>2</v>
      </c>
      <c r="O38" s="39">
        <v>0</v>
      </c>
      <c r="P38" s="39">
        <v>0</v>
      </c>
      <c r="Q38" s="39">
        <v>0</v>
      </c>
      <c r="R38" s="39">
        <v>1</v>
      </c>
      <c r="S38" s="39">
        <v>0</v>
      </c>
      <c r="T38" s="27">
        <v>0</v>
      </c>
      <c r="U38" s="40">
        <f t="shared" si="4"/>
        <v>0.14285714285714285</v>
      </c>
      <c r="V38" s="22">
        <v>264</v>
      </c>
      <c r="W38" s="22" t="s">
        <v>88</v>
      </c>
      <c r="X38" s="22" t="s">
        <v>94</v>
      </c>
      <c r="Y38" s="71">
        <v>1985</v>
      </c>
      <c r="Z38" s="42"/>
      <c r="AA38" s="1" t="s">
        <v>122</v>
      </c>
      <c r="AB38" s="28" t="s">
        <v>271</v>
      </c>
    </row>
    <row r="39" spans="1:28" x14ac:dyDescent="0.3">
      <c r="A39" s="1" t="s">
        <v>45</v>
      </c>
      <c r="B39" s="1" t="s">
        <v>66</v>
      </c>
      <c r="C39" s="27" t="s">
        <v>127</v>
      </c>
      <c r="D39" s="38">
        <v>6</v>
      </c>
      <c r="E39" s="89"/>
      <c r="F39" s="27">
        <v>7</v>
      </c>
      <c r="G39" s="89"/>
      <c r="H39" s="89"/>
      <c r="I39" s="89"/>
      <c r="J39" s="27">
        <v>2</v>
      </c>
      <c r="K39" s="27">
        <v>4</v>
      </c>
      <c r="L39" s="89"/>
      <c r="M39" s="89"/>
      <c r="N39" s="27">
        <f t="shared" si="5"/>
        <v>0</v>
      </c>
      <c r="O39" s="90"/>
      <c r="P39" s="90"/>
      <c r="Q39" s="90"/>
      <c r="R39" s="90"/>
      <c r="S39" s="90"/>
      <c r="T39" s="27">
        <v>16</v>
      </c>
      <c r="U39" s="40" t="str">
        <f t="shared" si="4"/>
        <v/>
      </c>
      <c r="V39" s="22">
        <v>264</v>
      </c>
      <c r="W39" s="22" t="s">
        <v>88</v>
      </c>
      <c r="X39" s="22" t="s">
        <v>94</v>
      </c>
      <c r="Y39" s="71">
        <v>1985</v>
      </c>
      <c r="Z39" s="42"/>
      <c r="AA39" s="1" t="s">
        <v>122</v>
      </c>
      <c r="AB39" s="28" t="s">
        <v>271</v>
      </c>
    </row>
    <row r="40" spans="1:28" x14ac:dyDescent="0.3">
      <c r="A40" s="1" t="s">
        <v>45</v>
      </c>
      <c r="B40" s="1" t="s">
        <v>66</v>
      </c>
      <c r="C40" s="27" t="s">
        <v>144</v>
      </c>
      <c r="D40" s="38">
        <v>44</v>
      </c>
      <c r="E40" s="89"/>
      <c r="F40" s="27">
        <v>0</v>
      </c>
      <c r="G40" s="89"/>
      <c r="H40" s="89"/>
      <c r="I40" s="89"/>
      <c r="J40" s="27">
        <v>0</v>
      </c>
      <c r="K40" s="27">
        <v>0</v>
      </c>
      <c r="L40" s="89"/>
      <c r="M40" s="89"/>
      <c r="N40" s="27">
        <f t="shared" si="5"/>
        <v>0</v>
      </c>
      <c r="O40" s="90"/>
      <c r="P40" s="90"/>
      <c r="Q40" s="90"/>
      <c r="R40" s="90"/>
      <c r="S40" s="90"/>
      <c r="T40" s="27">
        <v>0</v>
      </c>
      <c r="U40" s="40" t="str">
        <f t="shared" si="4"/>
        <v/>
      </c>
      <c r="V40" s="22">
        <v>264</v>
      </c>
      <c r="W40" s="22" t="s">
        <v>88</v>
      </c>
      <c r="X40" s="22" t="s">
        <v>94</v>
      </c>
      <c r="Y40" s="71">
        <v>1985</v>
      </c>
      <c r="Z40" s="42"/>
      <c r="AA40" s="1" t="s">
        <v>122</v>
      </c>
      <c r="AB40" s="28" t="s">
        <v>271</v>
      </c>
    </row>
    <row r="41" spans="1:28" x14ac:dyDescent="0.3">
      <c r="A41" s="1" t="s">
        <v>45</v>
      </c>
      <c r="B41" s="1" t="s">
        <v>66</v>
      </c>
      <c r="C41" s="27" t="s">
        <v>170</v>
      </c>
      <c r="D41" s="38">
        <v>24</v>
      </c>
      <c r="E41" s="27">
        <v>29</v>
      </c>
      <c r="F41" s="27">
        <v>9</v>
      </c>
      <c r="G41" s="27">
        <v>21</v>
      </c>
      <c r="H41" s="27"/>
      <c r="I41" s="27"/>
      <c r="J41" s="27">
        <v>2</v>
      </c>
      <c r="K41" s="27">
        <v>2</v>
      </c>
      <c r="L41" s="27">
        <v>3</v>
      </c>
      <c r="M41" s="27">
        <v>5</v>
      </c>
      <c r="N41" s="27">
        <f t="shared" si="5"/>
        <v>8</v>
      </c>
      <c r="O41" s="39">
        <v>0</v>
      </c>
      <c r="P41" s="57">
        <v>6</v>
      </c>
      <c r="Q41" s="39">
        <v>0</v>
      </c>
      <c r="R41" s="39">
        <v>1</v>
      </c>
      <c r="S41" s="39">
        <v>0</v>
      </c>
      <c r="T41" s="27">
        <v>20</v>
      </c>
      <c r="U41" s="40">
        <f t="shared" si="4"/>
        <v>0.93103448275862066</v>
      </c>
      <c r="V41" s="22">
        <v>264</v>
      </c>
      <c r="W41" s="22" t="s">
        <v>88</v>
      </c>
      <c r="X41" s="22" t="s">
        <v>94</v>
      </c>
      <c r="Y41" s="71">
        <v>1985</v>
      </c>
      <c r="Z41" s="42"/>
      <c r="AA41" s="1" t="s">
        <v>122</v>
      </c>
      <c r="AB41" s="28" t="s">
        <v>271</v>
      </c>
    </row>
    <row r="42" spans="1:28" x14ac:dyDescent="0.3">
      <c r="A42" s="1" t="s">
        <v>45</v>
      </c>
      <c r="B42" s="1" t="s">
        <v>66</v>
      </c>
      <c r="C42" s="27" t="s">
        <v>128</v>
      </c>
      <c r="D42" s="38">
        <v>22</v>
      </c>
      <c r="E42" s="89"/>
      <c r="F42" s="27">
        <v>0</v>
      </c>
      <c r="G42" s="89"/>
      <c r="H42" s="89"/>
      <c r="I42" s="89"/>
      <c r="J42" s="27">
        <v>0</v>
      </c>
      <c r="K42" s="27">
        <v>0</v>
      </c>
      <c r="L42" s="89"/>
      <c r="M42" s="89"/>
      <c r="N42" s="27">
        <f>SUM(L42:M42)</f>
        <v>0</v>
      </c>
      <c r="O42" s="90"/>
      <c r="P42" s="90"/>
      <c r="Q42" s="90"/>
      <c r="R42" s="90"/>
      <c r="S42" s="90"/>
      <c r="T42" s="27">
        <v>0</v>
      </c>
      <c r="U42" s="40" t="str">
        <f t="shared" si="4"/>
        <v/>
      </c>
      <c r="V42" s="22">
        <v>264</v>
      </c>
      <c r="W42" s="22" t="s">
        <v>88</v>
      </c>
      <c r="X42" s="22" t="s">
        <v>94</v>
      </c>
      <c r="Y42" s="71">
        <v>1985</v>
      </c>
      <c r="Z42" s="42"/>
      <c r="AA42" s="1" t="s">
        <v>122</v>
      </c>
      <c r="AB42" s="28" t="s">
        <v>271</v>
      </c>
    </row>
    <row r="43" spans="1:28" x14ac:dyDescent="0.3">
      <c r="A43" s="1" t="s">
        <v>45</v>
      </c>
      <c r="B43" s="1" t="s">
        <v>66</v>
      </c>
      <c r="C43" s="27" t="s">
        <v>129</v>
      </c>
      <c r="D43" s="38">
        <v>28</v>
      </c>
      <c r="E43" s="89" t="s">
        <v>459</v>
      </c>
      <c r="F43" s="27"/>
      <c r="G43" s="89"/>
      <c r="H43" s="89"/>
      <c r="I43" s="89"/>
      <c r="J43" s="27"/>
      <c r="K43" s="27"/>
      <c r="L43" s="89"/>
      <c r="M43" s="89"/>
      <c r="N43" s="27"/>
      <c r="O43" s="90"/>
      <c r="P43" s="90"/>
      <c r="Q43" s="90"/>
      <c r="R43" s="90"/>
      <c r="S43" s="90"/>
      <c r="T43" s="27"/>
      <c r="U43" s="40" t="str">
        <f t="shared" si="4"/>
        <v/>
      </c>
      <c r="V43" s="22">
        <v>264</v>
      </c>
      <c r="W43" s="22" t="s">
        <v>88</v>
      </c>
      <c r="X43" s="22" t="s">
        <v>94</v>
      </c>
      <c r="Y43" s="71">
        <v>1985</v>
      </c>
      <c r="Z43" s="42"/>
      <c r="AA43" s="1" t="s">
        <v>122</v>
      </c>
      <c r="AB43" s="28" t="s">
        <v>271</v>
      </c>
    </row>
    <row r="44" spans="1:28" x14ac:dyDescent="0.3">
      <c r="A44" s="1" t="s">
        <v>45</v>
      </c>
      <c r="B44" s="1" t="s">
        <v>66</v>
      </c>
      <c r="C44" s="27" t="s">
        <v>130</v>
      </c>
      <c r="D44" s="38">
        <v>32</v>
      </c>
      <c r="E44" s="89" t="s">
        <v>459</v>
      </c>
      <c r="F44" s="27"/>
      <c r="G44" s="89"/>
      <c r="H44" s="89"/>
      <c r="I44" s="89"/>
      <c r="J44" s="27"/>
      <c r="K44" s="27"/>
      <c r="L44" s="89"/>
      <c r="M44" s="89"/>
      <c r="N44" s="27"/>
      <c r="O44" s="90"/>
      <c r="P44" s="90"/>
      <c r="Q44" s="90"/>
      <c r="R44" s="90"/>
      <c r="S44" s="90"/>
      <c r="T44" s="27"/>
      <c r="U44" s="40" t="str">
        <f t="shared" si="4"/>
        <v/>
      </c>
      <c r="V44" s="22">
        <v>264</v>
      </c>
      <c r="W44" s="22" t="s">
        <v>88</v>
      </c>
      <c r="X44" s="22" t="s">
        <v>94</v>
      </c>
      <c r="Y44" s="71">
        <v>1985</v>
      </c>
      <c r="Z44" s="42"/>
      <c r="AA44" s="1" t="s">
        <v>122</v>
      </c>
      <c r="AB44" s="28" t="s">
        <v>271</v>
      </c>
    </row>
    <row r="45" spans="1:28" x14ac:dyDescent="0.3">
      <c r="A45" s="1" t="s">
        <v>45</v>
      </c>
      <c r="B45" s="1" t="s">
        <v>66</v>
      </c>
      <c r="C45" s="27" t="s">
        <v>328</v>
      </c>
      <c r="D45" s="38">
        <v>1</v>
      </c>
      <c r="E45" s="89"/>
      <c r="F45" s="27">
        <v>0</v>
      </c>
      <c r="G45" s="89"/>
      <c r="H45" s="89"/>
      <c r="I45" s="89"/>
      <c r="J45" s="27">
        <v>1</v>
      </c>
      <c r="K45" s="27">
        <v>2</v>
      </c>
      <c r="L45" s="89"/>
      <c r="M45" s="89"/>
      <c r="N45" s="27">
        <f>SUM(L45:M45)</f>
        <v>0</v>
      </c>
      <c r="O45" s="90"/>
      <c r="P45" s="90"/>
      <c r="Q45" s="90"/>
      <c r="R45" s="90"/>
      <c r="S45" s="90"/>
      <c r="T45" s="27">
        <v>1</v>
      </c>
      <c r="U45" s="40" t="str">
        <f t="shared" si="4"/>
        <v/>
      </c>
      <c r="V45" s="22">
        <v>264</v>
      </c>
      <c r="W45" s="22" t="s">
        <v>88</v>
      </c>
      <c r="X45" s="22" t="s">
        <v>94</v>
      </c>
      <c r="Y45" s="71">
        <v>1985</v>
      </c>
      <c r="Z45" s="42"/>
      <c r="AA45" s="1" t="s">
        <v>122</v>
      </c>
      <c r="AB45" s="28" t="s">
        <v>271</v>
      </c>
    </row>
    <row r="46" spans="1:28" x14ac:dyDescent="0.3">
      <c r="A46" s="1" t="s">
        <v>45</v>
      </c>
      <c r="B46" s="1" t="s">
        <v>66</v>
      </c>
      <c r="C46" s="27" t="s">
        <v>131</v>
      </c>
      <c r="D46" s="38">
        <v>30</v>
      </c>
      <c r="E46" s="89"/>
      <c r="F46" s="27">
        <v>2</v>
      </c>
      <c r="G46" s="89"/>
      <c r="H46" s="89"/>
      <c r="I46" s="89"/>
      <c r="J46" s="27">
        <v>2</v>
      </c>
      <c r="K46" s="27">
        <v>5</v>
      </c>
      <c r="L46" s="89"/>
      <c r="M46" s="89"/>
      <c r="N46" s="27">
        <f>SUM(L46:M46)</f>
        <v>0</v>
      </c>
      <c r="O46" s="90"/>
      <c r="P46" s="90"/>
      <c r="Q46" s="90"/>
      <c r="R46" s="90"/>
      <c r="S46" s="90"/>
      <c r="T46" s="27">
        <v>6</v>
      </c>
      <c r="U46" s="40" t="str">
        <f t="shared" si="4"/>
        <v/>
      </c>
      <c r="V46" s="22">
        <v>264</v>
      </c>
      <c r="W46" s="22" t="s">
        <v>88</v>
      </c>
      <c r="X46" s="22" t="s">
        <v>94</v>
      </c>
      <c r="Y46" s="71">
        <v>1985</v>
      </c>
      <c r="Z46" s="42"/>
      <c r="AA46" s="1" t="s">
        <v>122</v>
      </c>
      <c r="AB46" s="28" t="s">
        <v>271</v>
      </c>
    </row>
    <row r="47" spans="1:28" x14ac:dyDescent="0.3">
      <c r="A47" s="1" t="s">
        <v>45</v>
      </c>
      <c r="B47" s="1" t="s">
        <v>66</v>
      </c>
      <c r="C47" s="57" t="s">
        <v>38</v>
      </c>
      <c r="D47" s="1"/>
      <c r="E47" s="57">
        <v>204</v>
      </c>
      <c r="F47" s="57"/>
      <c r="G47" s="57"/>
      <c r="H47" s="57"/>
      <c r="I47" s="57"/>
      <c r="J47" s="57"/>
      <c r="K47" s="57"/>
      <c r="L47" s="57"/>
      <c r="M47" s="57"/>
      <c r="N47" s="5"/>
      <c r="O47" s="57"/>
      <c r="P47" s="57">
        <v>12</v>
      </c>
      <c r="Q47" s="43"/>
      <c r="R47" s="43"/>
      <c r="S47" s="43"/>
      <c r="T47" s="27"/>
      <c r="U47" s="40" t="str">
        <f t="shared" ref="U47" si="6">_xlfn.IFNA("",((T47+Q47+N47-R47)+(O47*2))/E47)</f>
        <v/>
      </c>
      <c r="V47" s="22">
        <v>264</v>
      </c>
      <c r="W47" s="22" t="s">
        <v>88</v>
      </c>
      <c r="X47" s="22" t="s">
        <v>94</v>
      </c>
      <c r="Y47" s="71">
        <v>1985</v>
      </c>
      <c r="Z47" s="42"/>
      <c r="AA47" s="1" t="s">
        <v>122</v>
      </c>
      <c r="AB47" s="28" t="s">
        <v>271</v>
      </c>
    </row>
    <row r="48" spans="1:28" x14ac:dyDescent="0.3">
      <c r="A48" s="44" t="s">
        <v>45</v>
      </c>
      <c r="B48" s="44" t="s">
        <v>66</v>
      </c>
      <c r="C48" s="45" t="s">
        <v>39</v>
      </c>
      <c r="D48" s="44"/>
      <c r="E48" s="45">
        <f t="shared" ref="E48:T48" si="7">SUM(E35:E47)</f>
        <v>240</v>
      </c>
      <c r="F48" s="45">
        <f t="shared" si="7"/>
        <v>27</v>
      </c>
      <c r="G48" s="45">
        <f t="shared" si="7"/>
        <v>24</v>
      </c>
      <c r="H48" s="45">
        <f t="shared" si="7"/>
        <v>0</v>
      </c>
      <c r="I48" s="45">
        <f t="shared" si="7"/>
        <v>0</v>
      </c>
      <c r="J48" s="45">
        <f t="shared" si="7"/>
        <v>14</v>
      </c>
      <c r="K48" s="45">
        <f t="shared" si="7"/>
        <v>24</v>
      </c>
      <c r="L48" s="45">
        <f t="shared" si="7"/>
        <v>4</v>
      </c>
      <c r="M48" s="45">
        <f t="shared" si="7"/>
        <v>6</v>
      </c>
      <c r="N48" s="45">
        <f t="shared" si="7"/>
        <v>10</v>
      </c>
      <c r="O48" s="45">
        <f t="shared" si="7"/>
        <v>0</v>
      </c>
      <c r="P48" s="45">
        <f t="shared" si="7"/>
        <v>24</v>
      </c>
      <c r="Q48" s="45">
        <f t="shared" si="7"/>
        <v>0</v>
      </c>
      <c r="R48" s="45">
        <f t="shared" si="7"/>
        <v>2</v>
      </c>
      <c r="S48" s="45">
        <f t="shared" si="7"/>
        <v>0</v>
      </c>
      <c r="T48" s="45">
        <f t="shared" si="7"/>
        <v>68</v>
      </c>
      <c r="U48" s="46">
        <f>((T48+Q48+N48-R48)+(O48*2))/E48</f>
        <v>0.31666666666666665</v>
      </c>
      <c r="V48" s="47">
        <v>264</v>
      </c>
      <c r="W48" s="47" t="s">
        <v>88</v>
      </c>
      <c r="X48" s="47" t="s">
        <v>94</v>
      </c>
      <c r="Y48" s="72">
        <v>1985</v>
      </c>
      <c r="Z48" s="49"/>
      <c r="AA48" s="44" t="s">
        <v>122</v>
      </c>
      <c r="AB48" s="76" t="s">
        <v>271</v>
      </c>
    </row>
    <row r="49" spans="1:28" x14ac:dyDescent="0.3">
      <c r="A49" s="1"/>
      <c r="B49" s="1"/>
      <c r="C49" s="1"/>
      <c r="D49" s="1"/>
      <c r="F49" s="50" t="s">
        <v>40</v>
      </c>
      <c r="G49" s="51">
        <v>0.33</v>
      </c>
      <c r="H49" s="27"/>
      <c r="I49" s="1"/>
      <c r="J49" s="50" t="s">
        <v>41</v>
      </c>
      <c r="K49" s="52">
        <f>J48/K48</f>
        <v>0.58333333333333337</v>
      </c>
      <c r="L49" s="1"/>
      <c r="M49" s="39" t="s">
        <v>42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5" t="s">
        <v>43</v>
      </c>
      <c r="G50" s="67"/>
      <c r="V50" s="22"/>
      <c r="W50" s="22"/>
      <c r="X50" s="22"/>
      <c r="Y50" s="54"/>
      <c r="Z50" s="42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28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A633-DEA0-4D84-8AF7-F097008A7E82}">
  <sheetPr>
    <tabColor rgb="FFFF0000"/>
    <pageSetUpPr fitToPage="1"/>
  </sheetPr>
  <dimension ref="A1:AB52"/>
  <sheetViews>
    <sheetView workbookViewId="0">
      <selection activeCell="O15" sqref="O15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0" t="s">
        <v>496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0" t="s">
        <v>528</v>
      </c>
    </row>
    <row r="3" spans="1:28" x14ac:dyDescent="0.3">
      <c r="B3" s="1"/>
      <c r="C3" s="6">
        <v>29184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106</v>
      </c>
      <c r="D4" s="7" t="s">
        <v>4</v>
      </c>
      <c r="E4" s="8"/>
      <c r="F4" s="5"/>
      <c r="G4" s="1"/>
      <c r="J4" s="15" t="s">
        <v>220</v>
      </c>
      <c r="K4" s="16" t="str">
        <f>+C11</f>
        <v>Minnesota Fillies</v>
      </c>
      <c r="L4" s="17"/>
      <c r="M4" s="18"/>
      <c r="N4" s="19">
        <v>19</v>
      </c>
      <c r="O4" s="19">
        <v>20</v>
      </c>
      <c r="P4" s="19">
        <v>19</v>
      </c>
      <c r="Q4" s="19">
        <v>22</v>
      </c>
      <c r="R4" s="20"/>
      <c r="S4" s="21">
        <f>SUM(N4:R4)</f>
        <v>80</v>
      </c>
      <c r="T4" s="22">
        <v>153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86</v>
      </c>
      <c r="K5" s="16" t="str">
        <f>+C34</f>
        <v>San Francisco Pioneers</v>
      </c>
      <c r="L5" s="17"/>
      <c r="M5" s="18"/>
      <c r="N5" s="19">
        <v>22</v>
      </c>
      <c r="O5" s="19">
        <v>28</v>
      </c>
      <c r="P5" s="19">
        <v>26</v>
      </c>
      <c r="Q5" s="19">
        <v>18</v>
      </c>
      <c r="R5" s="20"/>
      <c r="S5" s="21">
        <f>SUM(N5:R5)</f>
        <v>94</v>
      </c>
      <c r="T5" s="22">
        <v>153</v>
      </c>
      <c r="U5" s="1"/>
      <c r="V5" s="1"/>
      <c r="W5" s="1"/>
    </row>
    <row r="6" spans="1:28" x14ac:dyDescent="0.3">
      <c r="C6" s="23">
        <v>1065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8</v>
      </c>
      <c r="U7" s="1"/>
      <c r="V7" s="26">
        <v>153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136</v>
      </c>
      <c r="D13" s="38">
        <v>6</v>
      </c>
      <c r="E13" s="89" t="s">
        <v>459</v>
      </c>
      <c r="F13" s="27"/>
      <c r="G13" s="89"/>
      <c r="H13" s="89"/>
      <c r="I13" s="89"/>
      <c r="J13" s="27"/>
      <c r="K13" s="27"/>
      <c r="L13" s="89"/>
      <c r="M13" s="89"/>
      <c r="N13" s="27"/>
      <c r="O13" s="89"/>
      <c r="P13" s="90"/>
      <c r="Q13" s="89"/>
      <c r="R13" s="89"/>
      <c r="S13" s="89"/>
      <c r="T13" s="27"/>
      <c r="U13" s="40" t="str">
        <f>IFERROR(((T13+Q13+N13-R13)+(O13*2))/E13,"")</f>
        <v/>
      </c>
      <c r="V13" s="22">
        <v>153</v>
      </c>
      <c r="W13" s="22" t="s">
        <v>93</v>
      </c>
      <c r="X13" s="22" t="s">
        <v>94</v>
      </c>
      <c r="Y13" s="71">
        <v>1065</v>
      </c>
      <c r="Z13" s="42"/>
      <c r="AA13" s="1" t="s">
        <v>90</v>
      </c>
      <c r="AB13" s="28" t="s">
        <v>221</v>
      </c>
    </row>
    <row r="14" spans="1:28" x14ac:dyDescent="0.3">
      <c r="A14" s="1" t="s">
        <v>58</v>
      </c>
      <c r="B14" s="1" t="s">
        <v>45</v>
      </c>
      <c r="C14" s="27" t="s">
        <v>54</v>
      </c>
      <c r="D14" s="38">
        <v>21</v>
      </c>
      <c r="E14" s="89" t="s">
        <v>459</v>
      </c>
      <c r="F14" s="27"/>
      <c r="G14" s="89"/>
      <c r="H14" s="89"/>
      <c r="I14" s="89"/>
      <c r="J14" s="27"/>
      <c r="K14" s="27"/>
      <c r="L14" s="89"/>
      <c r="M14" s="89"/>
      <c r="N14" s="27"/>
      <c r="O14" s="89"/>
      <c r="P14" s="90"/>
      <c r="Q14" s="89"/>
      <c r="R14" s="89"/>
      <c r="S14" s="89"/>
      <c r="T14" s="27"/>
      <c r="U14" s="40" t="str">
        <f>IFERROR(((T14+Q14+N14-R14)+(O14*2))/E14,"")</f>
        <v/>
      </c>
      <c r="V14" s="22">
        <v>153</v>
      </c>
      <c r="W14" s="22" t="s">
        <v>93</v>
      </c>
      <c r="X14" s="22" t="s">
        <v>94</v>
      </c>
      <c r="Y14" s="71">
        <v>1065</v>
      </c>
      <c r="Z14" s="42"/>
      <c r="AA14" s="1" t="s">
        <v>90</v>
      </c>
      <c r="AB14" s="28" t="s">
        <v>221</v>
      </c>
    </row>
    <row r="15" spans="1:28" x14ac:dyDescent="0.3">
      <c r="A15" s="1" t="s">
        <v>58</v>
      </c>
      <c r="B15" s="1" t="s">
        <v>45</v>
      </c>
      <c r="C15" s="27" t="s">
        <v>50</v>
      </c>
      <c r="D15" s="38">
        <v>32</v>
      </c>
      <c r="E15" s="89"/>
      <c r="F15" s="27">
        <v>1</v>
      </c>
      <c r="G15" s="89"/>
      <c r="H15" s="89"/>
      <c r="I15" s="89"/>
      <c r="J15" s="27">
        <v>2</v>
      </c>
      <c r="K15" s="27">
        <v>4</v>
      </c>
      <c r="L15" s="89"/>
      <c r="M15" s="89"/>
      <c r="N15" s="27">
        <f t="shared" ref="N15:N21" si="0">SUM(L15:M15)</f>
        <v>0</v>
      </c>
      <c r="O15" s="39">
        <v>5</v>
      </c>
      <c r="P15" s="90"/>
      <c r="Q15" s="90"/>
      <c r="R15" s="90"/>
      <c r="S15" s="90"/>
      <c r="T15" s="27">
        <f t="shared" ref="T15:T24" si="1">+(F15*2)+J15</f>
        <v>4</v>
      </c>
      <c r="U15" s="40" t="str">
        <f t="shared" ref="U15:U24" si="2">IFERROR(((T15+Q15+N15-R15)+(O15*2))/E15,"")</f>
        <v/>
      </c>
      <c r="V15" s="22">
        <v>153</v>
      </c>
      <c r="W15" s="22" t="s">
        <v>93</v>
      </c>
      <c r="X15" s="22" t="s">
        <v>94</v>
      </c>
      <c r="Y15" s="71">
        <v>1065</v>
      </c>
      <c r="Z15" s="42"/>
      <c r="AA15" s="1" t="s">
        <v>90</v>
      </c>
      <c r="AB15" s="28" t="s">
        <v>221</v>
      </c>
    </row>
    <row r="16" spans="1:28" x14ac:dyDescent="0.3">
      <c r="A16" s="1" t="s">
        <v>58</v>
      </c>
      <c r="B16" s="1" t="s">
        <v>45</v>
      </c>
      <c r="C16" s="27" t="s">
        <v>55</v>
      </c>
      <c r="D16" s="38">
        <v>13</v>
      </c>
      <c r="E16" s="27">
        <v>21</v>
      </c>
      <c r="F16" s="27">
        <v>3</v>
      </c>
      <c r="G16" s="27">
        <v>4</v>
      </c>
      <c r="H16" s="27"/>
      <c r="I16" s="27"/>
      <c r="J16" s="27">
        <v>0</v>
      </c>
      <c r="K16" s="27">
        <v>0</v>
      </c>
      <c r="L16" s="27">
        <v>1</v>
      </c>
      <c r="M16" s="27">
        <v>0</v>
      </c>
      <c r="N16" s="27">
        <f t="shared" si="0"/>
        <v>1</v>
      </c>
      <c r="O16" s="39">
        <v>0</v>
      </c>
      <c r="P16" s="39">
        <v>1</v>
      </c>
      <c r="Q16" s="39">
        <v>1</v>
      </c>
      <c r="R16" s="39">
        <v>2</v>
      </c>
      <c r="S16" s="39">
        <v>0</v>
      </c>
      <c r="T16" s="27">
        <f t="shared" si="1"/>
        <v>6</v>
      </c>
      <c r="U16" s="40">
        <f t="shared" si="2"/>
        <v>0.2857142857142857</v>
      </c>
      <c r="V16" s="22">
        <v>153</v>
      </c>
      <c r="W16" s="22" t="s">
        <v>93</v>
      </c>
      <c r="X16" s="22" t="s">
        <v>94</v>
      </c>
      <c r="Y16" s="71">
        <v>1065</v>
      </c>
      <c r="Z16" s="42"/>
      <c r="AA16" s="1" t="s">
        <v>90</v>
      </c>
      <c r="AB16" s="28" t="s">
        <v>221</v>
      </c>
    </row>
    <row r="17" spans="1:28" x14ac:dyDescent="0.3">
      <c r="A17" s="1" t="s">
        <v>58</v>
      </c>
      <c r="B17" s="1" t="s">
        <v>45</v>
      </c>
      <c r="C17" s="27" t="s">
        <v>195</v>
      </c>
      <c r="D17" s="38">
        <v>15</v>
      </c>
      <c r="E17" s="27">
        <v>4</v>
      </c>
      <c r="F17" s="27">
        <v>0</v>
      </c>
      <c r="G17" s="27">
        <v>0</v>
      </c>
      <c r="H17" s="27"/>
      <c r="I17" s="27"/>
      <c r="J17" s="27">
        <v>0</v>
      </c>
      <c r="K17" s="27">
        <v>0</v>
      </c>
      <c r="L17" s="27">
        <v>0</v>
      </c>
      <c r="M17" s="27">
        <v>1</v>
      </c>
      <c r="N17" s="27">
        <f t="shared" si="0"/>
        <v>1</v>
      </c>
      <c r="O17" s="39">
        <v>0</v>
      </c>
      <c r="P17" s="39">
        <v>1</v>
      </c>
      <c r="Q17" s="39">
        <v>1</v>
      </c>
      <c r="R17" s="39">
        <v>0</v>
      </c>
      <c r="S17" s="39">
        <v>0</v>
      </c>
      <c r="T17" s="27">
        <f t="shared" si="1"/>
        <v>0</v>
      </c>
      <c r="U17" s="40">
        <f t="shared" si="2"/>
        <v>0.5</v>
      </c>
      <c r="V17" s="22">
        <v>153</v>
      </c>
      <c r="W17" s="22" t="s">
        <v>93</v>
      </c>
      <c r="X17" s="22" t="s">
        <v>94</v>
      </c>
      <c r="Y17" s="71">
        <v>1065</v>
      </c>
      <c r="Z17" s="42"/>
      <c r="AA17" s="1" t="s">
        <v>90</v>
      </c>
      <c r="AB17" s="28" t="s">
        <v>221</v>
      </c>
    </row>
    <row r="18" spans="1:28" x14ac:dyDescent="0.3">
      <c r="A18" s="1" t="s">
        <v>58</v>
      </c>
      <c r="B18" s="1" t="s">
        <v>45</v>
      </c>
      <c r="C18" s="27" t="s">
        <v>46</v>
      </c>
      <c r="D18" s="38">
        <v>45</v>
      </c>
      <c r="E18" s="27">
        <v>7</v>
      </c>
      <c r="F18" s="27">
        <v>0</v>
      </c>
      <c r="G18" s="27">
        <v>0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0"/>
        <v>0</v>
      </c>
      <c r="O18" s="39">
        <v>0</v>
      </c>
      <c r="P18" s="39">
        <v>1</v>
      </c>
      <c r="Q18" s="39">
        <v>0</v>
      </c>
      <c r="R18" s="39">
        <v>1</v>
      </c>
      <c r="S18" s="39">
        <v>0</v>
      </c>
      <c r="T18" s="27"/>
      <c r="U18" s="96">
        <f t="shared" si="2"/>
        <v>-0.14285714285714285</v>
      </c>
      <c r="V18" s="22">
        <v>153</v>
      </c>
      <c r="W18" s="22" t="s">
        <v>93</v>
      </c>
      <c r="X18" s="22" t="s">
        <v>94</v>
      </c>
      <c r="Y18" s="71">
        <v>1065</v>
      </c>
      <c r="Z18" s="42"/>
      <c r="AA18" s="1" t="s">
        <v>90</v>
      </c>
      <c r="AB18" s="28" t="s">
        <v>221</v>
      </c>
    </row>
    <row r="19" spans="1:28" x14ac:dyDescent="0.3">
      <c r="A19" s="1" t="s">
        <v>58</v>
      </c>
      <c r="B19" s="1" t="s">
        <v>45</v>
      </c>
      <c r="C19" s="27" t="s">
        <v>47</v>
      </c>
      <c r="D19" s="38">
        <v>42</v>
      </c>
      <c r="E19" s="27">
        <v>38</v>
      </c>
      <c r="F19" s="27">
        <v>4</v>
      </c>
      <c r="G19" s="27">
        <v>10</v>
      </c>
      <c r="H19" s="27"/>
      <c r="I19" s="27"/>
      <c r="J19" s="27">
        <v>8</v>
      </c>
      <c r="K19" s="27">
        <v>11</v>
      </c>
      <c r="L19" s="27">
        <v>4</v>
      </c>
      <c r="M19" s="27">
        <v>7</v>
      </c>
      <c r="N19" s="27">
        <f t="shared" si="0"/>
        <v>11</v>
      </c>
      <c r="O19" s="39">
        <v>1</v>
      </c>
      <c r="P19" s="39">
        <v>5</v>
      </c>
      <c r="Q19" s="39">
        <v>3</v>
      </c>
      <c r="R19" s="39">
        <v>4</v>
      </c>
      <c r="S19" s="39">
        <v>0</v>
      </c>
      <c r="T19" s="27">
        <f t="shared" si="1"/>
        <v>16</v>
      </c>
      <c r="U19" s="40">
        <f t="shared" si="2"/>
        <v>0.73684210526315785</v>
      </c>
      <c r="V19" s="22">
        <v>153</v>
      </c>
      <c r="W19" s="22" t="s">
        <v>93</v>
      </c>
      <c r="X19" s="22" t="s">
        <v>94</v>
      </c>
      <c r="Y19" s="71">
        <v>1065</v>
      </c>
      <c r="Z19" s="42"/>
      <c r="AA19" s="1" t="s">
        <v>90</v>
      </c>
      <c r="AB19" s="28" t="s">
        <v>221</v>
      </c>
    </row>
    <row r="20" spans="1:28" x14ac:dyDescent="0.3">
      <c r="A20" s="1" t="s">
        <v>58</v>
      </c>
      <c r="B20" s="1" t="s">
        <v>45</v>
      </c>
      <c r="C20" s="27" t="s">
        <v>49</v>
      </c>
      <c r="D20" s="38">
        <v>53</v>
      </c>
      <c r="E20" s="89"/>
      <c r="F20" s="27">
        <v>7</v>
      </c>
      <c r="G20" s="89"/>
      <c r="H20" s="89"/>
      <c r="I20" s="89"/>
      <c r="J20" s="27">
        <v>10</v>
      </c>
      <c r="K20" s="27">
        <v>11</v>
      </c>
      <c r="L20" s="89"/>
      <c r="M20" s="27">
        <v>9</v>
      </c>
      <c r="N20" s="27">
        <f t="shared" si="0"/>
        <v>9</v>
      </c>
      <c r="O20" s="90"/>
      <c r="P20" s="90"/>
      <c r="Q20" s="90"/>
      <c r="R20" s="90"/>
      <c r="S20" s="90"/>
      <c r="T20" s="27">
        <f t="shared" si="1"/>
        <v>24</v>
      </c>
      <c r="U20" s="40" t="str">
        <f t="shared" si="2"/>
        <v/>
      </c>
      <c r="V20" s="22">
        <v>153</v>
      </c>
      <c r="W20" s="22" t="s">
        <v>93</v>
      </c>
      <c r="X20" s="22" t="s">
        <v>94</v>
      </c>
      <c r="Y20" s="71">
        <v>1065</v>
      </c>
      <c r="Z20" s="42"/>
      <c r="AA20" s="1" t="s">
        <v>90</v>
      </c>
      <c r="AB20" s="28" t="s">
        <v>221</v>
      </c>
    </row>
    <row r="21" spans="1:28" x14ac:dyDescent="0.3">
      <c r="A21" s="1" t="s">
        <v>58</v>
      </c>
      <c r="B21" s="1" t="s">
        <v>45</v>
      </c>
      <c r="C21" s="27" t="s">
        <v>51</v>
      </c>
      <c r="D21" s="38">
        <v>33</v>
      </c>
      <c r="E21" s="89"/>
      <c r="F21" s="27">
        <v>3</v>
      </c>
      <c r="G21" s="89"/>
      <c r="H21" s="89"/>
      <c r="I21" s="89"/>
      <c r="J21" s="27">
        <v>0</v>
      </c>
      <c r="K21" s="27">
        <v>0</v>
      </c>
      <c r="L21" s="89"/>
      <c r="M21" s="27">
        <v>12</v>
      </c>
      <c r="N21" s="27">
        <f t="shared" si="0"/>
        <v>12</v>
      </c>
      <c r="O21" s="90"/>
      <c r="P21" s="90"/>
      <c r="Q21" s="90"/>
      <c r="R21" s="90"/>
      <c r="S21" s="90"/>
      <c r="T21" s="27">
        <f t="shared" si="1"/>
        <v>6</v>
      </c>
      <c r="U21" s="40" t="str">
        <f t="shared" si="2"/>
        <v/>
      </c>
      <c r="V21" s="22">
        <v>153</v>
      </c>
      <c r="W21" s="22" t="s">
        <v>93</v>
      </c>
      <c r="X21" s="22" t="s">
        <v>94</v>
      </c>
      <c r="Y21" s="71">
        <v>1065</v>
      </c>
      <c r="Z21" s="42"/>
      <c r="AA21" s="1" t="s">
        <v>90</v>
      </c>
      <c r="AB21" s="28" t="s">
        <v>221</v>
      </c>
    </row>
    <row r="22" spans="1:28" x14ac:dyDescent="0.3">
      <c r="A22" s="1" t="s">
        <v>58</v>
      </c>
      <c r="B22" s="1" t="s">
        <v>45</v>
      </c>
      <c r="C22" s="27" t="s">
        <v>52</v>
      </c>
      <c r="D22" s="38">
        <v>12</v>
      </c>
      <c r="E22" s="89"/>
      <c r="F22" s="27">
        <v>2</v>
      </c>
      <c r="G22" s="89"/>
      <c r="H22" s="89"/>
      <c r="I22" s="89"/>
      <c r="J22" s="27">
        <v>2</v>
      </c>
      <c r="K22" s="27">
        <v>2</v>
      </c>
      <c r="L22" s="89"/>
      <c r="M22" s="89"/>
      <c r="N22" s="27">
        <f>SUM(L22:M22)</f>
        <v>0</v>
      </c>
      <c r="O22" s="90"/>
      <c r="P22" s="90"/>
      <c r="Q22" s="90"/>
      <c r="R22" s="90"/>
      <c r="S22" s="90"/>
      <c r="T22" s="27">
        <f t="shared" si="1"/>
        <v>6</v>
      </c>
      <c r="U22" s="40" t="str">
        <f t="shared" si="2"/>
        <v/>
      </c>
      <c r="V22" s="22">
        <v>153</v>
      </c>
      <c r="W22" s="22" t="s">
        <v>93</v>
      </c>
      <c r="X22" s="22" t="s">
        <v>94</v>
      </c>
      <c r="Y22" s="71">
        <v>1065</v>
      </c>
      <c r="Z22" s="42"/>
      <c r="AA22" s="1" t="s">
        <v>90</v>
      </c>
      <c r="AB22" s="28" t="s">
        <v>221</v>
      </c>
    </row>
    <row r="23" spans="1:28" x14ac:dyDescent="0.3">
      <c r="A23" s="1" t="s">
        <v>58</v>
      </c>
      <c r="B23" s="1" t="s">
        <v>45</v>
      </c>
      <c r="C23" s="27" t="s">
        <v>53</v>
      </c>
      <c r="D23" s="38">
        <v>24</v>
      </c>
      <c r="E23" s="89"/>
      <c r="F23" s="27">
        <v>1</v>
      </c>
      <c r="G23" s="89"/>
      <c r="H23" s="89"/>
      <c r="I23" s="89"/>
      <c r="J23" s="27">
        <v>0</v>
      </c>
      <c r="K23" s="27">
        <v>0</v>
      </c>
      <c r="L23" s="89"/>
      <c r="M23" s="89"/>
      <c r="N23" s="27">
        <f>SUM(L23:M23)</f>
        <v>0</v>
      </c>
      <c r="O23" s="90"/>
      <c r="P23" s="90"/>
      <c r="Q23" s="90"/>
      <c r="R23" s="90"/>
      <c r="S23" s="90"/>
      <c r="T23" s="27">
        <f t="shared" si="1"/>
        <v>2</v>
      </c>
      <c r="U23" s="40" t="str">
        <f t="shared" si="2"/>
        <v/>
      </c>
      <c r="V23" s="22">
        <v>153</v>
      </c>
      <c r="W23" s="22" t="s">
        <v>93</v>
      </c>
      <c r="X23" s="22" t="s">
        <v>94</v>
      </c>
      <c r="Y23" s="71">
        <v>1065</v>
      </c>
      <c r="Z23" s="42"/>
      <c r="AA23" s="1" t="s">
        <v>90</v>
      </c>
      <c r="AB23" s="28" t="s">
        <v>221</v>
      </c>
    </row>
    <row r="24" spans="1:28" x14ac:dyDescent="0.3">
      <c r="A24" s="1" t="s">
        <v>58</v>
      </c>
      <c r="B24" s="1" t="s">
        <v>45</v>
      </c>
      <c r="C24" s="27" t="s">
        <v>48</v>
      </c>
      <c r="D24" s="38">
        <v>11</v>
      </c>
      <c r="E24" s="89"/>
      <c r="F24" s="27">
        <v>7</v>
      </c>
      <c r="G24" s="89"/>
      <c r="H24" s="89"/>
      <c r="I24" s="89"/>
      <c r="J24" s="27">
        <v>2</v>
      </c>
      <c r="K24" s="27">
        <v>3</v>
      </c>
      <c r="L24" s="89"/>
      <c r="M24" s="89"/>
      <c r="N24" s="27">
        <f>SUM(L24:M24)</f>
        <v>0</v>
      </c>
      <c r="O24" s="90"/>
      <c r="P24" s="90"/>
      <c r="Q24" s="90"/>
      <c r="R24" s="90"/>
      <c r="S24" s="90"/>
      <c r="T24" s="27">
        <f t="shared" si="1"/>
        <v>16</v>
      </c>
      <c r="U24" s="40" t="str">
        <f t="shared" si="2"/>
        <v/>
      </c>
      <c r="V24" s="22">
        <v>153</v>
      </c>
      <c r="W24" s="22" t="s">
        <v>93</v>
      </c>
      <c r="X24" s="22" t="s">
        <v>94</v>
      </c>
      <c r="Y24" s="71">
        <v>1065</v>
      </c>
      <c r="Z24" s="42"/>
      <c r="AA24" s="1" t="s">
        <v>90</v>
      </c>
      <c r="AB24" s="28" t="s">
        <v>221</v>
      </c>
    </row>
    <row r="25" spans="1:28" x14ac:dyDescent="0.3">
      <c r="A25" s="1" t="s">
        <v>58</v>
      </c>
      <c r="B25" s="1" t="s">
        <v>45</v>
      </c>
      <c r="C25" s="57" t="s">
        <v>38</v>
      </c>
      <c r="D25" s="1"/>
      <c r="E25" s="57">
        <v>170</v>
      </c>
      <c r="F25" s="57"/>
      <c r="G25" s="57">
        <v>72</v>
      </c>
      <c r="H25" s="57"/>
      <c r="I25" s="57"/>
      <c r="J25" s="57"/>
      <c r="K25" s="57"/>
      <c r="L25" s="57"/>
      <c r="M25" s="57">
        <v>9</v>
      </c>
      <c r="N25" s="57">
        <v>9</v>
      </c>
      <c r="O25" s="57"/>
      <c r="P25" s="57">
        <v>19</v>
      </c>
      <c r="Q25" s="57"/>
      <c r="R25" s="57">
        <v>19</v>
      </c>
      <c r="S25" s="43"/>
      <c r="T25" s="27"/>
      <c r="U25" s="40" t="str">
        <f t="shared" ref="U25" si="3">_xlfn.IFNA("",((T25+Q25+N25-R25)+(O25*2))/E25)</f>
        <v/>
      </c>
      <c r="V25" s="22">
        <v>153</v>
      </c>
      <c r="W25" s="22" t="s">
        <v>93</v>
      </c>
      <c r="X25" s="22" t="s">
        <v>94</v>
      </c>
      <c r="Y25" s="71">
        <v>1065</v>
      </c>
      <c r="Z25" s="42"/>
      <c r="AA25" s="1" t="s">
        <v>90</v>
      </c>
      <c r="AB25" s="28" t="s">
        <v>221</v>
      </c>
    </row>
    <row r="26" spans="1:28" x14ac:dyDescent="0.3">
      <c r="A26" s="44" t="s">
        <v>58</v>
      </c>
      <c r="B26" s="44" t="s">
        <v>45</v>
      </c>
      <c r="C26" s="45" t="s">
        <v>39</v>
      </c>
      <c r="D26" s="44"/>
      <c r="E26" s="45">
        <f t="shared" ref="E26:T26" si="4">SUM(E13:E25)</f>
        <v>240</v>
      </c>
      <c r="F26" s="45">
        <f t="shared" si="4"/>
        <v>28</v>
      </c>
      <c r="G26" s="45">
        <f t="shared" si="4"/>
        <v>86</v>
      </c>
      <c r="H26" s="45">
        <f t="shared" si="4"/>
        <v>0</v>
      </c>
      <c r="I26" s="45">
        <f t="shared" si="4"/>
        <v>0</v>
      </c>
      <c r="J26" s="45">
        <f t="shared" si="4"/>
        <v>24</v>
      </c>
      <c r="K26" s="45">
        <f t="shared" si="4"/>
        <v>31</v>
      </c>
      <c r="L26" s="45">
        <f t="shared" si="4"/>
        <v>5</v>
      </c>
      <c r="M26" s="45">
        <f t="shared" si="4"/>
        <v>38</v>
      </c>
      <c r="N26" s="45">
        <f t="shared" si="4"/>
        <v>43</v>
      </c>
      <c r="O26" s="45">
        <f t="shared" si="4"/>
        <v>6</v>
      </c>
      <c r="P26" s="45">
        <f t="shared" si="4"/>
        <v>27</v>
      </c>
      <c r="Q26" s="45">
        <f t="shared" si="4"/>
        <v>5</v>
      </c>
      <c r="R26" s="45">
        <f t="shared" si="4"/>
        <v>26</v>
      </c>
      <c r="S26" s="45">
        <f t="shared" si="4"/>
        <v>0</v>
      </c>
      <c r="T26" s="45">
        <f t="shared" si="4"/>
        <v>80</v>
      </c>
      <c r="U26" s="46">
        <f>((T26+Q26+N26-R26)+(O26*2))/E26</f>
        <v>0.47499999999999998</v>
      </c>
      <c r="V26" s="47">
        <v>153</v>
      </c>
      <c r="W26" s="47" t="s">
        <v>93</v>
      </c>
      <c r="X26" s="47" t="s">
        <v>94</v>
      </c>
      <c r="Y26" s="72">
        <v>1065</v>
      </c>
      <c r="Z26" s="77" t="s">
        <v>506</v>
      </c>
      <c r="AA26" s="44" t="s">
        <v>90</v>
      </c>
      <c r="AB26" s="76" t="s">
        <v>221</v>
      </c>
    </row>
    <row r="27" spans="1:28" x14ac:dyDescent="0.3">
      <c r="A27" s="1"/>
      <c r="B27" s="1"/>
      <c r="C27" s="1"/>
      <c r="D27" s="1"/>
      <c r="F27" s="50" t="s">
        <v>40</v>
      </c>
      <c r="G27" s="51">
        <f>F26/G26</f>
        <v>0.32558139534883723</v>
      </c>
      <c r="H27" s="27"/>
      <c r="I27" s="1"/>
      <c r="J27" s="50" t="s">
        <v>41</v>
      </c>
      <c r="K27" s="52">
        <f>J26/K26</f>
        <v>0.77419354838709675</v>
      </c>
      <c r="L27" s="1"/>
      <c r="M27" s="39" t="s">
        <v>42</v>
      </c>
      <c r="N27" s="53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1"/>
    </row>
    <row r="29" spans="1:28" x14ac:dyDescent="0.3">
      <c r="B29" s="1"/>
      <c r="C29" s="1" t="s">
        <v>507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B34" s="1"/>
      <c r="C34" s="32" t="s">
        <v>59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5</v>
      </c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58</v>
      </c>
      <c r="C36" s="27" t="s">
        <v>330</v>
      </c>
      <c r="D36" s="38">
        <v>14</v>
      </c>
      <c r="E36" s="89" t="s">
        <v>459</v>
      </c>
      <c r="F36" s="27"/>
      <c r="G36" s="89"/>
      <c r="H36" s="89"/>
      <c r="I36" s="89"/>
      <c r="J36" s="27"/>
      <c r="K36" s="27"/>
      <c r="L36" s="89"/>
      <c r="M36" s="27"/>
      <c r="N36" s="27"/>
      <c r="O36" s="89"/>
      <c r="P36" s="90"/>
      <c r="Q36" s="89"/>
      <c r="R36" s="89"/>
      <c r="S36" s="89"/>
      <c r="T36" s="27"/>
      <c r="U36" s="40" t="str">
        <f>IFERROR(((T36+Q36+N36-R36)+(O36*2))/E36,"")</f>
        <v/>
      </c>
      <c r="V36" s="22">
        <v>153</v>
      </c>
      <c r="W36" s="22" t="s">
        <v>88</v>
      </c>
      <c r="X36" s="22" t="s">
        <v>89</v>
      </c>
      <c r="Y36" s="71">
        <v>1065</v>
      </c>
      <c r="Z36" s="42"/>
      <c r="AA36" s="1" t="s">
        <v>222</v>
      </c>
      <c r="AB36" s="28" t="s">
        <v>91</v>
      </c>
    </row>
    <row r="37" spans="1:28" x14ac:dyDescent="0.3">
      <c r="A37" s="1" t="s">
        <v>45</v>
      </c>
      <c r="B37" s="1" t="s">
        <v>58</v>
      </c>
      <c r="C37" s="27" t="s">
        <v>331</v>
      </c>
      <c r="D37" s="38">
        <v>42</v>
      </c>
      <c r="E37" s="89" t="s">
        <v>459</v>
      </c>
      <c r="F37" s="27"/>
      <c r="G37" s="89"/>
      <c r="H37" s="89"/>
      <c r="I37" s="89"/>
      <c r="J37" s="27"/>
      <c r="K37" s="27"/>
      <c r="L37" s="89"/>
      <c r="M37" s="27"/>
      <c r="N37" s="27"/>
      <c r="O37" s="90"/>
      <c r="P37" s="90"/>
      <c r="Q37" s="90"/>
      <c r="R37" s="90"/>
      <c r="S37" s="90"/>
      <c r="T37" s="39"/>
      <c r="U37" s="40" t="str">
        <f t="shared" ref="U37:U46" si="5">IFERROR(((T37+Q37+N37-R37)+(O37*2))/E37,"")</f>
        <v/>
      </c>
      <c r="V37" s="22">
        <v>153</v>
      </c>
      <c r="W37" s="22" t="s">
        <v>88</v>
      </c>
      <c r="X37" s="22" t="s">
        <v>89</v>
      </c>
      <c r="Y37" s="71">
        <v>1065</v>
      </c>
      <c r="Z37" s="42"/>
      <c r="AA37" s="1" t="s">
        <v>222</v>
      </c>
      <c r="AB37" s="28" t="s">
        <v>91</v>
      </c>
    </row>
    <row r="38" spans="1:28" x14ac:dyDescent="0.3">
      <c r="A38" s="1" t="s">
        <v>45</v>
      </c>
      <c r="B38" s="1" t="s">
        <v>58</v>
      </c>
      <c r="C38" s="27" t="s">
        <v>332</v>
      </c>
      <c r="D38" s="38">
        <v>32</v>
      </c>
      <c r="E38" s="89"/>
      <c r="F38" s="27">
        <v>1</v>
      </c>
      <c r="G38" s="89"/>
      <c r="H38" s="89"/>
      <c r="I38" s="89"/>
      <c r="J38" s="27">
        <v>2</v>
      </c>
      <c r="K38" s="27">
        <v>3</v>
      </c>
      <c r="L38" s="89"/>
      <c r="M38" s="27">
        <v>9</v>
      </c>
      <c r="N38" s="27">
        <f t="shared" ref="N38:N40" si="6">SUM(L38:M38)</f>
        <v>9</v>
      </c>
      <c r="O38" s="90"/>
      <c r="P38" s="90"/>
      <c r="Q38" s="90"/>
      <c r="R38" s="90"/>
      <c r="S38" s="90"/>
      <c r="T38" s="39">
        <f t="shared" ref="T38:T46" si="7">(H38*3)+((F38-H38)*2)+J38</f>
        <v>4</v>
      </c>
      <c r="U38" s="40" t="str">
        <f t="shared" si="5"/>
        <v/>
      </c>
      <c r="V38" s="22">
        <v>153</v>
      </c>
      <c r="W38" s="22" t="s">
        <v>88</v>
      </c>
      <c r="X38" s="22" t="s">
        <v>89</v>
      </c>
      <c r="Y38" s="71">
        <v>1065</v>
      </c>
      <c r="Z38" s="42" t="s">
        <v>465</v>
      </c>
      <c r="AA38" s="1" t="s">
        <v>222</v>
      </c>
      <c r="AB38" s="28" t="s">
        <v>91</v>
      </c>
    </row>
    <row r="39" spans="1:28" x14ac:dyDescent="0.3">
      <c r="A39" s="1" t="s">
        <v>45</v>
      </c>
      <c r="B39" s="1" t="s">
        <v>58</v>
      </c>
      <c r="C39" s="27" t="s">
        <v>333</v>
      </c>
      <c r="D39" s="38">
        <v>10</v>
      </c>
      <c r="E39" s="27">
        <v>32</v>
      </c>
      <c r="F39" s="27">
        <v>7</v>
      </c>
      <c r="G39" s="27">
        <v>16</v>
      </c>
      <c r="H39" s="89"/>
      <c r="I39" s="89"/>
      <c r="J39" s="27">
        <v>2</v>
      </c>
      <c r="K39" s="27">
        <v>2</v>
      </c>
      <c r="L39" s="27">
        <v>3</v>
      </c>
      <c r="M39" s="27">
        <v>1</v>
      </c>
      <c r="N39" s="27">
        <f t="shared" si="6"/>
        <v>4</v>
      </c>
      <c r="O39" s="39">
        <v>3</v>
      </c>
      <c r="P39" s="39">
        <v>4</v>
      </c>
      <c r="Q39" s="39">
        <v>2</v>
      </c>
      <c r="R39" s="39">
        <v>2</v>
      </c>
      <c r="S39" s="39">
        <v>0</v>
      </c>
      <c r="T39" s="39">
        <f t="shared" si="7"/>
        <v>16</v>
      </c>
      <c r="U39" s="40">
        <f t="shared" si="5"/>
        <v>0.8125</v>
      </c>
      <c r="V39" s="22">
        <v>153</v>
      </c>
      <c r="W39" s="22" t="s">
        <v>88</v>
      </c>
      <c r="X39" s="22" t="s">
        <v>89</v>
      </c>
      <c r="Y39" s="71">
        <v>1065</v>
      </c>
      <c r="Z39" s="42"/>
      <c r="AA39" s="1" t="s">
        <v>222</v>
      </c>
      <c r="AB39" s="28" t="s">
        <v>91</v>
      </c>
    </row>
    <row r="40" spans="1:28" x14ac:dyDescent="0.3">
      <c r="A40" s="1" t="s">
        <v>45</v>
      </c>
      <c r="B40" s="1" t="s">
        <v>58</v>
      </c>
      <c r="C40" s="27" t="s">
        <v>334</v>
      </c>
      <c r="D40" s="38">
        <v>45</v>
      </c>
      <c r="E40" s="27">
        <v>6</v>
      </c>
      <c r="F40" s="27">
        <v>0</v>
      </c>
      <c r="G40" s="27">
        <v>2</v>
      </c>
      <c r="H40" s="89"/>
      <c r="I40" s="89"/>
      <c r="J40" s="27">
        <v>0</v>
      </c>
      <c r="K40" s="27">
        <v>0</v>
      </c>
      <c r="L40" s="89"/>
      <c r="M40" s="27">
        <v>0</v>
      </c>
      <c r="N40" s="27">
        <f t="shared" si="6"/>
        <v>0</v>
      </c>
      <c r="O40" s="39">
        <v>2</v>
      </c>
      <c r="P40" s="39">
        <v>0</v>
      </c>
      <c r="Q40" s="39">
        <v>0</v>
      </c>
      <c r="R40" s="39">
        <v>0</v>
      </c>
      <c r="S40" s="39">
        <v>0</v>
      </c>
      <c r="T40" s="39">
        <f t="shared" si="7"/>
        <v>0</v>
      </c>
      <c r="U40" s="40">
        <f t="shared" si="5"/>
        <v>0.66666666666666663</v>
      </c>
      <c r="V40" s="22">
        <v>153</v>
      </c>
      <c r="W40" s="22" t="s">
        <v>88</v>
      </c>
      <c r="X40" s="22" t="s">
        <v>89</v>
      </c>
      <c r="Y40" s="71">
        <v>1065</v>
      </c>
      <c r="Z40" s="42"/>
      <c r="AA40" s="1" t="s">
        <v>222</v>
      </c>
      <c r="AB40" s="28" t="s">
        <v>91</v>
      </c>
    </row>
    <row r="41" spans="1:28" x14ac:dyDescent="0.3">
      <c r="A41" s="1" t="s">
        <v>45</v>
      </c>
      <c r="B41" s="1" t="s">
        <v>58</v>
      </c>
      <c r="C41" s="27" t="s">
        <v>335</v>
      </c>
      <c r="D41" s="38">
        <v>12</v>
      </c>
      <c r="E41" s="27">
        <v>5</v>
      </c>
      <c r="F41" s="27">
        <v>0</v>
      </c>
      <c r="G41" s="27">
        <v>0</v>
      </c>
      <c r="H41" s="89"/>
      <c r="I41" s="89"/>
      <c r="J41" s="27">
        <v>0</v>
      </c>
      <c r="K41" s="27">
        <v>0</v>
      </c>
      <c r="L41" s="89"/>
      <c r="M41" s="27">
        <v>0</v>
      </c>
      <c r="N41" s="27">
        <f t="shared" ref="N41:N46" si="8">SUM(L41:M41)</f>
        <v>0</v>
      </c>
      <c r="O41" s="39">
        <v>1</v>
      </c>
      <c r="P41" s="39">
        <v>2</v>
      </c>
      <c r="Q41" s="39">
        <v>0</v>
      </c>
      <c r="R41" s="39">
        <v>0</v>
      </c>
      <c r="S41" s="39">
        <v>0</v>
      </c>
      <c r="T41" s="39">
        <f t="shared" si="7"/>
        <v>0</v>
      </c>
      <c r="U41" s="40">
        <f t="shared" si="5"/>
        <v>0.4</v>
      </c>
      <c r="V41" s="22">
        <v>153</v>
      </c>
      <c r="W41" s="22" t="s">
        <v>88</v>
      </c>
      <c r="X41" s="22" t="s">
        <v>89</v>
      </c>
      <c r="Y41" s="71">
        <v>1065</v>
      </c>
      <c r="Z41" s="42"/>
      <c r="AA41" s="1" t="s">
        <v>222</v>
      </c>
      <c r="AB41" s="28" t="s">
        <v>91</v>
      </c>
    </row>
    <row r="42" spans="1:28" x14ac:dyDescent="0.3">
      <c r="A42" s="1" t="s">
        <v>45</v>
      </c>
      <c r="B42" s="1" t="s">
        <v>58</v>
      </c>
      <c r="C42" s="27" t="s">
        <v>336</v>
      </c>
      <c r="D42" s="38">
        <v>13</v>
      </c>
      <c r="E42" s="89"/>
      <c r="F42" s="27">
        <v>9</v>
      </c>
      <c r="G42" s="89"/>
      <c r="H42" s="89"/>
      <c r="I42" s="89"/>
      <c r="J42" s="27">
        <v>3</v>
      </c>
      <c r="K42" s="27">
        <v>5</v>
      </c>
      <c r="L42" s="89"/>
      <c r="M42" s="27"/>
      <c r="N42" s="27">
        <f t="shared" si="8"/>
        <v>0</v>
      </c>
      <c r="O42" s="90"/>
      <c r="P42" s="90"/>
      <c r="Q42" s="90"/>
      <c r="R42" s="90"/>
      <c r="S42" s="90"/>
      <c r="T42" s="39">
        <f t="shared" si="7"/>
        <v>21</v>
      </c>
      <c r="U42" s="40" t="str">
        <f t="shared" si="5"/>
        <v/>
      </c>
      <c r="V42" s="22">
        <v>153</v>
      </c>
      <c r="W42" s="22" t="s">
        <v>88</v>
      </c>
      <c r="X42" s="22" t="s">
        <v>89</v>
      </c>
      <c r="Y42" s="71">
        <v>1065</v>
      </c>
      <c r="Z42" s="42"/>
      <c r="AA42" s="1" t="s">
        <v>222</v>
      </c>
      <c r="AB42" s="28" t="s">
        <v>91</v>
      </c>
    </row>
    <row r="43" spans="1:28" x14ac:dyDescent="0.3">
      <c r="A43" s="1" t="s">
        <v>45</v>
      </c>
      <c r="B43" s="1" t="s">
        <v>58</v>
      </c>
      <c r="C43" s="27" t="s">
        <v>337</v>
      </c>
      <c r="D43" s="38">
        <v>33</v>
      </c>
      <c r="E43" s="89"/>
      <c r="F43" s="27">
        <v>2</v>
      </c>
      <c r="G43" s="89"/>
      <c r="H43" s="89"/>
      <c r="I43" s="89"/>
      <c r="J43" s="27">
        <v>7</v>
      </c>
      <c r="K43" s="27">
        <v>8</v>
      </c>
      <c r="L43" s="89"/>
      <c r="M43" s="27">
        <v>9</v>
      </c>
      <c r="N43" s="27">
        <f t="shared" si="8"/>
        <v>9</v>
      </c>
      <c r="O43" s="90">
        <v>4</v>
      </c>
      <c r="P43" s="90"/>
      <c r="Q43" s="90"/>
      <c r="R43" s="90"/>
      <c r="S43" s="90"/>
      <c r="T43" s="39">
        <f t="shared" si="7"/>
        <v>11</v>
      </c>
      <c r="U43" s="40" t="str">
        <f t="shared" si="5"/>
        <v/>
      </c>
      <c r="V43" s="22">
        <v>153</v>
      </c>
      <c r="W43" s="22" t="s">
        <v>88</v>
      </c>
      <c r="X43" s="22" t="s">
        <v>89</v>
      </c>
      <c r="Y43" s="71">
        <v>1065</v>
      </c>
      <c r="Z43" s="42"/>
      <c r="AA43" s="1" t="s">
        <v>222</v>
      </c>
      <c r="AB43" s="28" t="s">
        <v>91</v>
      </c>
    </row>
    <row r="44" spans="1:28" x14ac:dyDescent="0.3">
      <c r="A44" s="1" t="s">
        <v>45</v>
      </c>
      <c r="B44" s="1" t="s">
        <v>58</v>
      </c>
      <c r="C44" s="27" t="s">
        <v>338</v>
      </c>
      <c r="D44" s="38">
        <v>11</v>
      </c>
      <c r="E44" s="89"/>
      <c r="F44" s="27">
        <v>7</v>
      </c>
      <c r="G44" s="27">
        <v>19</v>
      </c>
      <c r="H44" s="89"/>
      <c r="I44" s="89"/>
      <c r="J44" s="27">
        <v>13</v>
      </c>
      <c r="K44" s="27">
        <v>14</v>
      </c>
      <c r="L44" s="89"/>
      <c r="M44" s="27"/>
      <c r="N44" s="27">
        <f t="shared" si="8"/>
        <v>0</v>
      </c>
      <c r="O44" s="90"/>
      <c r="P44" s="90"/>
      <c r="Q44" s="90"/>
      <c r="R44" s="90"/>
      <c r="S44" s="90"/>
      <c r="T44" s="39">
        <f t="shared" si="7"/>
        <v>27</v>
      </c>
      <c r="U44" s="40" t="str">
        <f t="shared" si="5"/>
        <v/>
      </c>
      <c r="V44" s="22">
        <v>153</v>
      </c>
      <c r="W44" s="22" t="s">
        <v>88</v>
      </c>
      <c r="X44" s="22" t="s">
        <v>89</v>
      </c>
      <c r="Y44" s="71">
        <v>1065</v>
      </c>
      <c r="Z44" s="42"/>
      <c r="AA44" s="1" t="s">
        <v>222</v>
      </c>
      <c r="AB44" s="28" t="s">
        <v>91</v>
      </c>
    </row>
    <row r="45" spans="1:28" x14ac:dyDescent="0.3">
      <c r="A45" s="1" t="s">
        <v>45</v>
      </c>
      <c r="B45" s="1" t="s">
        <v>58</v>
      </c>
      <c r="C45" s="27" t="s">
        <v>339</v>
      </c>
      <c r="D45" s="38">
        <v>8</v>
      </c>
      <c r="E45" s="89"/>
      <c r="F45" s="27">
        <v>4</v>
      </c>
      <c r="G45" s="89"/>
      <c r="H45" s="89"/>
      <c r="I45" s="89"/>
      <c r="J45" s="27">
        <v>1</v>
      </c>
      <c r="K45" s="27">
        <v>1</v>
      </c>
      <c r="L45" s="89"/>
      <c r="M45" s="27"/>
      <c r="N45" s="27">
        <f t="shared" si="8"/>
        <v>0</v>
      </c>
      <c r="O45" s="90"/>
      <c r="P45" s="90"/>
      <c r="Q45" s="90"/>
      <c r="R45" s="90"/>
      <c r="S45" s="90"/>
      <c r="T45" s="39">
        <f t="shared" si="7"/>
        <v>9</v>
      </c>
      <c r="U45" s="40" t="str">
        <f t="shared" si="5"/>
        <v/>
      </c>
      <c r="V45" s="22">
        <v>153</v>
      </c>
      <c r="W45" s="22" t="s">
        <v>88</v>
      </c>
      <c r="X45" s="22" t="s">
        <v>89</v>
      </c>
      <c r="Y45" s="71">
        <v>1065</v>
      </c>
      <c r="Z45" s="42"/>
      <c r="AA45" s="1" t="s">
        <v>222</v>
      </c>
      <c r="AB45" s="28" t="s">
        <v>91</v>
      </c>
    </row>
    <row r="46" spans="1:28" x14ac:dyDescent="0.3">
      <c r="A46" s="1" t="s">
        <v>45</v>
      </c>
      <c r="B46" s="1" t="s">
        <v>58</v>
      </c>
      <c r="C46" s="27" t="s">
        <v>340</v>
      </c>
      <c r="D46" s="38">
        <v>22</v>
      </c>
      <c r="E46" s="89"/>
      <c r="F46" s="27">
        <v>1</v>
      </c>
      <c r="G46" s="89"/>
      <c r="H46" s="89"/>
      <c r="I46" s="89"/>
      <c r="J46" s="27">
        <v>4</v>
      </c>
      <c r="K46" s="27">
        <v>4</v>
      </c>
      <c r="L46" s="89"/>
      <c r="M46" s="27"/>
      <c r="N46" s="27">
        <f t="shared" si="8"/>
        <v>0</v>
      </c>
      <c r="O46" s="90"/>
      <c r="P46" s="90"/>
      <c r="Q46" s="90"/>
      <c r="R46" s="90"/>
      <c r="S46" s="90"/>
      <c r="T46" s="39">
        <f t="shared" si="7"/>
        <v>6</v>
      </c>
      <c r="U46" s="40" t="str">
        <f t="shared" si="5"/>
        <v/>
      </c>
      <c r="V46" s="22">
        <v>153</v>
      </c>
      <c r="W46" s="22" t="s">
        <v>88</v>
      </c>
      <c r="X46" s="22" t="s">
        <v>89</v>
      </c>
      <c r="Y46" s="71">
        <v>1065</v>
      </c>
      <c r="Z46" s="42"/>
      <c r="AA46" s="1" t="s">
        <v>222</v>
      </c>
      <c r="AB46" s="28" t="s">
        <v>91</v>
      </c>
    </row>
    <row r="47" spans="1:28" x14ac:dyDescent="0.3">
      <c r="A47" s="1" t="s">
        <v>45</v>
      </c>
      <c r="B47" s="1" t="s">
        <v>58</v>
      </c>
      <c r="C47" s="57" t="s">
        <v>38</v>
      </c>
      <c r="D47" s="1"/>
      <c r="E47" s="57">
        <v>197</v>
      </c>
      <c r="F47" s="57"/>
      <c r="G47" s="57">
        <v>35</v>
      </c>
      <c r="H47" s="57"/>
      <c r="I47" s="57"/>
      <c r="J47" s="57"/>
      <c r="K47" s="57"/>
      <c r="L47" s="57"/>
      <c r="M47" s="57"/>
      <c r="N47" s="57">
        <v>12</v>
      </c>
      <c r="O47" s="57"/>
      <c r="P47" s="57">
        <v>21</v>
      </c>
      <c r="Q47" s="57"/>
      <c r="R47" s="57">
        <v>20</v>
      </c>
      <c r="S47" s="43"/>
      <c r="T47" s="43"/>
      <c r="U47" s="40" t="str">
        <f t="shared" ref="U47" si="9">_xlfn.IFNA("",((T47+Q47+N47-R47)+(O47*2))/E47)</f>
        <v/>
      </c>
      <c r="V47" s="22">
        <v>153</v>
      </c>
      <c r="W47" s="22" t="s">
        <v>88</v>
      </c>
      <c r="X47" s="22" t="s">
        <v>89</v>
      </c>
      <c r="Y47" s="71">
        <v>1065</v>
      </c>
      <c r="Z47" s="42"/>
      <c r="AA47" s="1" t="s">
        <v>222</v>
      </c>
      <c r="AB47" s="28" t="s">
        <v>91</v>
      </c>
    </row>
    <row r="48" spans="1:28" x14ac:dyDescent="0.3">
      <c r="A48" s="44" t="s">
        <v>45</v>
      </c>
      <c r="B48" s="44" t="s">
        <v>58</v>
      </c>
      <c r="C48" s="45" t="s">
        <v>39</v>
      </c>
      <c r="D48" s="44"/>
      <c r="E48" s="45">
        <f t="shared" ref="E48:T48" si="10">SUM(E36:E47)</f>
        <v>240</v>
      </c>
      <c r="F48" s="45">
        <f t="shared" si="10"/>
        <v>31</v>
      </c>
      <c r="G48" s="45">
        <f t="shared" si="10"/>
        <v>72</v>
      </c>
      <c r="H48" s="45">
        <f t="shared" si="10"/>
        <v>0</v>
      </c>
      <c r="I48" s="45">
        <f t="shared" si="10"/>
        <v>0</v>
      </c>
      <c r="J48" s="45">
        <f t="shared" si="10"/>
        <v>32</v>
      </c>
      <c r="K48" s="45">
        <f t="shared" si="10"/>
        <v>37</v>
      </c>
      <c r="L48" s="45">
        <f t="shared" si="10"/>
        <v>3</v>
      </c>
      <c r="M48" s="45">
        <f t="shared" si="10"/>
        <v>19</v>
      </c>
      <c r="N48" s="45">
        <f t="shared" si="10"/>
        <v>34</v>
      </c>
      <c r="O48" s="45">
        <f t="shared" si="10"/>
        <v>10</v>
      </c>
      <c r="P48" s="45">
        <f t="shared" si="10"/>
        <v>27</v>
      </c>
      <c r="Q48" s="45">
        <f t="shared" si="10"/>
        <v>2</v>
      </c>
      <c r="R48" s="45">
        <f t="shared" si="10"/>
        <v>22</v>
      </c>
      <c r="S48" s="45">
        <f t="shared" si="10"/>
        <v>0</v>
      </c>
      <c r="T48" s="45">
        <f t="shared" si="10"/>
        <v>94</v>
      </c>
      <c r="U48" s="46">
        <f>((T48+Q48+N48-R48)+(O48*2))/E48</f>
        <v>0.53333333333333333</v>
      </c>
      <c r="V48" s="47">
        <v>153</v>
      </c>
      <c r="W48" s="47" t="s">
        <v>88</v>
      </c>
      <c r="X48" s="59" t="s">
        <v>89</v>
      </c>
      <c r="Y48" s="72">
        <v>1065</v>
      </c>
      <c r="Z48" s="49"/>
      <c r="AA48" s="44" t="s">
        <v>222</v>
      </c>
      <c r="AB48" s="78" t="s">
        <v>91</v>
      </c>
    </row>
    <row r="49" spans="1:28" x14ac:dyDescent="0.3">
      <c r="A49" s="1"/>
      <c r="B49" s="1"/>
      <c r="C49" s="1"/>
      <c r="D49" s="1"/>
      <c r="F49" s="50" t="s">
        <v>40</v>
      </c>
      <c r="G49" s="51">
        <f>F48/G48</f>
        <v>0.43055555555555558</v>
      </c>
      <c r="H49" s="27"/>
      <c r="I49" s="1"/>
      <c r="J49" s="50" t="s">
        <v>41</v>
      </c>
      <c r="K49" s="52">
        <f>J48/K48</f>
        <v>0.86486486486486491</v>
      </c>
      <c r="L49" s="1"/>
      <c r="M49" s="39" t="s">
        <v>42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4"/>
      <c r="Z50" s="42"/>
      <c r="AA50" s="1"/>
      <c r="AB50" s="1"/>
    </row>
    <row r="51" spans="1:28" x14ac:dyDescent="0.3">
      <c r="A51" s="1"/>
      <c r="B51" s="1"/>
      <c r="C51" s="1" t="s">
        <v>504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4"/>
      <c r="Z51" s="42"/>
      <c r="AA51" s="1"/>
      <c r="AB51" s="1"/>
    </row>
    <row r="52" spans="1:28" x14ac:dyDescent="0.3">
      <c r="A52" s="1"/>
      <c r="B52" s="1"/>
      <c r="C52" s="1" t="s">
        <v>505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54"/>
      <c r="Z52" s="42"/>
      <c r="AA52" s="1"/>
      <c r="AB52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24697-9BA8-427E-AFF6-7767BFA48E51}">
  <sheetPr>
    <tabColor rgb="FFFF0000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468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29247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106</v>
      </c>
      <c r="D4" s="7" t="s">
        <v>4</v>
      </c>
      <c r="E4" s="8"/>
      <c r="F4" s="5"/>
      <c r="G4" s="1"/>
      <c r="J4" s="15" t="s">
        <v>272</v>
      </c>
      <c r="K4" s="16" t="s">
        <v>44</v>
      </c>
      <c r="L4" s="17"/>
      <c r="M4" s="18"/>
      <c r="N4" s="19">
        <v>24</v>
      </c>
      <c r="O4" s="19">
        <v>22</v>
      </c>
      <c r="P4" s="19">
        <v>19</v>
      </c>
      <c r="Q4" s="19">
        <v>23</v>
      </c>
      <c r="R4" s="20"/>
      <c r="S4" s="21">
        <f>SUM(N4:R4)</f>
        <v>88</v>
      </c>
      <c r="T4" s="22">
        <v>269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273</v>
      </c>
      <c r="K5" s="16" t="s">
        <v>77</v>
      </c>
      <c r="L5" s="17"/>
      <c r="M5" s="18"/>
      <c r="N5" s="19">
        <v>22</v>
      </c>
      <c r="O5" s="19">
        <v>24</v>
      </c>
      <c r="P5" s="19">
        <v>20</v>
      </c>
      <c r="Q5" s="19">
        <v>27</v>
      </c>
      <c r="R5" s="20"/>
      <c r="S5" s="21">
        <f>SUM(N5:R5)</f>
        <v>93</v>
      </c>
      <c r="T5" s="22">
        <v>269</v>
      </c>
      <c r="U5" s="1"/>
      <c r="V5" s="1"/>
      <c r="W5" s="1"/>
    </row>
    <row r="6" spans="1:28" x14ac:dyDescent="0.3">
      <c r="C6" s="23">
        <v>3815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8</v>
      </c>
      <c r="U7" s="1"/>
      <c r="V7" s="26">
        <v>269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20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54</v>
      </c>
      <c r="D13" s="38">
        <v>21</v>
      </c>
      <c r="E13" s="89"/>
      <c r="F13" s="27">
        <v>3</v>
      </c>
      <c r="G13" s="89"/>
      <c r="H13" s="89"/>
      <c r="I13" s="89"/>
      <c r="J13" s="27">
        <v>0</v>
      </c>
      <c r="K13" s="27">
        <v>0</v>
      </c>
      <c r="L13" s="89"/>
      <c r="M13" s="89"/>
      <c r="N13" s="27">
        <f t="shared" ref="N13:N18" si="0">SUM(L13:M13)</f>
        <v>0</v>
      </c>
      <c r="O13" s="90"/>
      <c r="P13" s="90"/>
      <c r="Q13" s="90"/>
      <c r="R13" s="90"/>
      <c r="S13" s="90"/>
      <c r="T13" s="27">
        <f t="shared" ref="T13:T22" si="1">+(F13*2)+J13</f>
        <v>6</v>
      </c>
      <c r="U13" s="40" t="str">
        <f t="shared" ref="U13:U22" si="2">IFERROR(((T13+Q13+N13-R13)+(O13*2))/E13,"")</f>
        <v/>
      </c>
      <c r="V13" s="22">
        <v>269</v>
      </c>
      <c r="W13" s="22" t="s">
        <v>93</v>
      </c>
      <c r="X13" s="22" t="s">
        <v>94</v>
      </c>
      <c r="Y13" s="71">
        <v>3815</v>
      </c>
      <c r="Z13" s="42"/>
      <c r="AA13" s="1" t="s">
        <v>90</v>
      </c>
      <c r="AB13" s="28" t="s">
        <v>274</v>
      </c>
    </row>
    <row r="14" spans="1:28" x14ac:dyDescent="0.3">
      <c r="A14" s="1" t="s">
        <v>76</v>
      </c>
      <c r="B14" s="1" t="s">
        <v>45</v>
      </c>
      <c r="C14" s="27" t="s">
        <v>50</v>
      </c>
      <c r="D14" s="38">
        <v>32</v>
      </c>
      <c r="E14" s="89"/>
      <c r="F14" s="27">
        <v>3</v>
      </c>
      <c r="G14" s="89"/>
      <c r="H14" s="89"/>
      <c r="I14" s="89"/>
      <c r="J14" s="27">
        <v>5</v>
      </c>
      <c r="K14" s="27">
        <v>8</v>
      </c>
      <c r="L14" s="89"/>
      <c r="M14" s="89"/>
      <c r="N14" s="27">
        <f t="shared" si="0"/>
        <v>0</v>
      </c>
      <c r="O14" s="90"/>
      <c r="P14" s="90"/>
      <c r="Q14" s="90"/>
      <c r="R14" s="90"/>
      <c r="S14" s="90"/>
      <c r="T14" s="27">
        <f t="shared" si="1"/>
        <v>11</v>
      </c>
      <c r="U14" s="40" t="str">
        <f t="shared" si="2"/>
        <v/>
      </c>
      <c r="V14" s="22">
        <v>269</v>
      </c>
      <c r="W14" s="22" t="s">
        <v>93</v>
      </c>
      <c r="X14" s="22" t="s">
        <v>94</v>
      </c>
      <c r="Y14" s="71">
        <v>3815</v>
      </c>
      <c r="Z14" s="42"/>
      <c r="AA14" s="1" t="s">
        <v>90</v>
      </c>
      <c r="AB14" s="28" t="s">
        <v>274</v>
      </c>
    </row>
    <row r="15" spans="1:28" x14ac:dyDescent="0.3">
      <c r="A15" s="1" t="s">
        <v>76</v>
      </c>
      <c r="B15" s="1" t="s">
        <v>45</v>
      </c>
      <c r="C15" s="27" t="s">
        <v>46</v>
      </c>
      <c r="D15" s="38">
        <v>45</v>
      </c>
      <c r="E15" s="89" t="s">
        <v>459</v>
      </c>
      <c r="F15" s="27"/>
      <c r="G15" s="89"/>
      <c r="H15" s="89"/>
      <c r="I15" s="89"/>
      <c r="J15" s="27"/>
      <c r="K15" s="27"/>
      <c r="L15" s="89"/>
      <c r="M15" s="89"/>
      <c r="N15" s="27"/>
      <c r="O15" s="90"/>
      <c r="P15" s="90"/>
      <c r="Q15" s="90"/>
      <c r="R15" s="90"/>
      <c r="S15" s="90"/>
      <c r="T15" s="27"/>
      <c r="U15" s="40" t="str">
        <f t="shared" si="2"/>
        <v/>
      </c>
      <c r="V15" s="22">
        <v>269</v>
      </c>
      <c r="W15" s="22" t="s">
        <v>93</v>
      </c>
      <c r="X15" s="22" t="s">
        <v>94</v>
      </c>
      <c r="Y15" s="71">
        <v>3815</v>
      </c>
      <c r="Z15" s="42"/>
      <c r="AA15" s="1" t="s">
        <v>90</v>
      </c>
      <c r="AB15" s="28" t="s">
        <v>274</v>
      </c>
    </row>
    <row r="16" spans="1:28" x14ac:dyDescent="0.3">
      <c r="A16" s="1" t="s">
        <v>76</v>
      </c>
      <c r="B16" s="1" t="s">
        <v>45</v>
      </c>
      <c r="C16" s="27" t="s">
        <v>47</v>
      </c>
      <c r="D16" s="38">
        <v>42</v>
      </c>
      <c r="E16" s="89"/>
      <c r="F16" s="27">
        <v>9</v>
      </c>
      <c r="G16" s="89"/>
      <c r="H16" s="89"/>
      <c r="I16" s="89"/>
      <c r="J16" s="27">
        <v>5</v>
      </c>
      <c r="K16" s="27">
        <v>7</v>
      </c>
      <c r="L16" s="89"/>
      <c r="M16" s="89"/>
      <c r="N16" s="27">
        <f t="shared" si="0"/>
        <v>0</v>
      </c>
      <c r="O16" s="90"/>
      <c r="P16" s="90"/>
      <c r="Q16" s="90"/>
      <c r="R16" s="90"/>
      <c r="S16" s="90"/>
      <c r="T16" s="27">
        <f t="shared" si="1"/>
        <v>23</v>
      </c>
      <c r="U16" s="40" t="str">
        <f t="shared" si="2"/>
        <v/>
      </c>
      <c r="V16" s="22">
        <v>269</v>
      </c>
      <c r="W16" s="22" t="s">
        <v>93</v>
      </c>
      <c r="X16" s="22" t="s">
        <v>94</v>
      </c>
      <c r="Y16" s="71">
        <v>3815</v>
      </c>
      <c r="Z16" s="42"/>
      <c r="AA16" s="1" t="s">
        <v>90</v>
      </c>
      <c r="AB16" s="28" t="s">
        <v>274</v>
      </c>
    </row>
    <row r="17" spans="1:28" x14ac:dyDescent="0.3">
      <c r="A17" s="1" t="s">
        <v>76</v>
      </c>
      <c r="B17" s="1" t="s">
        <v>45</v>
      </c>
      <c r="C17" s="27" t="s">
        <v>172</v>
      </c>
      <c r="D17" s="38">
        <v>13</v>
      </c>
      <c r="E17" s="89" t="s">
        <v>459</v>
      </c>
      <c r="F17" s="27"/>
      <c r="G17" s="89"/>
      <c r="H17" s="89"/>
      <c r="I17" s="89"/>
      <c r="J17" s="27"/>
      <c r="K17" s="27"/>
      <c r="L17" s="89"/>
      <c r="M17" s="89"/>
      <c r="N17" s="27"/>
      <c r="O17" s="90"/>
      <c r="P17" s="90"/>
      <c r="Q17" s="90"/>
      <c r="R17" s="90"/>
      <c r="S17" s="90"/>
      <c r="T17" s="27"/>
      <c r="U17" s="40" t="str">
        <f t="shared" si="2"/>
        <v/>
      </c>
      <c r="V17" s="22">
        <v>269</v>
      </c>
      <c r="W17" s="22" t="s">
        <v>93</v>
      </c>
      <c r="X17" s="22" t="s">
        <v>94</v>
      </c>
      <c r="Y17" s="71">
        <v>3815</v>
      </c>
      <c r="Z17" s="42"/>
      <c r="AA17" s="1" t="s">
        <v>90</v>
      </c>
      <c r="AB17" s="28" t="s">
        <v>274</v>
      </c>
    </row>
    <row r="18" spans="1:28" x14ac:dyDescent="0.3">
      <c r="A18" s="1" t="s">
        <v>76</v>
      </c>
      <c r="B18" s="1" t="s">
        <v>45</v>
      </c>
      <c r="C18" s="27" t="s">
        <v>49</v>
      </c>
      <c r="D18" s="38">
        <v>53</v>
      </c>
      <c r="E18" s="89"/>
      <c r="F18" s="27">
        <v>5</v>
      </c>
      <c r="G18" s="89"/>
      <c r="H18" s="89"/>
      <c r="I18" s="89"/>
      <c r="J18" s="27">
        <v>3</v>
      </c>
      <c r="K18" s="27">
        <v>6</v>
      </c>
      <c r="L18" s="89"/>
      <c r="M18" s="89"/>
      <c r="N18" s="27">
        <f t="shared" si="0"/>
        <v>0</v>
      </c>
      <c r="O18" s="90"/>
      <c r="P18" s="57">
        <v>6</v>
      </c>
      <c r="Q18" s="90"/>
      <c r="R18" s="90"/>
      <c r="S18" s="90"/>
      <c r="T18" s="27">
        <f t="shared" si="1"/>
        <v>13</v>
      </c>
      <c r="U18" s="40" t="str">
        <f t="shared" si="2"/>
        <v/>
      </c>
      <c r="V18" s="22">
        <v>269</v>
      </c>
      <c r="W18" s="22" t="s">
        <v>93</v>
      </c>
      <c r="X18" s="22" t="s">
        <v>94</v>
      </c>
      <c r="Y18" s="71">
        <v>3815</v>
      </c>
      <c r="Z18" s="42"/>
      <c r="AA18" s="1" t="s">
        <v>90</v>
      </c>
      <c r="AB18" s="28" t="s">
        <v>274</v>
      </c>
    </row>
    <row r="19" spans="1:28" x14ac:dyDescent="0.3">
      <c r="A19" s="1" t="s">
        <v>76</v>
      </c>
      <c r="B19" s="1" t="s">
        <v>45</v>
      </c>
      <c r="C19" s="27" t="s">
        <v>51</v>
      </c>
      <c r="D19" s="38">
        <v>33</v>
      </c>
      <c r="E19" s="89"/>
      <c r="F19" s="27">
        <v>3</v>
      </c>
      <c r="G19" s="89"/>
      <c r="H19" s="89"/>
      <c r="I19" s="89"/>
      <c r="J19" s="27">
        <v>1</v>
      </c>
      <c r="K19" s="27">
        <v>2</v>
      </c>
      <c r="L19" s="89"/>
      <c r="M19" s="89"/>
      <c r="N19" s="27">
        <f>SUM(L19:M19)</f>
        <v>0</v>
      </c>
      <c r="O19" s="90"/>
      <c r="P19" s="90"/>
      <c r="Q19" s="90"/>
      <c r="R19" s="90"/>
      <c r="S19" s="90"/>
      <c r="T19" s="27">
        <f t="shared" si="1"/>
        <v>7</v>
      </c>
      <c r="U19" s="40" t="str">
        <f t="shared" si="2"/>
        <v/>
      </c>
      <c r="V19" s="22">
        <v>269</v>
      </c>
      <c r="W19" s="22" t="s">
        <v>93</v>
      </c>
      <c r="X19" s="22" t="s">
        <v>94</v>
      </c>
      <c r="Y19" s="71">
        <v>3815</v>
      </c>
      <c r="Z19" s="42"/>
      <c r="AA19" s="1" t="s">
        <v>90</v>
      </c>
      <c r="AB19" s="28" t="s">
        <v>274</v>
      </c>
    </row>
    <row r="20" spans="1:28" x14ac:dyDescent="0.3">
      <c r="A20" s="1" t="s">
        <v>76</v>
      </c>
      <c r="B20" s="1" t="s">
        <v>45</v>
      </c>
      <c r="C20" s="27" t="s">
        <v>52</v>
      </c>
      <c r="D20" s="38">
        <v>12</v>
      </c>
      <c r="E20" s="89"/>
      <c r="F20" s="27">
        <v>5</v>
      </c>
      <c r="G20" s="89"/>
      <c r="H20" s="89"/>
      <c r="I20" s="89"/>
      <c r="J20" s="27">
        <v>2</v>
      </c>
      <c r="K20" s="27">
        <v>2</v>
      </c>
      <c r="L20" s="89"/>
      <c r="M20" s="89"/>
      <c r="N20" s="27">
        <f>SUM(L20:M20)</f>
        <v>0</v>
      </c>
      <c r="O20" s="90"/>
      <c r="P20" s="90"/>
      <c r="Q20" s="90"/>
      <c r="R20" s="90"/>
      <c r="S20" s="90"/>
      <c r="T20" s="27">
        <f t="shared" si="1"/>
        <v>12</v>
      </c>
      <c r="U20" s="40" t="str">
        <f t="shared" si="2"/>
        <v/>
      </c>
      <c r="V20" s="22">
        <v>269</v>
      </c>
      <c r="W20" s="22" t="s">
        <v>93</v>
      </c>
      <c r="X20" s="22" t="s">
        <v>94</v>
      </c>
      <c r="Y20" s="71">
        <v>3815</v>
      </c>
      <c r="Z20" s="42"/>
      <c r="AA20" s="1" t="s">
        <v>90</v>
      </c>
      <c r="AB20" s="28" t="s">
        <v>274</v>
      </c>
    </row>
    <row r="21" spans="1:28" x14ac:dyDescent="0.3">
      <c r="A21" s="1" t="s">
        <v>76</v>
      </c>
      <c r="B21" s="1" t="s">
        <v>45</v>
      </c>
      <c r="C21" s="27" t="s">
        <v>163</v>
      </c>
      <c r="D21" s="38">
        <v>24</v>
      </c>
      <c r="E21" s="89" t="s">
        <v>459</v>
      </c>
      <c r="F21" s="27"/>
      <c r="G21" s="89"/>
      <c r="H21" s="89"/>
      <c r="I21" s="89"/>
      <c r="J21" s="27"/>
      <c r="K21" s="27"/>
      <c r="L21" s="89"/>
      <c r="M21" s="89"/>
      <c r="N21" s="27"/>
      <c r="O21" s="90"/>
      <c r="P21" s="90"/>
      <c r="Q21" s="90"/>
      <c r="R21" s="90"/>
      <c r="S21" s="90"/>
      <c r="T21" s="27"/>
      <c r="U21" s="40" t="str">
        <f t="shared" si="2"/>
        <v/>
      </c>
      <c r="V21" s="22">
        <v>269</v>
      </c>
      <c r="W21" s="22" t="s">
        <v>93</v>
      </c>
      <c r="X21" s="22" t="s">
        <v>94</v>
      </c>
      <c r="Y21" s="71">
        <v>3815</v>
      </c>
      <c r="Z21" s="42"/>
      <c r="AA21" s="1" t="s">
        <v>90</v>
      </c>
      <c r="AB21" s="28" t="s">
        <v>274</v>
      </c>
    </row>
    <row r="22" spans="1:28" x14ac:dyDescent="0.3">
      <c r="A22" s="1" t="s">
        <v>76</v>
      </c>
      <c r="B22" s="1" t="s">
        <v>45</v>
      </c>
      <c r="C22" s="27" t="s">
        <v>48</v>
      </c>
      <c r="D22" s="38">
        <v>11</v>
      </c>
      <c r="E22" s="89"/>
      <c r="F22" s="27">
        <v>6</v>
      </c>
      <c r="G22" s="89"/>
      <c r="H22" s="89"/>
      <c r="I22" s="89"/>
      <c r="J22" s="27">
        <v>4</v>
      </c>
      <c r="K22" s="27">
        <v>4</v>
      </c>
      <c r="L22" s="89"/>
      <c r="M22" s="89"/>
      <c r="N22" s="27">
        <f>SUM(L22:M22)</f>
        <v>0</v>
      </c>
      <c r="O22" s="90"/>
      <c r="P22" s="90"/>
      <c r="Q22" s="90"/>
      <c r="R22" s="90"/>
      <c r="S22" s="90"/>
      <c r="T22" s="27">
        <f t="shared" si="1"/>
        <v>16</v>
      </c>
      <c r="U22" s="40" t="str">
        <f t="shared" si="2"/>
        <v/>
      </c>
      <c r="V22" s="22">
        <v>269</v>
      </c>
      <c r="W22" s="22" t="s">
        <v>93</v>
      </c>
      <c r="X22" s="22" t="s">
        <v>94</v>
      </c>
      <c r="Y22" s="71">
        <v>3815</v>
      </c>
      <c r="Z22" s="42"/>
      <c r="AA22" s="1" t="s">
        <v>90</v>
      </c>
      <c r="AB22" s="28" t="s">
        <v>274</v>
      </c>
    </row>
    <row r="23" spans="1:28" x14ac:dyDescent="0.3">
      <c r="A23" s="1" t="s">
        <v>76</v>
      </c>
      <c r="B23" s="1" t="s">
        <v>45</v>
      </c>
      <c r="C23" s="57" t="s">
        <v>38</v>
      </c>
      <c r="D23" s="36"/>
      <c r="E23" s="57">
        <v>240</v>
      </c>
      <c r="F23" s="57"/>
      <c r="G23" s="57"/>
      <c r="H23" s="57"/>
      <c r="I23" s="57"/>
      <c r="J23" s="57"/>
      <c r="K23" s="57"/>
      <c r="L23" s="57"/>
      <c r="M23" s="57"/>
      <c r="N23" s="5"/>
      <c r="O23" s="57"/>
      <c r="P23" s="57">
        <v>16</v>
      </c>
      <c r="Q23" s="43"/>
      <c r="R23" s="43"/>
      <c r="S23" s="43"/>
      <c r="T23" s="27"/>
      <c r="U23" s="40" t="str">
        <f t="shared" ref="U23" si="3">_xlfn.IFNA("",((T23+Q23+N23-R23)+(O23*2))/E23)</f>
        <v/>
      </c>
      <c r="V23" s="22">
        <v>269</v>
      </c>
      <c r="W23" s="22" t="s">
        <v>93</v>
      </c>
      <c r="X23" s="22" t="s">
        <v>94</v>
      </c>
      <c r="Y23" s="71">
        <v>3815</v>
      </c>
      <c r="Z23" s="42"/>
      <c r="AA23" s="1" t="s">
        <v>90</v>
      </c>
      <c r="AB23" s="28" t="s">
        <v>274</v>
      </c>
    </row>
    <row r="24" spans="1:28" x14ac:dyDescent="0.3">
      <c r="A24" s="44" t="s">
        <v>76</v>
      </c>
      <c r="B24" s="44" t="s">
        <v>45</v>
      </c>
      <c r="C24" s="45" t="s">
        <v>39</v>
      </c>
      <c r="D24" s="44"/>
      <c r="E24" s="45">
        <f t="shared" ref="E24:T24" si="4">SUM(E13:E23)</f>
        <v>240</v>
      </c>
      <c r="F24" s="45">
        <f t="shared" si="4"/>
        <v>34</v>
      </c>
      <c r="G24" s="45">
        <f t="shared" si="4"/>
        <v>0</v>
      </c>
      <c r="H24" s="45">
        <f t="shared" si="4"/>
        <v>0</v>
      </c>
      <c r="I24" s="45">
        <f t="shared" si="4"/>
        <v>0</v>
      </c>
      <c r="J24" s="45">
        <f t="shared" si="4"/>
        <v>20</v>
      </c>
      <c r="K24" s="45">
        <f t="shared" si="4"/>
        <v>29</v>
      </c>
      <c r="L24" s="45">
        <f t="shared" si="4"/>
        <v>0</v>
      </c>
      <c r="M24" s="45">
        <f t="shared" si="4"/>
        <v>0</v>
      </c>
      <c r="N24" s="45">
        <f t="shared" si="4"/>
        <v>0</v>
      </c>
      <c r="O24" s="45">
        <f t="shared" si="4"/>
        <v>0</v>
      </c>
      <c r="P24" s="45">
        <f t="shared" si="4"/>
        <v>22</v>
      </c>
      <c r="Q24" s="45">
        <f t="shared" si="4"/>
        <v>0</v>
      </c>
      <c r="R24" s="45">
        <f t="shared" si="4"/>
        <v>0</v>
      </c>
      <c r="S24" s="45">
        <f t="shared" si="4"/>
        <v>0</v>
      </c>
      <c r="T24" s="45">
        <f t="shared" si="4"/>
        <v>88</v>
      </c>
      <c r="U24" s="46">
        <f>((T24+Q24+N24-R24)+(O24*2))/E24</f>
        <v>0.36666666666666664</v>
      </c>
      <c r="V24" s="47">
        <v>269</v>
      </c>
      <c r="W24" s="47" t="s">
        <v>93</v>
      </c>
      <c r="X24" s="47" t="s">
        <v>94</v>
      </c>
      <c r="Y24" s="72">
        <v>3815</v>
      </c>
      <c r="Z24" s="49"/>
      <c r="AA24" s="44" t="s">
        <v>90</v>
      </c>
      <c r="AB24" s="76" t="s">
        <v>274</v>
      </c>
    </row>
    <row r="25" spans="1:28" x14ac:dyDescent="0.3">
      <c r="A25" s="1"/>
      <c r="B25" s="1"/>
      <c r="C25" s="1"/>
      <c r="D25" s="1"/>
      <c r="F25" s="50" t="s">
        <v>40</v>
      </c>
      <c r="G25" s="51" t="e">
        <f>F24/G24</f>
        <v>#DIV/0!</v>
      </c>
      <c r="H25" s="27"/>
      <c r="I25" s="1"/>
      <c r="J25" s="50" t="s">
        <v>41</v>
      </c>
      <c r="K25" s="52">
        <f>J24/K24</f>
        <v>0.68965517241379315</v>
      </c>
      <c r="L25" s="1"/>
      <c r="M25" s="39" t="s">
        <v>42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5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20</v>
      </c>
      <c r="AB33" s="8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341</v>
      </c>
      <c r="D35" s="38">
        <v>30</v>
      </c>
      <c r="E35" s="89"/>
      <c r="F35" s="27">
        <v>9</v>
      </c>
      <c r="G35" s="89"/>
      <c r="H35" s="89"/>
      <c r="I35" s="89"/>
      <c r="J35" s="27">
        <v>3</v>
      </c>
      <c r="K35" s="27">
        <v>4</v>
      </c>
      <c r="L35" s="89"/>
      <c r="M35" s="89"/>
      <c r="N35" s="27">
        <f>SUM(L35:M35)</f>
        <v>0</v>
      </c>
      <c r="O35" s="89"/>
      <c r="P35" s="90"/>
      <c r="Q35" s="89"/>
      <c r="R35" s="89"/>
      <c r="S35" s="89"/>
      <c r="T35" s="27">
        <f>(H35*3)+((F35-H35)*2)+J35</f>
        <v>21</v>
      </c>
      <c r="U35" s="40" t="str">
        <f>IFERROR(((T35+Q35+N35-R35)+(O35*2))/E35,"")</f>
        <v/>
      </c>
      <c r="V35" s="22">
        <v>269</v>
      </c>
      <c r="W35" s="22" t="s">
        <v>88</v>
      </c>
      <c r="X35" s="22" t="s">
        <v>89</v>
      </c>
      <c r="Y35" s="71">
        <v>3815</v>
      </c>
      <c r="Z35" s="42"/>
      <c r="AA35" s="1" t="s">
        <v>260</v>
      </c>
      <c r="AB35" s="28" t="s">
        <v>275</v>
      </c>
    </row>
    <row r="36" spans="1:28" x14ac:dyDescent="0.3">
      <c r="A36" s="1" t="s">
        <v>45</v>
      </c>
      <c r="B36" s="1" t="s">
        <v>76</v>
      </c>
      <c r="C36" s="27" t="s">
        <v>200</v>
      </c>
      <c r="D36" s="38">
        <v>20</v>
      </c>
      <c r="E36" s="89"/>
      <c r="F36" s="27">
        <v>6</v>
      </c>
      <c r="G36" s="89"/>
      <c r="H36" s="89"/>
      <c r="I36" s="89"/>
      <c r="J36" s="27">
        <v>2</v>
      </c>
      <c r="K36" s="27">
        <v>4</v>
      </c>
      <c r="L36" s="89"/>
      <c r="M36" s="89"/>
      <c r="N36" s="27">
        <f t="shared" ref="N36" si="5">SUM(L36:M36)</f>
        <v>0</v>
      </c>
      <c r="O36" s="90"/>
      <c r="P36" s="90"/>
      <c r="Q36" s="90"/>
      <c r="R36" s="90"/>
      <c r="S36" s="90"/>
      <c r="T36" s="39">
        <f t="shared" ref="T36:T41" si="6">(H36*3)+((F36-H36)*2)+J36</f>
        <v>14</v>
      </c>
      <c r="U36" s="40" t="str">
        <f t="shared" ref="U36:U44" si="7">IFERROR(((T36+Q36+N36-R36)+(O36*2))/E36,"")</f>
        <v/>
      </c>
      <c r="V36" s="22">
        <v>269</v>
      </c>
      <c r="W36" s="22" t="s">
        <v>88</v>
      </c>
      <c r="X36" s="22" t="s">
        <v>89</v>
      </c>
      <c r="Y36" s="71">
        <v>3815</v>
      </c>
      <c r="Z36" s="42"/>
      <c r="AA36" s="1" t="s">
        <v>260</v>
      </c>
      <c r="AB36" s="28" t="s">
        <v>275</v>
      </c>
    </row>
    <row r="37" spans="1:28" x14ac:dyDescent="0.3">
      <c r="A37" s="1" t="s">
        <v>45</v>
      </c>
      <c r="B37" s="1" t="s">
        <v>76</v>
      </c>
      <c r="C37" s="27" t="s">
        <v>342</v>
      </c>
      <c r="D37" s="38">
        <v>50</v>
      </c>
      <c r="E37" s="89"/>
      <c r="F37" s="27">
        <v>7</v>
      </c>
      <c r="G37" s="89"/>
      <c r="H37" s="89"/>
      <c r="I37" s="89"/>
      <c r="J37" s="27">
        <v>2</v>
      </c>
      <c r="K37" s="27">
        <v>5</v>
      </c>
      <c r="L37" s="89"/>
      <c r="M37" s="89"/>
      <c r="N37" s="27">
        <f t="shared" ref="N37:N41" si="8">SUM(L37:M37)</f>
        <v>0</v>
      </c>
      <c r="O37" s="90"/>
      <c r="P37" s="90"/>
      <c r="Q37" s="90"/>
      <c r="R37" s="90"/>
      <c r="S37" s="90"/>
      <c r="T37" s="39">
        <f t="shared" si="6"/>
        <v>16</v>
      </c>
      <c r="U37" s="40" t="str">
        <f t="shared" si="7"/>
        <v/>
      </c>
      <c r="V37" s="22">
        <v>269</v>
      </c>
      <c r="W37" s="22" t="s">
        <v>88</v>
      </c>
      <c r="X37" s="22" t="s">
        <v>89</v>
      </c>
      <c r="Y37" s="71">
        <v>3815</v>
      </c>
      <c r="Z37" s="42"/>
      <c r="AA37" s="1" t="s">
        <v>260</v>
      </c>
      <c r="AB37" s="28" t="s">
        <v>275</v>
      </c>
    </row>
    <row r="38" spans="1:28" x14ac:dyDescent="0.3">
      <c r="A38" s="1" t="s">
        <v>45</v>
      </c>
      <c r="B38" s="1" t="s">
        <v>76</v>
      </c>
      <c r="C38" s="27" t="s">
        <v>343</v>
      </c>
      <c r="D38" s="38">
        <v>22</v>
      </c>
      <c r="E38" s="89"/>
      <c r="F38" s="27">
        <v>0</v>
      </c>
      <c r="G38" s="89"/>
      <c r="H38" s="89"/>
      <c r="I38" s="89"/>
      <c r="J38" s="27">
        <v>0</v>
      </c>
      <c r="K38" s="27">
        <v>0</v>
      </c>
      <c r="L38" s="89"/>
      <c r="M38" s="89"/>
      <c r="N38" s="27">
        <f t="shared" si="8"/>
        <v>0</v>
      </c>
      <c r="O38" s="90"/>
      <c r="P38" s="90"/>
      <c r="Q38" s="90"/>
      <c r="R38" s="90"/>
      <c r="S38" s="90"/>
      <c r="T38" s="39">
        <f t="shared" si="6"/>
        <v>0</v>
      </c>
      <c r="U38" s="40" t="str">
        <f t="shared" si="7"/>
        <v/>
      </c>
      <c r="V38" s="22">
        <v>269</v>
      </c>
      <c r="W38" s="22" t="s">
        <v>88</v>
      </c>
      <c r="X38" s="22" t="s">
        <v>89</v>
      </c>
      <c r="Y38" s="71">
        <v>3815</v>
      </c>
      <c r="Z38" s="42"/>
      <c r="AA38" s="1" t="s">
        <v>260</v>
      </c>
      <c r="AB38" s="28" t="s">
        <v>275</v>
      </c>
    </row>
    <row r="39" spans="1:28" x14ac:dyDescent="0.3">
      <c r="A39" s="1" t="s">
        <v>45</v>
      </c>
      <c r="B39" s="1" t="s">
        <v>76</v>
      </c>
      <c r="C39" s="27" t="s">
        <v>344</v>
      </c>
      <c r="D39" s="38">
        <v>12</v>
      </c>
      <c r="E39" s="89"/>
      <c r="F39" s="27">
        <v>2</v>
      </c>
      <c r="G39" s="89"/>
      <c r="H39" s="89"/>
      <c r="I39" s="89"/>
      <c r="J39" s="27">
        <v>0</v>
      </c>
      <c r="K39" s="27">
        <v>0</v>
      </c>
      <c r="L39" s="89"/>
      <c r="M39" s="89"/>
      <c r="N39" s="27">
        <f t="shared" si="8"/>
        <v>0</v>
      </c>
      <c r="O39" s="90"/>
      <c r="P39" s="90"/>
      <c r="Q39" s="90"/>
      <c r="R39" s="90"/>
      <c r="S39" s="90"/>
      <c r="T39" s="39">
        <f t="shared" si="6"/>
        <v>4</v>
      </c>
      <c r="U39" s="40" t="str">
        <f t="shared" si="7"/>
        <v/>
      </c>
      <c r="V39" s="22">
        <v>269</v>
      </c>
      <c r="W39" s="22" t="s">
        <v>88</v>
      </c>
      <c r="X39" s="22" t="s">
        <v>89</v>
      </c>
      <c r="Y39" s="71">
        <v>3815</v>
      </c>
      <c r="Z39" s="42"/>
      <c r="AA39" s="1" t="s">
        <v>260</v>
      </c>
      <c r="AB39" s="28" t="s">
        <v>275</v>
      </c>
    </row>
    <row r="40" spans="1:28" x14ac:dyDescent="0.3">
      <c r="A40" s="1" t="s">
        <v>45</v>
      </c>
      <c r="B40" s="1" t="s">
        <v>76</v>
      </c>
      <c r="C40" s="27" t="s">
        <v>345</v>
      </c>
      <c r="D40" s="38">
        <v>34</v>
      </c>
      <c r="E40" s="89"/>
      <c r="F40" s="27">
        <v>6</v>
      </c>
      <c r="G40" s="89"/>
      <c r="H40" s="89"/>
      <c r="I40" s="89"/>
      <c r="J40" s="27">
        <v>1</v>
      </c>
      <c r="K40" s="27">
        <v>1</v>
      </c>
      <c r="L40" s="89"/>
      <c r="M40" s="89"/>
      <c r="N40" s="27">
        <f t="shared" si="8"/>
        <v>0</v>
      </c>
      <c r="O40" s="90"/>
      <c r="P40" s="90"/>
      <c r="Q40" s="90"/>
      <c r="R40" s="90"/>
      <c r="S40" s="90"/>
      <c r="T40" s="39">
        <f t="shared" si="6"/>
        <v>13</v>
      </c>
      <c r="U40" s="40" t="str">
        <f t="shared" si="7"/>
        <v/>
      </c>
      <c r="V40" s="22">
        <v>269</v>
      </c>
      <c r="W40" s="22" t="s">
        <v>88</v>
      </c>
      <c r="X40" s="22" t="s">
        <v>89</v>
      </c>
      <c r="Y40" s="71">
        <v>3815</v>
      </c>
      <c r="Z40" s="42"/>
      <c r="AA40" s="1" t="s">
        <v>260</v>
      </c>
      <c r="AB40" s="28" t="s">
        <v>275</v>
      </c>
    </row>
    <row r="41" spans="1:28" x14ac:dyDescent="0.3">
      <c r="A41" s="1" t="s">
        <v>45</v>
      </c>
      <c r="B41" s="1" t="s">
        <v>76</v>
      </c>
      <c r="C41" s="27" t="s">
        <v>346</v>
      </c>
      <c r="D41" s="38">
        <v>44</v>
      </c>
      <c r="E41" s="89"/>
      <c r="F41" s="27">
        <v>7</v>
      </c>
      <c r="G41" s="89"/>
      <c r="H41" s="89"/>
      <c r="I41" s="89"/>
      <c r="J41" s="27">
        <v>5</v>
      </c>
      <c r="K41" s="27">
        <v>7</v>
      </c>
      <c r="L41" s="89"/>
      <c r="M41" s="89"/>
      <c r="N41" s="27">
        <f t="shared" si="8"/>
        <v>0</v>
      </c>
      <c r="O41" s="90"/>
      <c r="P41" s="90"/>
      <c r="Q41" s="90"/>
      <c r="R41" s="90"/>
      <c r="S41" s="90"/>
      <c r="T41" s="39">
        <f t="shared" si="6"/>
        <v>19</v>
      </c>
      <c r="U41" s="40" t="str">
        <f t="shared" si="7"/>
        <v/>
      </c>
      <c r="V41" s="22">
        <v>269</v>
      </c>
      <c r="W41" s="22" t="s">
        <v>88</v>
      </c>
      <c r="X41" s="22" t="s">
        <v>89</v>
      </c>
      <c r="Y41" s="71">
        <v>3815</v>
      </c>
      <c r="Z41" s="42"/>
      <c r="AA41" s="1" t="s">
        <v>260</v>
      </c>
      <c r="AB41" s="28" t="s">
        <v>275</v>
      </c>
    </row>
    <row r="42" spans="1:28" x14ac:dyDescent="0.3">
      <c r="A42" s="1" t="s">
        <v>45</v>
      </c>
      <c r="B42" s="1" t="s">
        <v>76</v>
      </c>
      <c r="C42" s="27" t="s">
        <v>348</v>
      </c>
      <c r="D42" s="38">
        <v>32</v>
      </c>
      <c r="E42" s="89"/>
      <c r="F42" s="27">
        <v>1</v>
      </c>
      <c r="G42" s="89"/>
      <c r="H42" s="89"/>
      <c r="I42" s="89"/>
      <c r="J42" s="27">
        <v>0</v>
      </c>
      <c r="K42" s="27">
        <v>0</v>
      </c>
      <c r="L42" s="89"/>
      <c r="M42" s="89"/>
      <c r="N42" s="27">
        <f>SUM(L42:M42)</f>
        <v>0</v>
      </c>
      <c r="O42" s="90"/>
      <c r="P42" s="90"/>
      <c r="Q42" s="90"/>
      <c r="R42" s="90"/>
      <c r="S42" s="90"/>
      <c r="T42" s="39">
        <f>(H42*3)+((F42-H42)*2)+J42</f>
        <v>2</v>
      </c>
      <c r="U42" s="40" t="str">
        <f t="shared" si="7"/>
        <v/>
      </c>
      <c r="V42" s="22">
        <v>269</v>
      </c>
      <c r="W42" s="22" t="s">
        <v>88</v>
      </c>
      <c r="X42" s="22" t="s">
        <v>89</v>
      </c>
      <c r="Y42" s="71">
        <v>3815</v>
      </c>
      <c r="Z42" s="42"/>
      <c r="AA42" s="1" t="s">
        <v>260</v>
      </c>
      <c r="AB42" s="28" t="s">
        <v>275</v>
      </c>
    </row>
    <row r="43" spans="1:28" x14ac:dyDescent="0.3">
      <c r="A43" s="1" t="s">
        <v>45</v>
      </c>
      <c r="B43" s="1" t="s">
        <v>76</v>
      </c>
      <c r="C43" s="27" t="s">
        <v>349</v>
      </c>
      <c r="D43" s="38">
        <v>40</v>
      </c>
      <c r="E43" s="89"/>
      <c r="F43" s="27">
        <v>1</v>
      </c>
      <c r="G43" s="89"/>
      <c r="H43" s="89"/>
      <c r="I43" s="89"/>
      <c r="J43" s="27">
        <v>0</v>
      </c>
      <c r="K43" s="27">
        <v>0</v>
      </c>
      <c r="L43" s="89"/>
      <c r="M43" s="89"/>
      <c r="N43" s="27">
        <f>SUM(L43:M43)</f>
        <v>0</v>
      </c>
      <c r="O43" s="90"/>
      <c r="P43" s="90"/>
      <c r="Q43" s="90"/>
      <c r="R43" s="90"/>
      <c r="S43" s="90"/>
      <c r="T43" s="39">
        <f>(H43*3)+((F43-H43)*2)+J43</f>
        <v>2</v>
      </c>
      <c r="U43" s="40" t="str">
        <f t="shared" si="7"/>
        <v/>
      </c>
      <c r="V43" s="22">
        <v>269</v>
      </c>
      <c r="W43" s="22" t="s">
        <v>88</v>
      </c>
      <c r="X43" s="22" t="s">
        <v>89</v>
      </c>
      <c r="Y43" s="71">
        <v>3815</v>
      </c>
      <c r="Z43" s="42"/>
      <c r="AA43" s="1" t="s">
        <v>260</v>
      </c>
      <c r="AB43" s="28" t="s">
        <v>275</v>
      </c>
    </row>
    <row r="44" spans="1:28" x14ac:dyDescent="0.3">
      <c r="A44" s="1" t="s">
        <v>45</v>
      </c>
      <c r="B44" s="1" t="s">
        <v>76</v>
      </c>
      <c r="C44" s="27" t="s">
        <v>350</v>
      </c>
      <c r="D44" s="38">
        <v>10</v>
      </c>
      <c r="E44" s="89"/>
      <c r="F44" s="27">
        <v>1</v>
      </c>
      <c r="G44" s="89"/>
      <c r="H44" s="89"/>
      <c r="I44" s="89"/>
      <c r="J44" s="27">
        <v>0</v>
      </c>
      <c r="K44" s="27">
        <v>0</v>
      </c>
      <c r="L44" s="89"/>
      <c r="M44" s="89"/>
      <c r="N44" s="27">
        <f>SUM(L44:M44)</f>
        <v>0</v>
      </c>
      <c r="O44" s="90"/>
      <c r="P44" s="90"/>
      <c r="Q44" s="90"/>
      <c r="R44" s="90"/>
      <c r="S44" s="90"/>
      <c r="T44" s="39">
        <f>(H44*3)+((F44-H44)*2)+J44</f>
        <v>2</v>
      </c>
      <c r="U44" s="40" t="str">
        <f t="shared" si="7"/>
        <v/>
      </c>
      <c r="V44" s="22">
        <v>269</v>
      </c>
      <c r="W44" s="22" t="s">
        <v>88</v>
      </c>
      <c r="X44" s="22" t="s">
        <v>89</v>
      </c>
      <c r="Y44" s="71">
        <v>3815</v>
      </c>
      <c r="Z44" s="42"/>
      <c r="AA44" s="1" t="s">
        <v>260</v>
      </c>
      <c r="AB44" s="28" t="s">
        <v>275</v>
      </c>
    </row>
    <row r="45" spans="1:28" x14ac:dyDescent="0.3">
      <c r="A45" s="1" t="s">
        <v>45</v>
      </c>
      <c r="B45" s="1" t="s">
        <v>76</v>
      </c>
      <c r="C45" s="57" t="s">
        <v>38</v>
      </c>
      <c r="D45" s="1"/>
      <c r="E45" s="57">
        <v>240</v>
      </c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>
        <v>23</v>
      </c>
      <c r="Q45" s="43"/>
      <c r="R45" s="43"/>
      <c r="S45" s="43"/>
      <c r="T45" s="43"/>
      <c r="U45" s="40" t="str">
        <f t="shared" ref="U45" si="9">_xlfn.IFNA("",((T45+Q45+N45-R45)+(O45*2))/E45)</f>
        <v/>
      </c>
      <c r="V45" s="22">
        <v>269</v>
      </c>
      <c r="W45" s="22" t="s">
        <v>88</v>
      </c>
      <c r="X45" s="22" t="s">
        <v>89</v>
      </c>
      <c r="Y45" s="71">
        <v>3815</v>
      </c>
      <c r="Z45" s="42"/>
      <c r="AA45" s="1" t="s">
        <v>260</v>
      </c>
      <c r="AB45" s="28" t="s">
        <v>275</v>
      </c>
    </row>
    <row r="46" spans="1:28" x14ac:dyDescent="0.3">
      <c r="A46" s="44" t="s">
        <v>45</v>
      </c>
      <c r="B46" s="44" t="s">
        <v>76</v>
      </c>
      <c r="C46" s="45" t="s">
        <v>39</v>
      </c>
      <c r="D46" s="44"/>
      <c r="E46" s="45">
        <f t="shared" ref="E46:T46" si="10">SUM(E35:E45)</f>
        <v>240</v>
      </c>
      <c r="F46" s="45">
        <f t="shared" si="10"/>
        <v>40</v>
      </c>
      <c r="G46" s="45">
        <f t="shared" si="10"/>
        <v>0</v>
      </c>
      <c r="H46" s="45">
        <f t="shared" si="10"/>
        <v>0</v>
      </c>
      <c r="I46" s="45">
        <f t="shared" si="10"/>
        <v>0</v>
      </c>
      <c r="J46" s="45">
        <f t="shared" si="10"/>
        <v>13</v>
      </c>
      <c r="K46" s="45">
        <f t="shared" si="10"/>
        <v>21</v>
      </c>
      <c r="L46" s="45">
        <f t="shared" si="10"/>
        <v>0</v>
      </c>
      <c r="M46" s="45">
        <f t="shared" si="10"/>
        <v>0</v>
      </c>
      <c r="N46" s="45">
        <f t="shared" si="10"/>
        <v>0</v>
      </c>
      <c r="O46" s="45">
        <f t="shared" si="10"/>
        <v>0</v>
      </c>
      <c r="P46" s="45">
        <f t="shared" si="10"/>
        <v>23</v>
      </c>
      <c r="Q46" s="45">
        <f t="shared" si="10"/>
        <v>0</v>
      </c>
      <c r="R46" s="45">
        <f t="shared" si="10"/>
        <v>0</v>
      </c>
      <c r="S46" s="45">
        <f t="shared" si="10"/>
        <v>0</v>
      </c>
      <c r="T46" s="45">
        <f t="shared" si="10"/>
        <v>93</v>
      </c>
      <c r="U46" s="46">
        <f>((T46+Q46+N46-R46)+(O46*2))/E46</f>
        <v>0.38750000000000001</v>
      </c>
      <c r="V46" s="47">
        <v>269</v>
      </c>
      <c r="W46" s="47" t="s">
        <v>88</v>
      </c>
      <c r="X46" s="47" t="s">
        <v>89</v>
      </c>
      <c r="Y46" s="72">
        <v>3815</v>
      </c>
      <c r="Z46" s="49"/>
      <c r="AA46" s="44" t="s">
        <v>260</v>
      </c>
      <c r="AB46" s="76" t="s">
        <v>275</v>
      </c>
    </row>
    <row r="47" spans="1:28" x14ac:dyDescent="0.3">
      <c r="A47" s="1"/>
      <c r="B47" s="1"/>
      <c r="C47" s="1"/>
      <c r="D47" s="1"/>
      <c r="F47" s="50" t="s">
        <v>40</v>
      </c>
      <c r="G47" s="51" t="e">
        <f>F46/G46</f>
        <v>#DIV/0!</v>
      </c>
      <c r="H47" s="27"/>
      <c r="I47" s="1"/>
      <c r="J47" s="50" t="s">
        <v>41</v>
      </c>
      <c r="K47" s="52">
        <f>J46/K46</f>
        <v>0.61904761904761907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B8315-3D50-459F-BCC3-FBEBCEB188AA}">
  <sheetPr>
    <tabColor rgb="FFFF0000"/>
    <pageSetUpPr fitToPage="1"/>
  </sheetPr>
  <dimension ref="A1:AB48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477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0" t="s">
        <v>528</v>
      </c>
    </row>
    <row r="3" spans="1:28" x14ac:dyDescent="0.3">
      <c r="B3" s="1"/>
      <c r="C3" s="6">
        <v>29253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  <c r="Z3" s="60" t="s">
        <v>536</v>
      </c>
    </row>
    <row r="4" spans="1:28" x14ac:dyDescent="0.3">
      <c r="B4" s="1"/>
      <c r="C4" s="6" t="s">
        <v>210</v>
      </c>
      <c r="D4" s="7" t="s">
        <v>4</v>
      </c>
      <c r="E4" s="8"/>
      <c r="F4" s="5"/>
      <c r="G4" s="1"/>
      <c r="J4" s="15" t="s">
        <v>277</v>
      </c>
      <c r="K4" s="16" t="s">
        <v>44</v>
      </c>
      <c r="L4" s="17"/>
      <c r="M4" s="18"/>
      <c r="N4" s="19">
        <v>18</v>
      </c>
      <c r="O4" s="19">
        <v>25</v>
      </c>
      <c r="P4" s="19">
        <v>20</v>
      </c>
      <c r="Q4" s="19">
        <v>20</v>
      </c>
      <c r="R4" s="20"/>
      <c r="S4" s="21">
        <f>SUM(N4:R4)</f>
        <v>83</v>
      </c>
      <c r="T4" s="22">
        <v>274</v>
      </c>
    </row>
    <row r="5" spans="1:28" x14ac:dyDescent="0.3">
      <c r="B5" s="1"/>
      <c r="C5" s="6" t="s">
        <v>276</v>
      </c>
      <c r="D5" s="7" t="s">
        <v>5</v>
      </c>
      <c r="E5" s="1"/>
      <c r="F5" s="1"/>
      <c r="G5" s="1"/>
      <c r="J5" s="15" t="s">
        <v>278</v>
      </c>
      <c r="K5" s="16" t="s">
        <v>79</v>
      </c>
      <c r="L5" s="17"/>
      <c r="M5" s="18"/>
      <c r="N5" s="19">
        <v>17</v>
      </c>
      <c r="O5" s="19">
        <v>16</v>
      </c>
      <c r="P5" s="19">
        <v>25</v>
      </c>
      <c r="Q5" s="19">
        <v>27</v>
      </c>
      <c r="R5" s="20"/>
      <c r="S5" s="21">
        <f>SUM(N5:R5)</f>
        <v>85</v>
      </c>
      <c r="T5" s="22">
        <v>274</v>
      </c>
      <c r="U5" s="1"/>
      <c r="V5" s="1"/>
      <c r="W5" s="1"/>
    </row>
    <row r="6" spans="1:28" x14ac:dyDescent="0.3">
      <c r="C6" s="23">
        <v>432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8</v>
      </c>
      <c r="U7" s="1"/>
      <c r="V7" s="26">
        <v>274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21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78</v>
      </c>
      <c r="B13" s="1" t="s">
        <v>45</v>
      </c>
      <c r="C13" s="27" t="s">
        <v>54</v>
      </c>
      <c r="D13" s="38">
        <v>21</v>
      </c>
      <c r="E13" s="89"/>
      <c r="F13" s="27">
        <v>3</v>
      </c>
      <c r="G13" s="89"/>
      <c r="H13" s="27"/>
      <c r="I13" s="27"/>
      <c r="J13" s="27">
        <v>2</v>
      </c>
      <c r="K13" s="27">
        <v>4</v>
      </c>
      <c r="L13" s="89"/>
      <c r="M13" s="89"/>
      <c r="N13" s="27">
        <f t="shared" ref="N13:N18" si="0">SUM(L13:M13)</f>
        <v>0</v>
      </c>
      <c r="O13" s="90"/>
      <c r="P13" s="90"/>
      <c r="Q13" s="90"/>
      <c r="R13" s="90"/>
      <c r="S13" s="90"/>
      <c r="T13" s="39">
        <v>8</v>
      </c>
      <c r="U13" s="40" t="str">
        <f t="shared" ref="U13:U23" si="1">IFERROR(((T13+Q13+N13-R13)+(O13*2))/E13,"")</f>
        <v/>
      </c>
      <c r="V13" s="22">
        <v>274</v>
      </c>
      <c r="W13" s="22" t="s">
        <v>88</v>
      </c>
      <c r="X13" s="22" t="s">
        <v>94</v>
      </c>
      <c r="Y13" s="71">
        <v>432</v>
      </c>
      <c r="Z13" s="42"/>
      <c r="AA13" s="1" t="s">
        <v>90</v>
      </c>
      <c r="AB13" s="28" t="s">
        <v>279</v>
      </c>
    </row>
    <row r="14" spans="1:28" x14ac:dyDescent="0.3">
      <c r="A14" s="1" t="s">
        <v>78</v>
      </c>
      <c r="B14" s="1" t="s">
        <v>45</v>
      </c>
      <c r="C14" s="27" t="s">
        <v>50</v>
      </c>
      <c r="D14" s="38">
        <v>32</v>
      </c>
      <c r="E14" s="89"/>
      <c r="F14" s="27">
        <v>1</v>
      </c>
      <c r="G14" s="89"/>
      <c r="H14" s="27"/>
      <c r="I14" s="27"/>
      <c r="J14" s="27">
        <v>3</v>
      </c>
      <c r="K14" s="27">
        <v>7</v>
      </c>
      <c r="L14" s="89"/>
      <c r="M14" s="89"/>
      <c r="N14" s="27">
        <f t="shared" si="0"/>
        <v>0</v>
      </c>
      <c r="O14" s="90"/>
      <c r="P14" s="39">
        <v>4</v>
      </c>
      <c r="Q14" s="90"/>
      <c r="R14" s="90"/>
      <c r="S14" s="90"/>
      <c r="T14" s="39">
        <v>5</v>
      </c>
      <c r="U14" s="40" t="str">
        <f t="shared" si="1"/>
        <v/>
      </c>
      <c r="V14" s="22">
        <v>274</v>
      </c>
      <c r="W14" s="22" t="s">
        <v>88</v>
      </c>
      <c r="X14" s="22" t="s">
        <v>94</v>
      </c>
      <c r="Y14" s="71">
        <v>432</v>
      </c>
      <c r="Z14" s="42"/>
      <c r="AA14" s="1" t="s">
        <v>90</v>
      </c>
      <c r="AB14" s="28" t="s">
        <v>279</v>
      </c>
    </row>
    <row r="15" spans="1:28" x14ac:dyDescent="0.3">
      <c r="A15" s="1" t="s">
        <v>78</v>
      </c>
      <c r="B15" s="1" t="s">
        <v>45</v>
      </c>
      <c r="C15" s="27" t="s">
        <v>46</v>
      </c>
      <c r="D15" s="38">
        <v>45</v>
      </c>
      <c r="E15" s="27">
        <v>5</v>
      </c>
      <c r="F15" s="27">
        <v>1</v>
      </c>
      <c r="G15" s="27">
        <v>3</v>
      </c>
      <c r="H15" s="27"/>
      <c r="I15" s="27"/>
      <c r="J15" s="27">
        <v>0</v>
      </c>
      <c r="K15" s="27">
        <v>0</v>
      </c>
      <c r="L15" s="27">
        <v>0</v>
      </c>
      <c r="M15" s="27">
        <v>0</v>
      </c>
      <c r="N15" s="27">
        <f t="shared" si="0"/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2</v>
      </c>
      <c r="U15" s="40">
        <f t="shared" si="1"/>
        <v>0.4</v>
      </c>
      <c r="V15" s="22">
        <v>274</v>
      </c>
      <c r="W15" s="22" t="s">
        <v>88</v>
      </c>
      <c r="X15" s="22" t="s">
        <v>94</v>
      </c>
      <c r="Y15" s="71">
        <v>432</v>
      </c>
      <c r="Z15" s="42"/>
      <c r="AA15" s="1" t="s">
        <v>90</v>
      </c>
      <c r="AB15" s="28" t="s">
        <v>279</v>
      </c>
    </row>
    <row r="16" spans="1:28" x14ac:dyDescent="0.3">
      <c r="A16" s="1" t="s">
        <v>78</v>
      </c>
      <c r="B16" s="1" t="s">
        <v>45</v>
      </c>
      <c r="C16" s="27" t="s">
        <v>47</v>
      </c>
      <c r="D16" s="38">
        <v>42</v>
      </c>
      <c r="E16" s="89"/>
      <c r="F16" s="27">
        <v>11</v>
      </c>
      <c r="G16" s="27">
        <v>21</v>
      </c>
      <c r="H16" s="27"/>
      <c r="I16" s="27"/>
      <c r="J16" s="27">
        <v>1</v>
      </c>
      <c r="K16" s="27">
        <v>2</v>
      </c>
      <c r="L16" s="89"/>
      <c r="M16" s="89"/>
      <c r="N16" s="27">
        <f t="shared" si="0"/>
        <v>0</v>
      </c>
      <c r="O16" s="90"/>
      <c r="P16" s="90"/>
      <c r="Q16" s="90"/>
      <c r="R16" s="90"/>
      <c r="S16" s="90"/>
      <c r="T16" s="39">
        <v>23</v>
      </c>
      <c r="U16" s="40" t="str">
        <f t="shared" si="1"/>
        <v/>
      </c>
      <c r="V16" s="22">
        <v>274</v>
      </c>
      <c r="W16" s="22" t="s">
        <v>88</v>
      </c>
      <c r="X16" s="22" t="s">
        <v>94</v>
      </c>
      <c r="Y16" s="71">
        <v>432</v>
      </c>
      <c r="Z16" s="42"/>
      <c r="AA16" s="1" t="s">
        <v>90</v>
      </c>
      <c r="AB16" s="28" t="s">
        <v>279</v>
      </c>
    </row>
    <row r="17" spans="1:28" x14ac:dyDescent="0.3">
      <c r="A17" s="1" t="s">
        <v>78</v>
      </c>
      <c r="B17" s="1" t="s">
        <v>45</v>
      </c>
      <c r="C17" s="27" t="s">
        <v>172</v>
      </c>
      <c r="D17" s="38">
        <v>13</v>
      </c>
      <c r="E17" s="27">
        <v>7</v>
      </c>
      <c r="F17" s="27">
        <v>1</v>
      </c>
      <c r="G17" s="27">
        <v>1</v>
      </c>
      <c r="H17" s="27"/>
      <c r="I17" s="27"/>
      <c r="J17" s="27">
        <v>0</v>
      </c>
      <c r="K17" s="27">
        <v>0</v>
      </c>
      <c r="L17" s="27">
        <v>0</v>
      </c>
      <c r="M17" s="27">
        <v>0</v>
      </c>
      <c r="N17" s="27">
        <f t="shared" si="0"/>
        <v>0</v>
      </c>
      <c r="O17" s="39">
        <v>1</v>
      </c>
      <c r="P17" s="39">
        <v>0</v>
      </c>
      <c r="Q17" s="39">
        <v>0</v>
      </c>
      <c r="R17" s="39">
        <v>0</v>
      </c>
      <c r="S17" s="39">
        <v>0</v>
      </c>
      <c r="T17" s="39">
        <v>2</v>
      </c>
      <c r="U17" s="40">
        <f t="shared" si="1"/>
        <v>0.5714285714285714</v>
      </c>
      <c r="V17" s="22">
        <v>274</v>
      </c>
      <c r="W17" s="22" t="s">
        <v>88</v>
      </c>
      <c r="X17" s="22" t="s">
        <v>94</v>
      </c>
      <c r="Y17" s="71">
        <v>432</v>
      </c>
      <c r="Z17" s="42"/>
      <c r="AA17" s="1" t="s">
        <v>90</v>
      </c>
      <c r="AB17" s="28" t="s">
        <v>279</v>
      </c>
    </row>
    <row r="18" spans="1:28" x14ac:dyDescent="0.3">
      <c r="A18" s="1" t="s">
        <v>78</v>
      </c>
      <c r="B18" s="1" t="s">
        <v>45</v>
      </c>
      <c r="C18" s="27" t="s">
        <v>49</v>
      </c>
      <c r="D18" s="38">
        <v>53</v>
      </c>
      <c r="E18" s="89"/>
      <c r="F18" s="27">
        <v>6</v>
      </c>
      <c r="G18" s="89"/>
      <c r="H18" s="27"/>
      <c r="I18" s="27"/>
      <c r="J18" s="27">
        <v>1</v>
      </c>
      <c r="K18" s="27">
        <v>2</v>
      </c>
      <c r="L18" s="89"/>
      <c r="M18" s="89"/>
      <c r="N18" s="27">
        <f t="shared" si="0"/>
        <v>0</v>
      </c>
      <c r="O18" s="90"/>
      <c r="P18" s="57">
        <v>6</v>
      </c>
      <c r="Q18" s="90"/>
      <c r="R18" s="90"/>
      <c r="S18" s="90"/>
      <c r="T18" s="39">
        <v>13</v>
      </c>
      <c r="U18" s="40" t="str">
        <f t="shared" si="1"/>
        <v/>
      </c>
      <c r="V18" s="22">
        <v>274</v>
      </c>
      <c r="W18" s="22" t="s">
        <v>88</v>
      </c>
      <c r="X18" s="22" t="s">
        <v>94</v>
      </c>
      <c r="Y18" s="71">
        <v>432</v>
      </c>
      <c r="Z18" s="42"/>
      <c r="AA18" s="1" t="s">
        <v>90</v>
      </c>
      <c r="AB18" s="28" t="s">
        <v>279</v>
      </c>
    </row>
    <row r="19" spans="1:28" x14ac:dyDescent="0.3">
      <c r="A19" s="1" t="s">
        <v>78</v>
      </c>
      <c r="B19" s="1" t="s">
        <v>45</v>
      </c>
      <c r="C19" s="27" t="s">
        <v>51</v>
      </c>
      <c r="D19" s="38">
        <v>33</v>
      </c>
      <c r="E19" s="89"/>
      <c r="F19" s="27">
        <v>2</v>
      </c>
      <c r="G19" s="89"/>
      <c r="H19" s="27"/>
      <c r="I19" s="27"/>
      <c r="J19" s="27">
        <v>0</v>
      </c>
      <c r="K19" s="27">
        <v>1</v>
      </c>
      <c r="L19" s="89"/>
      <c r="M19" s="89"/>
      <c r="N19" s="27">
        <f>SUM(L19:M19)</f>
        <v>0</v>
      </c>
      <c r="O19" s="90"/>
      <c r="P19" s="90"/>
      <c r="Q19" s="90"/>
      <c r="R19" s="90"/>
      <c r="S19" s="90"/>
      <c r="T19" s="39">
        <v>4</v>
      </c>
      <c r="U19" s="40" t="str">
        <f t="shared" si="1"/>
        <v/>
      </c>
      <c r="V19" s="22">
        <v>274</v>
      </c>
      <c r="W19" s="22" t="s">
        <v>88</v>
      </c>
      <c r="X19" s="22" t="s">
        <v>94</v>
      </c>
      <c r="Y19" s="71">
        <v>432</v>
      </c>
      <c r="Z19" s="42"/>
      <c r="AA19" s="1" t="s">
        <v>90</v>
      </c>
      <c r="AB19" s="28" t="s">
        <v>279</v>
      </c>
    </row>
    <row r="20" spans="1:28" x14ac:dyDescent="0.3">
      <c r="A20" s="1" t="s">
        <v>78</v>
      </c>
      <c r="B20" s="1" t="s">
        <v>45</v>
      </c>
      <c r="C20" s="27" t="s">
        <v>173</v>
      </c>
      <c r="D20" s="38">
        <v>44</v>
      </c>
      <c r="E20" s="89"/>
      <c r="F20" s="27">
        <v>2</v>
      </c>
      <c r="G20" s="89"/>
      <c r="H20" s="27"/>
      <c r="I20" s="27"/>
      <c r="J20" s="27">
        <v>0</v>
      </c>
      <c r="K20" s="27">
        <v>0</v>
      </c>
      <c r="L20" s="89"/>
      <c r="M20" s="89"/>
      <c r="N20" s="27">
        <f>SUM(L20:M20)</f>
        <v>0</v>
      </c>
      <c r="O20" s="90"/>
      <c r="P20" s="90"/>
      <c r="Q20" s="90"/>
      <c r="R20" s="90"/>
      <c r="S20" s="90"/>
      <c r="T20" s="39">
        <v>4</v>
      </c>
      <c r="U20" s="40" t="str">
        <f t="shared" si="1"/>
        <v/>
      </c>
      <c r="V20" s="22">
        <v>274</v>
      </c>
      <c r="W20" s="22" t="s">
        <v>88</v>
      </c>
      <c r="X20" s="22" t="s">
        <v>94</v>
      </c>
      <c r="Y20" s="71">
        <v>432</v>
      </c>
      <c r="Z20" s="42"/>
      <c r="AA20" s="1" t="s">
        <v>90</v>
      </c>
      <c r="AB20" s="28" t="s">
        <v>279</v>
      </c>
    </row>
    <row r="21" spans="1:28" x14ac:dyDescent="0.3">
      <c r="A21" s="1" t="s">
        <v>78</v>
      </c>
      <c r="B21" s="1" t="s">
        <v>45</v>
      </c>
      <c r="C21" s="27" t="s">
        <v>52</v>
      </c>
      <c r="D21" s="38">
        <v>12</v>
      </c>
      <c r="E21" s="89"/>
      <c r="F21" s="27">
        <v>0</v>
      </c>
      <c r="G21" s="89"/>
      <c r="H21" s="27"/>
      <c r="I21" s="27"/>
      <c r="J21" s="27">
        <v>0</v>
      </c>
      <c r="K21" s="27">
        <v>0</v>
      </c>
      <c r="L21" s="89"/>
      <c r="M21" s="89"/>
      <c r="N21" s="27">
        <f>SUM(L21:M21)</f>
        <v>0</v>
      </c>
      <c r="O21" s="90"/>
      <c r="P21" s="90"/>
      <c r="Q21" s="90"/>
      <c r="R21" s="90"/>
      <c r="S21" s="90"/>
      <c r="T21" s="39">
        <v>0</v>
      </c>
      <c r="U21" s="40" t="str">
        <f t="shared" si="1"/>
        <v/>
      </c>
      <c r="V21" s="22">
        <v>274</v>
      </c>
      <c r="W21" s="22" t="s">
        <v>88</v>
      </c>
      <c r="X21" s="22" t="s">
        <v>94</v>
      </c>
      <c r="Y21" s="71">
        <v>432</v>
      </c>
      <c r="Z21" s="42"/>
      <c r="AA21" s="1" t="s">
        <v>90</v>
      </c>
      <c r="AB21" s="28" t="s">
        <v>279</v>
      </c>
    </row>
    <row r="22" spans="1:28" x14ac:dyDescent="0.3">
      <c r="A22" s="1" t="s">
        <v>78</v>
      </c>
      <c r="B22" s="1" t="s">
        <v>45</v>
      </c>
      <c r="C22" s="27" t="s">
        <v>163</v>
      </c>
      <c r="D22" s="38">
        <v>24</v>
      </c>
      <c r="E22" s="89" t="s">
        <v>459</v>
      </c>
      <c r="F22" s="27"/>
      <c r="G22" s="89"/>
      <c r="H22" s="27"/>
      <c r="I22" s="27"/>
      <c r="J22" s="27"/>
      <c r="K22" s="27"/>
      <c r="L22" s="89"/>
      <c r="M22" s="89"/>
      <c r="N22" s="27"/>
      <c r="O22" s="90"/>
      <c r="P22" s="90"/>
      <c r="Q22" s="90"/>
      <c r="R22" s="90"/>
      <c r="S22" s="90"/>
      <c r="T22" s="39"/>
      <c r="U22" s="40" t="str">
        <f t="shared" si="1"/>
        <v/>
      </c>
      <c r="V22" s="22">
        <v>274</v>
      </c>
      <c r="W22" s="22" t="s">
        <v>88</v>
      </c>
      <c r="X22" s="22" t="s">
        <v>94</v>
      </c>
      <c r="Y22" s="71">
        <v>432</v>
      </c>
      <c r="Z22" s="42"/>
      <c r="AA22" s="1" t="s">
        <v>90</v>
      </c>
      <c r="AB22" s="28" t="s">
        <v>279</v>
      </c>
    </row>
    <row r="23" spans="1:28" x14ac:dyDescent="0.3">
      <c r="A23" s="1" t="s">
        <v>78</v>
      </c>
      <c r="B23" s="1" t="s">
        <v>45</v>
      </c>
      <c r="C23" s="27" t="s">
        <v>48</v>
      </c>
      <c r="D23" s="38">
        <v>11</v>
      </c>
      <c r="E23" s="89"/>
      <c r="F23" s="27">
        <v>9</v>
      </c>
      <c r="G23" s="89"/>
      <c r="H23" s="27"/>
      <c r="I23" s="27"/>
      <c r="J23" s="27">
        <v>4</v>
      </c>
      <c r="K23" s="27">
        <v>4</v>
      </c>
      <c r="L23" s="89"/>
      <c r="M23" s="27">
        <v>13</v>
      </c>
      <c r="N23" s="27">
        <f>SUM(L23:M23)</f>
        <v>13</v>
      </c>
      <c r="O23" s="90"/>
      <c r="P23" s="90"/>
      <c r="Q23" s="90"/>
      <c r="R23" s="90"/>
      <c r="S23" s="90"/>
      <c r="T23" s="39">
        <v>22</v>
      </c>
      <c r="U23" s="40" t="str">
        <f t="shared" si="1"/>
        <v/>
      </c>
      <c r="V23" s="22">
        <v>274</v>
      </c>
      <c r="W23" s="22" t="s">
        <v>88</v>
      </c>
      <c r="X23" s="22" t="s">
        <v>94</v>
      </c>
      <c r="Y23" s="71">
        <v>432</v>
      </c>
      <c r="Z23" s="42"/>
      <c r="AA23" s="1" t="s">
        <v>90</v>
      </c>
      <c r="AB23" s="28" t="s">
        <v>279</v>
      </c>
    </row>
    <row r="24" spans="1:28" x14ac:dyDescent="0.3">
      <c r="A24" s="1" t="s">
        <v>78</v>
      </c>
      <c r="B24" s="1" t="s">
        <v>45</v>
      </c>
      <c r="C24" s="57" t="s">
        <v>38</v>
      </c>
      <c r="D24" s="36"/>
      <c r="E24" s="57">
        <v>228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>
        <v>17</v>
      </c>
      <c r="Q24" s="43"/>
      <c r="R24" s="43"/>
      <c r="S24" s="43"/>
      <c r="T24" s="43"/>
      <c r="U24" s="40" t="str">
        <f t="shared" ref="U24" si="2">_xlfn.IFNA("",((T24+Q24+N24-R24)+(O24*2))/E24)</f>
        <v/>
      </c>
      <c r="V24" s="22">
        <v>274</v>
      </c>
      <c r="W24" s="22" t="s">
        <v>88</v>
      </c>
      <c r="X24" s="22" t="s">
        <v>94</v>
      </c>
      <c r="Y24" s="71">
        <v>432</v>
      </c>
      <c r="Z24" s="42"/>
      <c r="AA24" s="1" t="s">
        <v>90</v>
      </c>
      <c r="AB24" s="28" t="s">
        <v>279</v>
      </c>
    </row>
    <row r="25" spans="1:28" x14ac:dyDescent="0.3">
      <c r="A25" s="44" t="s">
        <v>78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36</v>
      </c>
      <c r="G25" s="45">
        <f t="shared" si="3"/>
        <v>25</v>
      </c>
      <c r="H25" s="45">
        <f t="shared" si="3"/>
        <v>0</v>
      </c>
      <c r="I25" s="45">
        <f t="shared" si="3"/>
        <v>0</v>
      </c>
      <c r="J25" s="45">
        <f t="shared" si="3"/>
        <v>11</v>
      </c>
      <c r="K25" s="45">
        <f t="shared" si="3"/>
        <v>20</v>
      </c>
      <c r="L25" s="45">
        <f t="shared" si="3"/>
        <v>0</v>
      </c>
      <c r="M25" s="45">
        <f t="shared" si="3"/>
        <v>13</v>
      </c>
      <c r="N25" s="45">
        <f t="shared" si="3"/>
        <v>13</v>
      </c>
      <c r="O25" s="45">
        <f t="shared" si="3"/>
        <v>1</v>
      </c>
      <c r="P25" s="45">
        <f t="shared" si="3"/>
        <v>27</v>
      </c>
      <c r="Q25" s="45">
        <f t="shared" si="3"/>
        <v>0</v>
      </c>
      <c r="R25" s="45">
        <f t="shared" si="3"/>
        <v>0</v>
      </c>
      <c r="S25" s="45">
        <f t="shared" si="3"/>
        <v>0</v>
      </c>
      <c r="T25" s="45">
        <f t="shared" si="3"/>
        <v>83</v>
      </c>
      <c r="U25" s="46">
        <f>((T25+Q25+N25-R25)+(O25*2))/E25</f>
        <v>0.40833333333333333</v>
      </c>
      <c r="V25" s="47">
        <v>274</v>
      </c>
      <c r="W25" s="47" t="s">
        <v>88</v>
      </c>
      <c r="X25" s="47" t="s">
        <v>94</v>
      </c>
      <c r="Y25" s="72">
        <v>432</v>
      </c>
      <c r="Z25" s="49"/>
      <c r="AA25" s="44" t="s">
        <v>90</v>
      </c>
      <c r="AB25" s="76" t="s">
        <v>279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1.44</v>
      </c>
      <c r="H26" s="27"/>
      <c r="I26" s="1"/>
      <c r="J26" s="50" t="s">
        <v>41</v>
      </c>
      <c r="K26" s="52">
        <f>J25/K25</f>
        <v>0.55000000000000004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79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19</v>
      </c>
      <c r="W33" s="1"/>
      <c r="X33" s="1"/>
      <c r="Y33" s="31"/>
      <c r="Z33" s="42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78</v>
      </c>
      <c r="C35" s="27" t="s">
        <v>361</v>
      </c>
      <c r="D35" s="38">
        <v>11</v>
      </c>
      <c r="E35" s="89"/>
      <c r="F35" s="27">
        <v>4</v>
      </c>
      <c r="G35" s="89"/>
      <c r="H35" s="27"/>
      <c r="I35" s="27"/>
      <c r="J35" s="27">
        <v>1</v>
      </c>
      <c r="K35" s="27">
        <v>2</v>
      </c>
      <c r="L35" s="89"/>
      <c r="M35" s="89"/>
      <c r="N35" s="27">
        <f>SUM(L35:M35)</f>
        <v>0</v>
      </c>
      <c r="O35" s="89"/>
      <c r="P35" s="90"/>
      <c r="Q35" s="89"/>
      <c r="R35" s="89"/>
      <c r="S35" s="89"/>
      <c r="T35" s="27">
        <v>9</v>
      </c>
      <c r="U35" s="40" t="str">
        <f>IFERROR(((T35+Q35+N35-R35)+(O35*2))/E35,"")</f>
        <v/>
      </c>
      <c r="V35" s="22">
        <v>274</v>
      </c>
      <c r="W35" s="22" t="s">
        <v>93</v>
      </c>
      <c r="X35" s="22" t="s">
        <v>89</v>
      </c>
      <c r="Y35" s="71">
        <v>432</v>
      </c>
      <c r="Z35" s="42"/>
      <c r="AA35" s="1" t="s">
        <v>280</v>
      </c>
      <c r="AB35" s="28" t="s">
        <v>281</v>
      </c>
    </row>
    <row r="36" spans="1:28" x14ac:dyDescent="0.3">
      <c r="A36" s="1" t="s">
        <v>45</v>
      </c>
      <c r="B36" s="1" t="s">
        <v>78</v>
      </c>
      <c r="C36" s="27" t="s">
        <v>362</v>
      </c>
      <c r="D36" s="38">
        <v>24</v>
      </c>
      <c r="E36" s="89"/>
      <c r="F36" s="27">
        <v>7</v>
      </c>
      <c r="G36" s="89"/>
      <c r="H36" s="27"/>
      <c r="I36" s="27"/>
      <c r="J36" s="27">
        <v>8</v>
      </c>
      <c r="K36" s="27">
        <v>14</v>
      </c>
      <c r="L36" s="89"/>
      <c r="M36" s="89"/>
      <c r="N36" s="27">
        <f t="shared" ref="N36:N41" si="4">SUM(L36:M36)</f>
        <v>0</v>
      </c>
      <c r="O36" s="90"/>
      <c r="P36" s="90"/>
      <c r="Q36" s="90"/>
      <c r="R36" s="90"/>
      <c r="S36" s="90"/>
      <c r="T36" s="27">
        <v>22</v>
      </c>
      <c r="U36" s="40" t="str">
        <f t="shared" ref="U36:U43" si="5">IFERROR(((T36+Q36+N36-R36)+(O36*2))/E36,"")</f>
        <v/>
      </c>
      <c r="V36" s="22">
        <v>274</v>
      </c>
      <c r="W36" s="22" t="s">
        <v>93</v>
      </c>
      <c r="X36" s="22" t="s">
        <v>89</v>
      </c>
      <c r="Y36" s="71">
        <v>432</v>
      </c>
      <c r="Z36" s="42"/>
      <c r="AA36" s="1" t="s">
        <v>280</v>
      </c>
      <c r="AB36" s="28" t="s">
        <v>281</v>
      </c>
    </row>
    <row r="37" spans="1:28" x14ac:dyDescent="0.3">
      <c r="A37" s="1" t="s">
        <v>45</v>
      </c>
      <c r="B37" s="1" t="s">
        <v>78</v>
      </c>
      <c r="C37" s="27" t="s">
        <v>363</v>
      </c>
      <c r="D37" s="38">
        <v>22</v>
      </c>
      <c r="E37" s="89"/>
      <c r="F37" s="27">
        <v>2</v>
      </c>
      <c r="G37" s="89"/>
      <c r="H37" s="27"/>
      <c r="I37" s="27"/>
      <c r="J37" s="27">
        <v>7</v>
      </c>
      <c r="K37" s="27">
        <v>9</v>
      </c>
      <c r="L37" s="89"/>
      <c r="M37" s="89"/>
      <c r="N37" s="27">
        <f t="shared" si="4"/>
        <v>0</v>
      </c>
      <c r="O37" s="90"/>
      <c r="P37" s="90"/>
      <c r="Q37" s="90"/>
      <c r="R37" s="90"/>
      <c r="S37" s="90"/>
      <c r="T37" s="27">
        <v>11</v>
      </c>
      <c r="U37" s="40" t="str">
        <f t="shared" si="5"/>
        <v/>
      </c>
      <c r="V37" s="22">
        <v>274</v>
      </c>
      <c r="W37" s="22" t="s">
        <v>93</v>
      </c>
      <c r="X37" s="22" t="s">
        <v>89</v>
      </c>
      <c r="Y37" s="71">
        <v>432</v>
      </c>
      <c r="Z37" s="42"/>
      <c r="AA37" s="1" t="s">
        <v>280</v>
      </c>
      <c r="AB37" s="28" t="s">
        <v>281</v>
      </c>
    </row>
    <row r="38" spans="1:28" x14ac:dyDescent="0.3">
      <c r="A38" s="1" t="s">
        <v>45</v>
      </c>
      <c r="B38" s="1" t="s">
        <v>78</v>
      </c>
      <c r="C38" s="27" t="s">
        <v>364</v>
      </c>
      <c r="D38" s="38">
        <v>3</v>
      </c>
      <c r="E38" s="27">
        <v>1</v>
      </c>
      <c r="F38" s="27">
        <v>0</v>
      </c>
      <c r="G38" s="27">
        <v>0</v>
      </c>
      <c r="H38" s="27"/>
      <c r="I38" s="27"/>
      <c r="J38" s="27">
        <v>0</v>
      </c>
      <c r="K38" s="27">
        <v>0</v>
      </c>
      <c r="L38" s="27">
        <v>0</v>
      </c>
      <c r="M38" s="27">
        <v>0</v>
      </c>
      <c r="N38" s="27">
        <f t="shared" si="4"/>
        <v>0</v>
      </c>
      <c r="O38" s="39">
        <v>0</v>
      </c>
      <c r="P38" s="39">
        <v>1</v>
      </c>
      <c r="Q38" s="39">
        <v>0</v>
      </c>
      <c r="R38" s="39">
        <v>0</v>
      </c>
      <c r="S38" s="39">
        <v>0</v>
      </c>
      <c r="T38" s="27">
        <v>0</v>
      </c>
      <c r="U38" s="40">
        <f t="shared" si="5"/>
        <v>0</v>
      </c>
      <c r="V38" s="22">
        <v>274</v>
      </c>
      <c r="W38" s="22" t="s">
        <v>93</v>
      </c>
      <c r="X38" s="22" t="s">
        <v>89</v>
      </c>
      <c r="Y38" s="71">
        <v>432</v>
      </c>
      <c r="Z38" s="42"/>
      <c r="AA38" s="1" t="s">
        <v>280</v>
      </c>
      <c r="AB38" s="28" t="s">
        <v>281</v>
      </c>
    </row>
    <row r="39" spans="1:28" x14ac:dyDescent="0.3">
      <c r="A39" s="1" t="s">
        <v>45</v>
      </c>
      <c r="B39" s="1" t="s">
        <v>78</v>
      </c>
      <c r="C39" s="27" t="s">
        <v>365</v>
      </c>
      <c r="D39" s="38">
        <v>45</v>
      </c>
      <c r="E39" s="89"/>
      <c r="F39" s="27">
        <v>3</v>
      </c>
      <c r="G39" s="89"/>
      <c r="H39" s="27"/>
      <c r="I39" s="27"/>
      <c r="J39" s="27">
        <v>0</v>
      </c>
      <c r="K39" s="27">
        <v>0</v>
      </c>
      <c r="L39" s="89"/>
      <c r="M39" s="89"/>
      <c r="N39" s="27">
        <f t="shared" si="4"/>
        <v>0</v>
      </c>
      <c r="O39" s="90"/>
      <c r="P39" s="90"/>
      <c r="Q39" s="90"/>
      <c r="R39" s="90"/>
      <c r="S39" s="90"/>
      <c r="T39" s="27">
        <v>6</v>
      </c>
      <c r="U39" s="40" t="str">
        <f t="shared" si="5"/>
        <v/>
      </c>
      <c r="V39" s="22">
        <v>274</v>
      </c>
      <c r="W39" s="22" t="s">
        <v>93</v>
      </c>
      <c r="X39" s="22" t="s">
        <v>89</v>
      </c>
      <c r="Y39" s="71">
        <v>432</v>
      </c>
      <c r="Z39" s="42"/>
      <c r="AA39" s="1" t="s">
        <v>280</v>
      </c>
      <c r="AB39" s="28" t="s">
        <v>281</v>
      </c>
    </row>
    <row r="40" spans="1:28" x14ac:dyDescent="0.3">
      <c r="A40" s="1" t="s">
        <v>45</v>
      </c>
      <c r="B40" s="1" t="s">
        <v>78</v>
      </c>
      <c r="C40" s="27" t="s">
        <v>366</v>
      </c>
      <c r="D40" s="38">
        <v>23</v>
      </c>
      <c r="E40" s="89"/>
      <c r="F40" s="27">
        <v>6</v>
      </c>
      <c r="G40" s="89"/>
      <c r="H40" s="27"/>
      <c r="I40" s="27"/>
      <c r="J40" s="27">
        <v>4</v>
      </c>
      <c r="K40" s="27">
        <v>4</v>
      </c>
      <c r="L40" s="89"/>
      <c r="M40" s="89"/>
      <c r="N40" s="27">
        <f t="shared" si="4"/>
        <v>0</v>
      </c>
      <c r="O40" s="90"/>
      <c r="P40" s="90"/>
      <c r="Q40" s="90"/>
      <c r="R40" s="90"/>
      <c r="S40" s="90"/>
      <c r="T40" s="27">
        <v>16</v>
      </c>
      <c r="U40" s="40" t="str">
        <f t="shared" si="5"/>
        <v/>
      </c>
      <c r="V40" s="22">
        <v>274</v>
      </c>
      <c r="W40" s="22" t="s">
        <v>93</v>
      </c>
      <c r="X40" s="22" t="s">
        <v>89</v>
      </c>
      <c r="Y40" s="71">
        <v>432</v>
      </c>
      <c r="Z40" s="42"/>
      <c r="AA40" s="1" t="s">
        <v>280</v>
      </c>
      <c r="AB40" s="28" t="s">
        <v>281</v>
      </c>
    </row>
    <row r="41" spans="1:28" x14ac:dyDescent="0.3">
      <c r="A41" s="1" t="s">
        <v>45</v>
      </c>
      <c r="B41" s="1" t="s">
        <v>78</v>
      </c>
      <c r="C41" s="27" t="s">
        <v>367</v>
      </c>
      <c r="D41" s="38">
        <v>40</v>
      </c>
      <c r="E41" s="89"/>
      <c r="F41" s="27">
        <v>4</v>
      </c>
      <c r="G41" s="89"/>
      <c r="H41" s="27"/>
      <c r="I41" s="27"/>
      <c r="J41" s="27">
        <v>5</v>
      </c>
      <c r="K41" s="27">
        <v>8</v>
      </c>
      <c r="L41" s="89"/>
      <c r="M41" s="89"/>
      <c r="N41" s="27">
        <f t="shared" si="4"/>
        <v>0</v>
      </c>
      <c r="O41" s="90"/>
      <c r="P41" s="90"/>
      <c r="Q41" s="90"/>
      <c r="R41" s="90"/>
      <c r="S41" s="90"/>
      <c r="T41" s="27">
        <v>13</v>
      </c>
      <c r="U41" s="40" t="str">
        <f t="shared" si="5"/>
        <v/>
      </c>
      <c r="V41" s="22">
        <v>274</v>
      </c>
      <c r="W41" s="22" t="s">
        <v>93</v>
      </c>
      <c r="X41" s="22" t="s">
        <v>89</v>
      </c>
      <c r="Y41" s="71">
        <v>432</v>
      </c>
      <c r="Z41" s="42"/>
      <c r="AA41" s="1" t="s">
        <v>280</v>
      </c>
      <c r="AB41" s="28" t="s">
        <v>281</v>
      </c>
    </row>
    <row r="42" spans="1:28" x14ac:dyDescent="0.3">
      <c r="A42" s="1" t="s">
        <v>45</v>
      </c>
      <c r="B42" s="1" t="s">
        <v>78</v>
      </c>
      <c r="C42" s="27" t="s">
        <v>368</v>
      </c>
      <c r="D42" s="38">
        <v>10</v>
      </c>
      <c r="E42" s="89"/>
      <c r="F42" s="27">
        <v>3</v>
      </c>
      <c r="G42" s="89"/>
      <c r="H42" s="27"/>
      <c r="I42" s="27"/>
      <c r="J42" s="27">
        <v>1</v>
      </c>
      <c r="K42" s="27">
        <v>2</v>
      </c>
      <c r="L42" s="89"/>
      <c r="M42" s="89"/>
      <c r="N42" s="27">
        <f>SUM(L42:M42)</f>
        <v>0</v>
      </c>
      <c r="O42" s="90"/>
      <c r="P42" s="90"/>
      <c r="Q42" s="90"/>
      <c r="R42" s="90"/>
      <c r="S42" s="90"/>
      <c r="T42" s="27">
        <v>7</v>
      </c>
      <c r="U42" s="40" t="str">
        <f t="shared" si="5"/>
        <v/>
      </c>
      <c r="V42" s="22">
        <v>274</v>
      </c>
      <c r="W42" s="22" t="s">
        <v>93</v>
      </c>
      <c r="X42" s="22" t="s">
        <v>89</v>
      </c>
      <c r="Y42" s="71">
        <v>432</v>
      </c>
      <c r="Z42" s="42"/>
      <c r="AA42" s="1" t="s">
        <v>280</v>
      </c>
      <c r="AB42" s="28" t="s">
        <v>281</v>
      </c>
    </row>
    <row r="43" spans="1:28" x14ac:dyDescent="0.3">
      <c r="A43" s="1" t="s">
        <v>45</v>
      </c>
      <c r="B43" s="1" t="s">
        <v>78</v>
      </c>
      <c r="C43" s="27" t="s">
        <v>369</v>
      </c>
      <c r="D43" s="38">
        <v>15</v>
      </c>
      <c r="E43" s="89"/>
      <c r="F43" s="27">
        <v>0</v>
      </c>
      <c r="G43" s="89"/>
      <c r="H43" s="27"/>
      <c r="I43" s="27"/>
      <c r="J43" s="27">
        <v>1</v>
      </c>
      <c r="K43" s="27">
        <v>2</v>
      </c>
      <c r="L43" s="89"/>
      <c r="M43" s="89"/>
      <c r="N43" s="27">
        <f>SUM(L43:M43)</f>
        <v>0</v>
      </c>
      <c r="O43" s="90"/>
      <c r="P43" s="90"/>
      <c r="Q43" s="90"/>
      <c r="R43" s="90"/>
      <c r="S43" s="90"/>
      <c r="T43" s="27">
        <v>1</v>
      </c>
      <c r="U43" s="40" t="str">
        <f t="shared" si="5"/>
        <v/>
      </c>
      <c r="V43" s="22">
        <v>274</v>
      </c>
      <c r="W43" s="22" t="s">
        <v>93</v>
      </c>
      <c r="X43" s="22" t="s">
        <v>89</v>
      </c>
      <c r="Y43" s="71">
        <v>432</v>
      </c>
      <c r="Z43" s="42"/>
      <c r="AA43" s="1" t="s">
        <v>280</v>
      </c>
      <c r="AB43" s="28" t="s">
        <v>281</v>
      </c>
    </row>
    <row r="44" spans="1:28" x14ac:dyDescent="0.3">
      <c r="A44" s="1" t="s">
        <v>45</v>
      </c>
      <c r="B44" s="1" t="s">
        <v>78</v>
      </c>
      <c r="C44" s="57" t="s">
        <v>38</v>
      </c>
      <c r="D44" s="1"/>
      <c r="E44" s="57">
        <v>239</v>
      </c>
      <c r="F44" s="57"/>
      <c r="G44" s="57">
        <v>74</v>
      </c>
      <c r="H44" s="57"/>
      <c r="I44" s="57"/>
      <c r="J44" s="57"/>
      <c r="K44" s="57"/>
      <c r="L44" s="57"/>
      <c r="M44" s="57"/>
      <c r="N44" s="5"/>
      <c r="O44" s="57"/>
      <c r="P44" s="57">
        <v>21</v>
      </c>
      <c r="Q44" s="43"/>
      <c r="R44" s="57">
        <v>12</v>
      </c>
      <c r="S44" s="91" t="s">
        <v>537</v>
      </c>
      <c r="T44" s="27"/>
      <c r="U44" s="40" t="str">
        <f t="shared" ref="U44" si="6">_xlfn.IFNA("",((T44+Q44+N44-R44)+(O44*2))/E44)</f>
        <v/>
      </c>
      <c r="V44" s="22">
        <v>274</v>
      </c>
      <c r="W44" s="22" t="s">
        <v>93</v>
      </c>
      <c r="X44" s="22" t="s">
        <v>89</v>
      </c>
      <c r="Y44" s="71">
        <v>432</v>
      </c>
      <c r="Z44" s="42"/>
      <c r="AA44" s="1" t="s">
        <v>280</v>
      </c>
      <c r="AB44" s="28" t="s">
        <v>281</v>
      </c>
    </row>
    <row r="45" spans="1:28" x14ac:dyDescent="0.3">
      <c r="A45" s="44" t="s">
        <v>45</v>
      </c>
      <c r="B45" s="44" t="s">
        <v>78</v>
      </c>
      <c r="C45" s="45" t="s">
        <v>39</v>
      </c>
      <c r="D45" s="44"/>
      <c r="E45" s="45">
        <f t="shared" ref="E45:T45" si="7">SUM(E35:E44)</f>
        <v>240</v>
      </c>
      <c r="F45" s="45">
        <f t="shared" si="7"/>
        <v>29</v>
      </c>
      <c r="G45" s="45">
        <f t="shared" si="7"/>
        <v>74</v>
      </c>
      <c r="H45" s="45">
        <f t="shared" si="7"/>
        <v>0</v>
      </c>
      <c r="I45" s="45">
        <f t="shared" si="7"/>
        <v>0</v>
      </c>
      <c r="J45" s="45">
        <f t="shared" si="7"/>
        <v>27</v>
      </c>
      <c r="K45" s="45">
        <f t="shared" si="7"/>
        <v>41</v>
      </c>
      <c r="L45" s="45">
        <f t="shared" si="7"/>
        <v>0</v>
      </c>
      <c r="M45" s="45">
        <f t="shared" si="7"/>
        <v>0</v>
      </c>
      <c r="N45" s="45">
        <f t="shared" si="7"/>
        <v>0</v>
      </c>
      <c r="O45" s="45">
        <f t="shared" si="7"/>
        <v>0</v>
      </c>
      <c r="P45" s="45">
        <f t="shared" si="7"/>
        <v>22</v>
      </c>
      <c r="Q45" s="45">
        <f t="shared" si="7"/>
        <v>0</v>
      </c>
      <c r="R45" s="45">
        <f t="shared" si="7"/>
        <v>12</v>
      </c>
      <c r="S45" s="45">
        <f t="shared" si="7"/>
        <v>0</v>
      </c>
      <c r="T45" s="45">
        <f t="shared" si="7"/>
        <v>85</v>
      </c>
      <c r="U45" s="46">
        <f>((T45+Q45+N45-R45)+(O45*2))/E45</f>
        <v>0.30416666666666664</v>
      </c>
      <c r="V45" s="47">
        <v>274</v>
      </c>
      <c r="W45" s="47" t="s">
        <v>93</v>
      </c>
      <c r="X45" s="47" t="s">
        <v>89</v>
      </c>
      <c r="Y45" s="72">
        <v>432</v>
      </c>
      <c r="Z45" s="49"/>
      <c r="AA45" s="44" t="s">
        <v>280</v>
      </c>
      <c r="AB45" s="78" t="s">
        <v>281</v>
      </c>
    </row>
    <row r="46" spans="1:28" x14ac:dyDescent="0.3">
      <c r="A46" s="1"/>
      <c r="B46" s="1"/>
      <c r="C46" s="1"/>
      <c r="D46" s="1"/>
      <c r="F46" s="50" t="s">
        <v>40</v>
      </c>
      <c r="G46" s="52">
        <f>F45/G45</f>
        <v>0.39189189189189189</v>
      </c>
      <c r="H46" s="27"/>
      <c r="I46" s="1"/>
      <c r="J46" s="50" t="s">
        <v>41</v>
      </c>
      <c r="K46" s="52">
        <f>J45/K45</f>
        <v>0.65853658536585369</v>
      </c>
      <c r="L46" s="1"/>
      <c r="M46" s="39" t="s">
        <v>42</v>
      </c>
      <c r="N46" s="53"/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4"/>
      <c r="Z47" s="42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2"/>
      <c r="AA48" s="1"/>
      <c r="AB48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177D-8BF8-4BCC-B7BD-37B830F3FDBF}">
  <sheetPr>
    <tabColor rgb="FFFF0000"/>
  </sheetPr>
  <dimension ref="A1:AB53"/>
  <sheetViews>
    <sheetView workbookViewId="0">
      <selection activeCell="P22" sqref="P22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468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29255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228</v>
      </c>
      <c r="D4" s="7" t="s">
        <v>4</v>
      </c>
      <c r="E4" s="8"/>
      <c r="F4" s="5"/>
      <c r="G4" s="1"/>
      <c r="J4" s="15" t="s">
        <v>282</v>
      </c>
      <c r="K4" s="16" t="s">
        <v>44</v>
      </c>
      <c r="L4" s="17"/>
      <c r="M4" s="18"/>
      <c r="N4" s="19">
        <v>27</v>
      </c>
      <c r="O4" s="19">
        <v>23</v>
      </c>
      <c r="P4" s="19">
        <v>25</v>
      </c>
      <c r="Q4" s="19">
        <v>22</v>
      </c>
      <c r="R4" s="20"/>
      <c r="S4" s="21">
        <f>SUM(N4:R4)</f>
        <v>97</v>
      </c>
      <c r="T4" s="22">
        <v>279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282</v>
      </c>
      <c r="K5" s="16" t="s">
        <v>77</v>
      </c>
      <c r="L5" s="17"/>
      <c r="M5" s="18"/>
      <c r="N5" s="19">
        <v>20</v>
      </c>
      <c r="O5" s="19">
        <v>26</v>
      </c>
      <c r="P5" s="19">
        <v>21</v>
      </c>
      <c r="Q5" s="19">
        <v>15</v>
      </c>
      <c r="R5" s="20"/>
      <c r="S5" s="21">
        <f>SUM(N5:R5)</f>
        <v>82</v>
      </c>
      <c r="T5" s="22">
        <v>279</v>
      </c>
      <c r="U5" s="1"/>
      <c r="V5" s="1"/>
      <c r="W5" s="1"/>
    </row>
    <row r="6" spans="1:28" x14ac:dyDescent="0.3">
      <c r="C6" s="23">
        <v>743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8</v>
      </c>
      <c r="U7" s="1"/>
      <c r="V7" s="26">
        <v>279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22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54</v>
      </c>
      <c r="D13" s="38">
        <v>21</v>
      </c>
      <c r="E13" s="89"/>
      <c r="F13" s="27">
        <v>2</v>
      </c>
      <c r="G13" s="89"/>
      <c r="H13" s="89"/>
      <c r="I13" s="89"/>
      <c r="J13" s="27">
        <v>2</v>
      </c>
      <c r="K13" s="27">
        <v>2</v>
      </c>
      <c r="L13" s="89"/>
      <c r="M13" s="89"/>
      <c r="N13" s="27">
        <f t="shared" ref="N13:N18" si="0">SUM(L13:M13)</f>
        <v>0</v>
      </c>
      <c r="O13" s="90"/>
      <c r="P13" s="90"/>
      <c r="Q13" s="90"/>
      <c r="R13" s="90"/>
      <c r="S13" s="90"/>
      <c r="T13" s="27">
        <f t="shared" ref="T13:T23" si="1">+(F13*2)+J13</f>
        <v>6</v>
      </c>
      <c r="U13" s="40" t="str">
        <f t="shared" ref="U13:U23" si="2">IFERROR(((T13+Q13+N13-R13)+(O13*2))/E13,"")</f>
        <v/>
      </c>
      <c r="V13" s="22">
        <v>279</v>
      </c>
      <c r="W13" s="22" t="s">
        <v>93</v>
      </c>
      <c r="X13" s="22" t="s">
        <v>89</v>
      </c>
      <c r="Y13" s="71">
        <v>743</v>
      </c>
      <c r="Z13" s="42"/>
      <c r="AA13" s="1" t="s">
        <v>90</v>
      </c>
      <c r="AB13" s="28" t="s">
        <v>283</v>
      </c>
    </row>
    <row r="14" spans="1:28" x14ac:dyDescent="0.3">
      <c r="A14" s="1" t="s">
        <v>76</v>
      </c>
      <c r="B14" s="1" t="s">
        <v>45</v>
      </c>
      <c r="C14" s="27" t="s">
        <v>50</v>
      </c>
      <c r="D14" s="38">
        <v>32</v>
      </c>
      <c r="E14" s="89"/>
      <c r="F14" s="27">
        <v>2</v>
      </c>
      <c r="G14" s="89"/>
      <c r="H14" s="89"/>
      <c r="I14" s="89"/>
      <c r="J14" s="27">
        <v>0</v>
      </c>
      <c r="K14" s="27">
        <v>0</v>
      </c>
      <c r="L14" s="89"/>
      <c r="M14" s="89"/>
      <c r="N14" s="27">
        <f t="shared" si="0"/>
        <v>0</v>
      </c>
      <c r="O14" s="90"/>
      <c r="P14" s="90"/>
      <c r="Q14" s="90"/>
      <c r="R14" s="90"/>
      <c r="S14" s="90"/>
      <c r="T14" s="27">
        <f t="shared" si="1"/>
        <v>4</v>
      </c>
      <c r="U14" s="40" t="str">
        <f t="shared" si="2"/>
        <v/>
      </c>
      <c r="V14" s="22">
        <v>279</v>
      </c>
      <c r="W14" s="22" t="s">
        <v>93</v>
      </c>
      <c r="X14" s="22" t="s">
        <v>89</v>
      </c>
      <c r="Y14" s="71">
        <v>743</v>
      </c>
      <c r="Z14" s="42"/>
      <c r="AA14" s="1" t="s">
        <v>90</v>
      </c>
      <c r="AB14" s="28" t="s">
        <v>283</v>
      </c>
    </row>
    <row r="15" spans="1:28" x14ac:dyDescent="0.3">
      <c r="A15" s="1" t="s">
        <v>76</v>
      </c>
      <c r="B15" s="1" t="s">
        <v>45</v>
      </c>
      <c r="C15" s="27" t="s">
        <v>46</v>
      </c>
      <c r="D15" s="38">
        <v>45</v>
      </c>
      <c r="E15" s="89" t="s">
        <v>556</v>
      </c>
      <c r="F15" s="27"/>
      <c r="G15" s="89"/>
      <c r="H15" s="89"/>
      <c r="I15" s="89"/>
      <c r="J15" s="27"/>
      <c r="K15" s="27"/>
      <c r="L15" s="89"/>
      <c r="M15" s="89"/>
      <c r="N15" s="27"/>
      <c r="O15" s="90"/>
      <c r="P15" s="90"/>
      <c r="Q15" s="90"/>
      <c r="R15" s="90"/>
      <c r="S15" s="90"/>
      <c r="T15" s="27"/>
      <c r="U15" s="40"/>
      <c r="V15" s="22">
        <v>279</v>
      </c>
      <c r="W15" s="22" t="s">
        <v>93</v>
      </c>
      <c r="X15" s="22" t="s">
        <v>89</v>
      </c>
      <c r="Y15" s="71">
        <v>743</v>
      </c>
      <c r="Z15" s="42"/>
      <c r="AA15" s="1" t="s">
        <v>90</v>
      </c>
      <c r="AB15" s="28" t="s">
        <v>283</v>
      </c>
    </row>
    <row r="16" spans="1:28" x14ac:dyDescent="0.3">
      <c r="A16" s="1" t="s">
        <v>76</v>
      </c>
      <c r="B16" s="1" t="s">
        <v>45</v>
      </c>
      <c r="C16" s="27" t="s">
        <v>47</v>
      </c>
      <c r="D16" s="38">
        <v>42</v>
      </c>
      <c r="E16" s="89"/>
      <c r="F16" s="27">
        <v>7</v>
      </c>
      <c r="G16" s="89"/>
      <c r="H16" s="89"/>
      <c r="I16" s="89"/>
      <c r="J16" s="27">
        <v>4</v>
      </c>
      <c r="K16" s="27">
        <v>8</v>
      </c>
      <c r="L16" s="89"/>
      <c r="M16" s="89"/>
      <c r="N16" s="27">
        <f t="shared" si="0"/>
        <v>0</v>
      </c>
      <c r="O16" s="90"/>
      <c r="P16" s="57">
        <v>6</v>
      </c>
      <c r="Q16" s="90"/>
      <c r="R16" s="90"/>
      <c r="S16" s="90"/>
      <c r="T16" s="27">
        <f t="shared" si="1"/>
        <v>18</v>
      </c>
      <c r="U16" s="40" t="str">
        <f t="shared" si="2"/>
        <v/>
      </c>
      <c r="V16" s="22">
        <v>279</v>
      </c>
      <c r="W16" s="22" t="s">
        <v>93</v>
      </c>
      <c r="X16" s="22" t="s">
        <v>89</v>
      </c>
      <c r="Y16" s="71">
        <v>743</v>
      </c>
      <c r="Z16" s="42"/>
      <c r="AA16" s="1" t="s">
        <v>90</v>
      </c>
      <c r="AB16" s="28" t="s">
        <v>283</v>
      </c>
    </row>
    <row r="17" spans="1:28" x14ac:dyDescent="0.3">
      <c r="A17" s="1" t="s">
        <v>76</v>
      </c>
      <c r="B17" s="1" t="s">
        <v>45</v>
      </c>
      <c r="C17" s="27" t="s">
        <v>172</v>
      </c>
      <c r="D17" s="38">
        <v>13</v>
      </c>
      <c r="E17" s="89"/>
      <c r="F17" s="27">
        <v>0</v>
      </c>
      <c r="G17" s="89"/>
      <c r="H17" s="89"/>
      <c r="I17" s="89"/>
      <c r="J17" s="27">
        <v>1</v>
      </c>
      <c r="K17" s="27">
        <v>3</v>
      </c>
      <c r="L17" s="89"/>
      <c r="M17" s="89"/>
      <c r="N17" s="27">
        <f t="shared" si="0"/>
        <v>0</v>
      </c>
      <c r="O17" s="90"/>
      <c r="P17" s="90"/>
      <c r="Q17" s="90"/>
      <c r="R17" s="90"/>
      <c r="S17" s="90"/>
      <c r="T17" s="27">
        <f t="shared" si="1"/>
        <v>1</v>
      </c>
      <c r="U17" s="40" t="str">
        <f t="shared" si="2"/>
        <v/>
      </c>
      <c r="V17" s="22">
        <v>279</v>
      </c>
      <c r="W17" s="22" t="s">
        <v>93</v>
      </c>
      <c r="X17" s="22" t="s">
        <v>89</v>
      </c>
      <c r="Y17" s="71">
        <v>743</v>
      </c>
      <c r="Z17" s="42"/>
      <c r="AA17" s="1" t="s">
        <v>90</v>
      </c>
      <c r="AB17" s="28" t="s">
        <v>283</v>
      </c>
    </row>
    <row r="18" spans="1:28" x14ac:dyDescent="0.3">
      <c r="A18" s="1" t="s">
        <v>76</v>
      </c>
      <c r="B18" s="1" t="s">
        <v>45</v>
      </c>
      <c r="C18" s="27" t="s">
        <v>49</v>
      </c>
      <c r="D18" s="38">
        <v>53</v>
      </c>
      <c r="E18" s="89"/>
      <c r="F18" s="27">
        <v>7</v>
      </c>
      <c r="G18" s="89"/>
      <c r="H18" s="89"/>
      <c r="I18" s="89"/>
      <c r="J18" s="27">
        <v>3</v>
      </c>
      <c r="K18" s="27">
        <v>5</v>
      </c>
      <c r="L18" s="89"/>
      <c r="M18" s="89"/>
      <c r="N18" s="27">
        <f t="shared" si="0"/>
        <v>0</v>
      </c>
      <c r="O18" s="90"/>
      <c r="P18" s="90"/>
      <c r="Q18" s="90"/>
      <c r="R18" s="90"/>
      <c r="S18" s="90"/>
      <c r="T18" s="27">
        <f t="shared" si="1"/>
        <v>17</v>
      </c>
      <c r="U18" s="40" t="str">
        <f t="shared" si="2"/>
        <v/>
      </c>
      <c r="V18" s="22">
        <v>279</v>
      </c>
      <c r="W18" s="22" t="s">
        <v>93</v>
      </c>
      <c r="X18" s="22" t="s">
        <v>89</v>
      </c>
      <c r="Y18" s="71">
        <v>743</v>
      </c>
      <c r="Z18" s="42"/>
      <c r="AA18" s="1" t="s">
        <v>90</v>
      </c>
      <c r="AB18" s="28" t="s">
        <v>283</v>
      </c>
    </row>
    <row r="19" spans="1:28" x14ac:dyDescent="0.3">
      <c r="A19" s="1" t="s">
        <v>76</v>
      </c>
      <c r="B19" s="1" t="s">
        <v>45</v>
      </c>
      <c r="C19" s="27" t="s">
        <v>51</v>
      </c>
      <c r="D19" s="38">
        <v>33</v>
      </c>
      <c r="E19" s="89"/>
      <c r="F19" s="27">
        <v>3</v>
      </c>
      <c r="G19" s="89"/>
      <c r="H19" s="89"/>
      <c r="I19" s="89"/>
      <c r="J19" s="27">
        <v>1</v>
      </c>
      <c r="K19" s="27">
        <v>1</v>
      </c>
      <c r="L19" s="89"/>
      <c r="M19" s="89"/>
      <c r="N19" s="27">
        <f t="shared" ref="N19:N24" si="3">SUM(L19:M19)</f>
        <v>0</v>
      </c>
      <c r="O19" s="90"/>
      <c r="P19" s="90"/>
      <c r="Q19" s="90"/>
      <c r="R19" s="90"/>
      <c r="S19" s="90"/>
      <c r="T19" s="27">
        <f t="shared" si="1"/>
        <v>7</v>
      </c>
      <c r="U19" s="40" t="str">
        <f t="shared" si="2"/>
        <v/>
      </c>
      <c r="V19" s="22">
        <v>279</v>
      </c>
      <c r="W19" s="22" t="s">
        <v>93</v>
      </c>
      <c r="X19" s="22" t="s">
        <v>89</v>
      </c>
      <c r="Y19" s="71">
        <v>743</v>
      </c>
      <c r="Z19" s="42"/>
      <c r="AA19" s="1" t="s">
        <v>90</v>
      </c>
      <c r="AB19" s="28" t="s">
        <v>283</v>
      </c>
    </row>
    <row r="20" spans="1:28" x14ac:dyDescent="0.3">
      <c r="A20" s="1" t="s">
        <v>76</v>
      </c>
      <c r="B20" s="1" t="s">
        <v>45</v>
      </c>
      <c r="C20" s="27" t="s">
        <v>173</v>
      </c>
      <c r="D20" s="38">
        <v>44</v>
      </c>
      <c r="E20" s="89"/>
      <c r="F20" s="27">
        <v>3</v>
      </c>
      <c r="G20" s="89"/>
      <c r="H20" s="89"/>
      <c r="I20" s="89"/>
      <c r="J20" s="27">
        <v>2</v>
      </c>
      <c r="K20" s="27">
        <v>2</v>
      </c>
      <c r="L20" s="89"/>
      <c r="M20" s="89"/>
      <c r="N20" s="27">
        <f t="shared" si="3"/>
        <v>0</v>
      </c>
      <c r="O20" s="90"/>
      <c r="P20" s="90"/>
      <c r="Q20" s="90"/>
      <c r="R20" s="90"/>
      <c r="S20" s="90"/>
      <c r="T20" s="27">
        <f t="shared" si="1"/>
        <v>8</v>
      </c>
      <c r="U20" s="40" t="str">
        <f t="shared" si="2"/>
        <v/>
      </c>
      <c r="V20" s="22">
        <v>279</v>
      </c>
      <c r="W20" s="22" t="s">
        <v>93</v>
      </c>
      <c r="X20" s="22" t="s">
        <v>89</v>
      </c>
      <c r="Y20" s="71">
        <v>743</v>
      </c>
      <c r="Z20" s="42"/>
      <c r="AA20" s="1" t="s">
        <v>90</v>
      </c>
      <c r="AB20" s="28" t="s">
        <v>283</v>
      </c>
    </row>
    <row r="21" spans="1:28" x14ac:dyDescent="0.3">
      <c r="A21" s="1" t="s">
        <v>76</v>
      </c>
      <c r="B21" s="1" t="s">
        <v>45</v>
      </c>
      <c r="C21" s="27" t="s">
        <v>52</v>
      </c>
      <c r="D21" s="38">
        <v>12</v>
      </c>
      <c r="E21" s="89"/>
      <c r="F21" s="27">
        <v>3</v>
      </c>
      <c r="G21" s="89"/>
      <c r="H21" s="89"/>
      <c r="I21" s="89"/>
      <c r="J21" s="27">
        <v>1</v>
      </c>
      <c r="K21" s="27">
        <v>2</v>
      </c>
      <c r="L21" s="89"/>
      <c r="M21" s="89"/>
      <c r="N21" s="27">
        <f t="shared" si="3"/>
        <v>0</v>
      </c>
      <c r="O21" s="90"/>
      <c r="P21" s="57">
        <v>6</v>
      </c>
      <c r="Q21" s="90"/>
      <c r="R21" s="90"/>
      <c r="S21" s="90"/>
      <c r="T21" s="27">
        <f t="shared" si="1"/>
        <v>7</v>
      </c>
      <c r="U21" s="40" t="str">
        <f t="shared" si="2"/>
        <v/>
      </c>
      <c r="V21" s="22">
        <v>279</v>
      </c>
      <c r="W21" s="22" t="s">
        <v>93</v>
      </c>
      <c r="X21" s="22" t="s">
        <v>89</v>
      </c>
      <c r="Y21" s="71">
        <v>743</v>
      </c>
      <c r="Z21" s="42"/>
      <c r="AA21" s="1" t="s">
        <v>90</v>
      </c>
      <c r="AB21" s="28" t="s">
        <v>283</v>
      </c>
    </row>
    <row r="22" spans="1:28" x14ac:dyDescent="0.3">
      <c r="A22" s="1" t="s">
        <v>76</v>
      </c>
      <c r="B22" s="1" t="s">
        <v>45</v>
      </c>
      <c r="C22" s="27" t="s">
        <v>163</v>
      </c>
      <c r="D22" s="38">
        <v>24</v>
      </c>
      <c r="E22" s="89" t="s">
        <v>459</v>
      </c>
      <c r="F22" s="27"/>
      <c r="G22" s="89"/>
      <c r="H22" s="89"/>
      <c r="I22" s="89"/>
      <c r="J22" s="27"/>
      <c r="K22" s="27"/>
      <c r="L22" s="89"/>
      <c r="M22" s="89"/>
      <c r="N22" s="27"/>
      <c r="O22" s="90"/>
      <c r="P22" s="99"/>
      <c r="Q22" s="90"/>
      <c r="R22" s="90"/>
      <c r="S22" s="90"/>
      <c r="T22" s="27"/>
      <c r="U22" s="40"/>
      <c r="V22" s="22">
        <v>279</v>
      </c>
      <c r="W22" s="22" t="s">
        <v>93</v>
      </c>
      <c r="X22" s="22" t="s">
        <v>89</v>
      </c>
      <c r="Y22" s="71">
        <v>743</v>
      </c>
      <c r="Z22" s="42"/>
      <c r="AA22" s="1" t="s">
        <v>90</v>
      </c>
      <c r="AB22" s="28" t="s">
        <v>283</v>
      </c>
    </row>
    <row r="23" spans="1:28" x14ac:dyDescent="0.3">
      <c r="A23" s="1" t="s">
        <v>76</v>
      </c>
      <c r="B23" s="1" t="s">
        <v>45</v>
      </c>
      <c r="C23" s="27" t="s">
        <v>48</v>
      </c>
      <c r="D23" s="38">
        <v>11</v>
      </c>
      <c r="E23" s="89"/>
      <c r="F23" s="27">
        <v>9</v>
      </c>
      <c r="G23" s="89"/>
      <c r="H23" s="89"/>
      <c r="I23" s="89"/>
      <c r="J23" s="27">
        <v>11</v>
      </c>
      <c r="K23" s="27">
        <v>12</v>
      </c>
      <c r="L23" s="89"/>
      <c r="M23" s="27">
        <v>11</v>
      </c>
      <c r="N23" s="27">
        <f t="shared" si="3"/>
        <v>11</v>
      </c>
      <c r="O23" s="90"/>
      <c r="P23" s="90"/>
      <c r="Q23" s="90"/>
      <c r="R23" s="90"/>
      <c r="S23" s="90"/>
      <c r="T23" s="27">
        <f t="shared" si="1"/>
        <v>29</v>
      </c>
      <c r="U23" s="40" t="str">
        <f t="shared" si="2"/>
        <v/>
      </c>
      <c r="V23" s="22">
        <v>279</v>
      </c>
      <c r="W23" s="22" t="s">
        <v>93</v>
      </c>
      <c r="X23" s="22" t="s">
        <v>89</v>
      </c>
      <c r="Y23" s="71">
        <v>743</v>
      </c>
      <c r="Z23" s="42"/>
      <c r="AA23" s="1" t="s">
        <v>90</v>
      </c>
      <c r="AB23" s="28" t="s">
        <v>283</v>
      </c>
    </row>
    <row r="24" spans="1:28" x14ac:dyDescent="0.3">
      <c r="A24" s="1" t="s">
        <v>76</v>
      </c>
      <c r="B24" s="1" t="s">
        <v>45</v>
      </c>
      <c r="C24" s="57" t="s">
        <v>38</v>
      </c>
      <c r="D24" s="1"/>
      <c r="E24" s="57">
        <v>240</v>
      </c>
      <c r="F24" s="57"/>
      <c r="G24" s="57"/>
      <c r="H24" s="57"/>
      <c r="I24" s="57"/>
      <c r="J24" s="57"/>
      <c r="K24" s="57"/>
      <c r="L24" s="57"/>
      <c r="M24" s="57">
        <v>52</v>
      </c>
      <c r="N24" s="57">
        <f t="shared" si="3"/>
        <v>52</v>
      </c>
      <c r="O24" s="57"/>
      <c r="P24" s="57">
        <v>16</v>
      </c>
      <c r="Q24" s="43"/>
      <c r="R24" s="43"/>
      <c r="S24" s="43"/>
      <c r="T24" s="27"/>
      <c r="U24" s="40" t="str">
        <f t="shared" ref="U24" si="4">_xlfn.IFNA("",((T24+Q24+N24-R24)+(O24*2))/E24)</f>
        <v/>
      </c>
      <c r="V24" s="22">
        <v>279</v>
      </c>
      <c r="W24" s="22" t="s">
        <v>93</v>
      </c>
      <c r="X24" s="22" t="s">
        <v>89</v>
      </c>
      <c r="Y24" s="71">
        <v>743</v>
      </c>
      <c r="Z24" s="42"/>
      <c r="AA24" s="1" t="s">
        <v>90</v>
      </c>
      <c r="AB24" s="28" t="s">
        <v>283</v>
      </c>
    </row>
    <row r="25" spans="1:28" x14ac:dyDescent="0.3">
      <c r="A25" s="44" t="s">
        <v>76</v>
      </c>
      <c r="B25" s="44" t="s">
        <v>45</v>
      </c>
      <c r="C25" s="45" t="s">
        <v>39</v>
      </c>
      <c r="D25" s="44"/>
      <c r="E25" s="45">
        <f t="shared" ref="E25:T25" si="5">SUM(E13:E24)</f>
        <v>240</v>
      </c>
      <c r="F25" s="45">
        <f t="shared" si="5"/>
        <v>36</v>
      </c>
      <c r="G25" s="45">
        <f t="shared" si="5"/>
        <v>0</v>
      </c>
      <c r="H25" s="45">
        <f t="shared" si="5"/>
        <v>0</v>
      </c>
      <c r="I25" s="45">
        <f t="shared" si="5"/>
        <v>0</v>
      </c>
      <c r="J25" s="45">
        <f t="shared" si="5"/>
        <v>25</v>
      </c>
      <c r="K25" s="45">
        <f t="shared" si="5"/>
        <v>35</v>
      </c>
      <c r="L25" s="45">
        <f t="shared" si="5"/>
        <v>0</v>
      </c>
      <c r="M25" s="45">
        <f t="shared" si="5"/>
        <v>63</v>
      </c>
      <c r="N25" s="45">
        <f t="shared" si="5"/>
        <v>63</v>
      </c>
      <c r="O25" s="45">
        <f t="shared" si="5"/>
        <v>0</v>
      </c>
      <c r="P25" s="45">
        <f t="shared" si="5"/>
        <v>28</v>
      </c>
      <c r="Q25" s="45">
        <f t="shared" si="5"/>
        <v>0</v>
      </c>
      <c r="R25" s="45">
        <f t="shared" si="5"/>
        <v>0</v>
      </c>
      <c r="S25" s="45">
        <f t="shared" si="5"/>
        <v>0</v>
      </c>
      <c r="T25" s="45">
        <f t="shared" si="5"/>
        <v>97</v>
      </c>
      <c r="U25" s="46">
        <f>((T25+Q25+N25-R25)+(O25*2))/E25</f>
        <v>0.66666666666666663</v>
      </c>
      <c r="V25" s="47">
        <v>279</v>
      </c>
      <c r="W25" s="47" t="s">
        <v>93</v>
      </c>
      <c r="X25" s="47" t="s">
        <v>89</v>
      </c>
      <c r="Y25" s="72">
        <v>743</v>
      </c>
      <c r="Z25" s="49"/>
      <c r="AA25" s="44" t="s">
        <v>90</v>
      </c>
      <c r="AB25" s="76" t="s">
        <v>283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>
        <f>J25/K25</f>
        <v>0.7142857142857143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F28" s="50"/>
      <c r="G28" s="82"/>
      <c r="H28" s="27"/>
      <c r="I28" s="1"/>
      <c r="J28" s="50"/>
      <c r="K28" s="83"/>
      <c r="L28" s="1"/>
      <c r="M28" s="39"/>
      <c r="N28" s="84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54"/>
      <c r="Z29" s="42"/>
      <c r="AA29" s="1"/>
      <c r="AB29" s="1"/>
    </row>
    <row r="30" spans="1:28" x14ac:dyDescent="0.3">
      <c r="B30" s="1"/>
      <c r="C30" s="1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1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4"/>
      <c r="Z34" s="42"/>
      <c r="AA34" s="1"/>
      <c r="AB34" s="1"/>
    </row>
    <row r="35" spans="1:28" x14ac:dyDescent="0.3">
      <c r="B35" s="1"/>
      <c r="C35" s="32" t="s">
        <v>77</v>
      </c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7" t="s">
        <v>10</v>
      </c>
      <c r="U35" s="1"/>
      <c r="V35" s="35">
        <v>22</v>
      </c>
      <c r="AB35" s="81"/>
    </row>
    <row r="36" spans="1:28" x14ac:dyDescent="0.3">
      <c r="A36" s="36" t="s">
        <v>11</v>
      </c>
      <c r="B36" s="37" t="s">
        <v>12</v>
      </c>
      <c r="C36" s="38" t="s">
        <v>13</v>
      </c>
      <c r="D36" s="38" t="s">
        <v>14</v>
      </c>
      <c r="E36" s="14" t="s">
        <v>15</v>
      </c>
      <c r="F36" s="14" t="s">
        <v>16</v>
      </c>
      <c r="G36" s="14" t="s">
        <v>17</v>
      </c>
      <c r="H36" s="14" t="s">
        <v>18</v>
      </c>
      <c r="I36" s="14" t="s">
        <v>19</v>
      </c>
      <c r="J36" s="14" t="s">
        <v>20</v>
      </c>
      <c r="K36" s="14" t="s">
        <v>21</v>
      </c>
      <c r="L36" s="14" t="s">
        <v>22</v>
      </c>
      <c r="M36" s="14" t="s">
        <v>23</v>
      </c>
      <c r="N36" s="14" t="s">
        <v>24</v>
      </c>
      <c r="O36" s="14" t="s">
        <v>25</v>
      </c>
      <c r="P36" s="14" t="s">
        <v>26</v>
      </c>
      <c r="Q36" s="14" t="s">
        <v>27</v>
      </c>
      <c r="R36" s="14" t="s">
        <v>28</v>
      </c>
      <c r="S36" s="14" t="s">
        <v>29</v>
      </c>
      <c r="T36" s="14" t="s">
        <v>30</v>
      </c>
      <c r="U36" s="14" t="s">
        <v>31</v>
      </c>
      <c r="V36" s="14" t="s">
        <v>3</v>
      </c>
      <c r="W36" s="14" t="s">
        <v>32</v>
      </c>
      <c r="X36" s="14" t="s">
        <v>33</v>
      </c>
      <c r="Y36" s="14" t="s">
        <v>34</v>
      </c>
      <c r="Z36" s="14" t="s">
        <v>35</v>
      </c>
      <c r="AA36" s="14" t="s">
        <v>36</v>
      </c>
      <c r="AB36" s="14" t="s">
        <v>37</v>
      </c>
    </row>
    <row r="37" spans="1:28" x14ac:dyDescent="0.3">
      <c r="A37" s="1" t="s">
        <v>45</v>
      </c>
      <c r="B37" s="1" t="s">
        <v>76</v>
      </c>
      <c r="C37" s="27" t="s">
        <v>341</v>
      </c>
      <c r="D37" s="38">
        <v>30</v>
      </c>
      <c r="E37" s="89"/>
      <c r="F37" s="27">
        <v>15</v>
      </c>
      <c r="G37" s="27">
        <v>29</v>
      </c>
      <c r="H37" s="89"/>
      <c r="I37" s="89"/>
      <c r="J37" s="27">
        <v>5</v>
      </c>
      <c r="K37" s="27">
        <v>6</v>
      </c>
      <c r="L37" s="97" t="s">
        <v>517</v>
      </c>
      <c r="M37" s="27">
        <v>1</v>
      </c>
      <c r="N37" s="27">
        <f>SUM(L37:M37)</f>
        <v>1</v>
      </c>
      <c r="O37" s="89"/>
      <c r="P37" s="90"/>
      <c r="Q37" s="89"/>
      <c r="R37" s="89"/>
      <c r="S37" s="89"/>
      <c r="T37" s="27">
        <f>(H37*3)+((F37-H37)*2)+J37</f>
        <v>35</v>
      </c>
      <c r="U37" s="40" t="str">
        <f>IFERROR(((T37+Q37+N37-R37)+(O37*2))/E37,"")</f>
        <v/>
      </c>
      <c r="V37" s="22">
        <v>279</v>
      </c>
      <c r="W37" s="22" t="s">
        <v>88</v>
      </c>
      <c r="X37" s="22" t="s">
        <v>94</v>
      </c>
      <c r="Y37" s="71">
        <v>743</v>
      </c>
      <c r="Z37" s="42"/>
      <c r="AA37" s="1" t="s">
        <v>260</v>
      </c>
      <c r="AB37" s="28" t="s">
        <v>283</v>
      </c>
    </row>
    <row r="38" spans="1:28" x14ac:dyDescent="0.3">
      <c r="A38" s="1" t="s">
        <v>45</v>
      </c>
      <c r="B38" s="1" t="s">
        <v>76</v>
      </c>
      <c r="C38" s="27" t="s">
        <v>200</v>
      </c>
      <c r="D38" s="38">
        <v>20</v>
      </c>
      <c r="E38" s="89"/>
      <c r="F38" s="27">
        <v>1</v>
      </c>
      <c r="G38" s="89"/>
      <c r="H38" s="89"/>
      <c r="I38" s="89"/>
      <c r="J38" s="27">
        <v>1</v>
      </c>
      <c r="K38" s="27">
        <v>2</v>
      </c>
      <c r="L38" s="89"/>
      <c r="M38" s="89"/>
      <c r="N38" s="27">
        <f t="shared" ref="N38" si="6">SUM(L38:M38)</f>
        <v>0</v>
      </c>
      <c r="O38" s="90"/>
      <c r="P38" s="90"/>
      <c r="Q38" s="90"/>
      <c r="R38" s="90"/>
      <c r="S38" s="90"/>
      <c r="T38" s="39">
        <f t="shared" ref="T38:T43" si="7">(H38*3)+((F38-H38)*2)+J38</f>
        <v>3</v>
      </c>
      <c r="U38" s="40" t="str">
        <f t="shared" ref="U38:U47" si="8">IFERROR(((T38+Q38+N38-R38)+(O38*2))/E38,"")</f>
        <v/>
      </c>
      <c r="V38" s="22">
        <v>279</v>
      </c>
      <c r="W38" s="22" t="s">
        <v>88</v>
      </c>
      <c r="X38" s="22" t="s">
        <v>94</v>
      </c>
      <c r="Y38" s="71">
        <v>743</v>
      </c>
      <c r="Z38" s="42"/>
      <c r="AA38" s="1" t="s">
        <v>260</v>
      </c>
      <c r="AB38" s="28" t="s">
        <v>283</v>
      </c>
    </row>
    <row r="39" spans="1:28" x14ac:dyDescent="0.3">
      <c r="A39" s="1" t="s">
        <v>45</v>
      </c>
      <c r="B39" s="1" t="s">
        <v>76</v>
      </c>
      <c r="C39" s="27" t="s">
        <v>342</v>
      </c>
      <c r="D39" s="38">
        <v>50</v>
      </c>
      <c r="E39" s="89"/>
      <c r="F39" s="27">
        <v>6</v>
      </c>
      <c r="G39" s="89"/>
      <c r="H39" s="89"/>
      <c r="I39" s="89"/>
      <c r="J39" s="27">
        <v>1</v>
      </c>
      <c r="K39" s="27">
        <v>4</v>
      </c>
      <c r="L39" s="89"/>
      <c r="M39" s="89"/>
      <c r="N39" s="27">
        <f t="shared" ref="N39:N48" si="9">SUM(L39:M39)</f>
        <v>0</v>
      </c>
      <c r="O39" s="90"/>
      <c r="P39" s="57">
        <v>6</v>
      </c>
      <c r="Q39" s="90"/>
      <c r="R39" s="90"/>
      <c r="S39" s="90"/>
      <c r="T39" s="39">
        <f t="shared" si="7"/>
        <v>13</v>
      </c>
      <c r="U39" s="40" t="str">
        <f t="shared" si="8"/>
        <v/>
      </c>
      <c r="V39" s="22">
        <v>279</v>
      </c>
      <c r="W39" s="22" t="s">
        <v>88</v>
      </c>
      <c r="X39" s="22" t="s">
        <v>94</v>
      </c>
      <c r="Y39" s="71">
        <v>743</v>
      </c>
      <c r="Z39" s="42" t="s">
        <v>465</v>
      </c>
      <c r="AA39" s="1" t="s">
        <v>260</v>
      </c>
      <c r="AB39" s="28" t="s">
        <v>283</v>
      </c>
    </row>
    <row r="40" spans="1:28" x14ac:dyDescent="0.3">
      <c r="A40" s="1" t="s">
        <v>45</v>
      </c>
      <c r="B40" s="1" t="s">
        <v>76</v>
      </c>
      <c r="C40" s="27" t="s">
        <v>343</v>
      </c>
      <c r="D40" s="38">
        <v>22</v>
      </c>
      <c r="E40" s="89"/>
      <c r="F40" s="27">
        <v>0</v>
      </c>
      <c r="G40" s="89"/>
      <c r="H40" s="89"/>
      <c r="I40" s="89"/>
      <c r="J40" s="27">
        <v>1</v>
      </c>
      <c r="K40" s="27">
        <v>2</v>
      </c>
      <c r="L40" s="89"/>
      <c r="M40" s="89"/>
      <c r="N40" s="27">
        <f t="shared" si="9"/>
        <v>0</v>
      </c>
      <c r="O40" s="90"/>
      <c r="P40" s="90"/>
      <c r="Q40" s="90"/>
      <c r="R40" s="90"/>
      <c r="S40" s="90"/>
      <c r="T40" s="39">
        <f t="shared" si="7"/>
        <v>1</v>
      </c>
      <c r="U40" s="40" t="str">
        <f t="shared" si="8"/>
        <v/>
      </c>
      <c r="V40" s="22">
        <v>279</v>
      </c>
      <c r="W40" s="22" t="s">
        <v>88</v>
      </c>
      <c r="X40" s="22" t="s">
        <v>94</v>
      </c>
      <c r="Y40" s="71">
        <v>743</v>
      </c>
      <c r="Z40" s="42"/>
      <c r="AA40" s="1" t="s">
        <v>260</v>
      </c>
      <c r="AB40" s="28" t="s">
        <v>283</v>
      </c>
    </row>
    <row r="41" spans="1:28" x14ac:dyDescent="0.3">
      <c r="A41" s="1" t="s">
        <v>45</v>
      </c>
      <c r="B41" s="1" t="s">
        <v>76</v>
      </c>
      <c r="C41" s="27" t="s">
        <v>344</v>
      </c>
      <c r="D41" s="38">
        <v>12</v>
      </c>
      <c r="E41" s="89"/>
      <c r="F41" s="27">
        <v>2</v>
      </c>
      <c r="G41" s="89"/>
      <c r="H41" s="89"/>
      <c r="I41" s="89"/>
      <c r="J41" s="27">
        <v>0</v>
      </c>
      <c r="K41" s="27">
        <v>0</v>
      </c>
      <c r="L41" s="89"/>
      <c r="M41" s="89"/>
      <c r="N41" s="27">
        <f t="shared" si="9"/>
        <v>0</v>
      </c>
      <c r="O41" s="90"/>
      <c r="P41" s="90"/>
      <c r="Q41" s="90"/>
      <c r="R41" s="90"/>
      <c r="S41" s="90"/>
      <c r="T41" s="39">
        <f t="shared" si="7"/>
        <v>4</v>
      </c>
      <c r="U41" s="40" t="str">
        <f t="shared" si="8"/>
        <v/>
      </c>
      <c r="V41" s="22">
        <v>279</v>
      </c>
      <c r="W41" s="22" t="s">
        <v>88</v>
      </c>
      <c r="X41" s="22" t="s">
        <v>94</v>
      </c>
      <c r="Y41" s="71">
        <v>743</v>
      </c>
      <c r="Z41" s="42"/>
      <c r="AA41" s="1" t="s">
        <v>260</v>
      </c>
      <c r="AB41" s="28" t="s">
        <v>283</v>
      </c>
    </row>
    <row r="42" spans="1:28" x14ac:dyDescent="0.3">
      <c r="A42" s="1" t="s">
        <v>45</v>
      </c>
      <c r="B42" s="1" t="s">
        <v>76</v>
      </c>
      <c r="C42" s="27" t="s">
        <v>345</v>
      </c>
      <c r="D42" s="38">
        <v>34</v>
      </c>
      <c r="E42" s="89"/>
      <c r="F42" s="27">
        <v>4</v>
      </c>
      <c r="G42" s="89"/>
      <c r="H42" s="89"/>
      <c r="I42" s="89"/>
      <c r="J42" s="27">
        <v>1</v>
      </c>
      <c r="K42" s="27">
        <v>1</v>
      </c>
      <c r="L42" s="89"/>
      <c r="M42" s="89"/>
      <c r="N42" s="27">
        <f t="shared" si="9"/>
        <v>0</v>
      </c>
      <c r="O42" s="90"/>
      <c r="P42" s="90"/>
      <c r="Q42" s="90"/>
      <c r="R42" s="90"/>
      <c r="S42" s="90"/>
      <c r="T42" s="39">
        <f t="shared" si="7"/>
        <v>9</v>
      </c>
      <c r="U42" s="40" t="str">
        <f t="shared" si="8"/>
        <v/>
      </c>
      <c r="V42" s="22">
        <v>279</v>
      </c>
      <c r="W42" s="22" t="s">
        <v>88</v>
      </c>
      <c r="X42" s="22" t="s">
        <v>94</v>
      </c>
      <c r="Y42" s="71">
        <v>743</v>
      </c>
      <c r="Z42" s="42"/>
      <c r="AA42" s="1" t="s">
        <v>260</v>
      </c>
      <c r="AB42" s="28" t="s">
        <v>283</v>
      </c>
    </row>
    <row r="43" spans="1:28" x14ac:dyDescent="0.3">
      <c r="A43" s="1" t="s">
        <v>45</v>
      </c>
      <c r="B43" s="1" t="s">
        <v>76</v>
      </c>
      <c r="C43" s="27" t="s">
        <v>346</v>
      </c>
      <c r="D43" s="38">
        <v>44</v>
      </c>
      <c r="E43" s="89"/>
      <c r="F43" s="27">
        <v>2</v>
      </c>
      <c r="G43" s="89"/>
      <c r="H43" s="89"/>
      <c r="I43" s="89"/>
      <c r="J43" s="27">
        <v>0</v>
      </c>
      <c r="K43" s="27">
        <v>0</v>
      </c>
      <c r="L43" s="89"/>
      <c r="M43" s="89"/>
      <c r="N43" s="27">
        <f t="shared" si="9"/>
        <v>0</v>
      </c>
      <c r="O43" s="90"/>
      <c r="P43" s="57">
        <v>6</v>
      </c>
      <c r="Q43" s="90"/>
      <c r="R43" s="90"/>
      <c r="S43" s="90"/>
      <c r="T43" s="39">
        <f t="shared" si="7"/>
        <v>4</v>
      </c>
      <c r="U43" s="40" t="str">
        <f t="shared" si="8"/>
        <v/>
      </c>
      <c r="V43" s="22">
        <v>279</v>
      </c>
      <c r="W43" s="22" t="s">
        <v>88</v>
      </c>
      <c r="X43" s="22" t="s">
        <v>94</v>
      </c>
      <c r="Y43" s="71">
        <v>743</v>
      </c>
      <c r="Z43" s="42"/>
      <c r="AA43" s="1" t="s">
        <v>260</v>
      </c>
      <c r="AB43" s="28" t="s">
        <v>283</v>
      </c>
    </row>
    <row r="44" spans="1:28" x14ac:dyDescent="0.3">
      <c r="A44" s="1" t="s">
        <v>45</v>
      </c>
      <c r="B44" s="1" t="s">
        <v>76</v>
      </c>
      <c r="C44" s="27" t="s">
        <v>347</v>
      </c>
      <c r="D44" s="38">
        <v>52</v>
      </c>
      <c r="E44" s="89"/>
      <c r="F44" s="27">
        <v>3</v>
      </c>
      <c r="G44" s="89"/>
      <c r="H44" s="89"/>
      <c r="I44" s="89"/>
      <c r="J44" s="27">
        <v>0</v>
      </c>
      <c r="K44" s="27">
        <v>0</v>
      </c>
      <c r="L44" s="89"/>
      <c r="M44" s="89"/>
      <c r="N44" s="27">
        <f t="shared" si="9"/>
        <v>0</v>
      </c>
      <c r="O44" s="90"/>
      <c r="P44" s="90"/>
      <c r="Q44" s="90"/>
      <c r="R44" s="90"/>
      <c r="S44" s="90"/>
      <c r="T44" s="39">
        <f>(H44*3)+((F44-H44)*2)+J44</f>
        <v>6</v>
      </c>
      <c r="U44" s="40" t="str">
        <f t="shared" si="8"/>
        <v/>
      </c>
      <c r="V44" s="22">
        <v>279</v>
      </c>
      <c r="W44" s="22" t="s">
        <v>88</v>
      </c>
      <c r="X44" s="22" t="s">
        <v>94</v>
      </c>
      <c r="Y44" s="71">
        <v>743</v>
      </c>
      <c r="Z44" s="42"/>
      <c r="AA44" s="1" t="s">
        <v>260</v>
      </c>
      <c r="AB44" s="28" t="s">
        <v>283</v>
      </c>
    </row>
    <row r="45" spans="1:28" x14ac:dyDescent="0.3">
      <c r="A45" s="1" t="s">
        <v>45</v>
      </c>
      <c r="B45" s="1" t="s">
        <v>76</v>
      </c>
      <c r="C45" s="27" t="s">
        <v>348</v>
      </c>
      <c r="D45" s="38">
        <v>32</v>
      </c>
      <c r="E45" s="89"/>
      <c r="F45" s="27">
        <v>1</v>
      </c>
      <c r="G45" s="89"/>
      <c r="H45" s="89"/>
      <c r="I45" s="89"/>
      <c r="J45" s="27">
        <v>1</v>
      </c>
      <c r="K45" s="27">
        <v>2</v>
      </c>
      <c r="L45" s="89"/>
      <c r="M45" s="89"/>
      <c r="N45" s="27">
        <f t="shared" si="9"/>
        <v>0</v>
      </c>
      <c r="O45" s="90"/>
      <c r="P45" s="90"/>
      <c r="Q45" s="90"/>
      <c r="R45" s="90"/>
      <c r="S45" s="90"/>
      <c r="T45" s="39">
        <f>(H45*3)+((F45-H45)*2)+J45</f>
        <v>3</v>
      </c>
      <c r="U45" s="40" t="str">
        <f t="shared" si="8"/>
        <v/>
      </c>
      <c r="V45" s="22">
        <v>279</v>
      </c>
      <c r="W45" s="22" t="s">
        <v>88</v>
      </c>
      <c r="X45" s="22" t="s">
        <v>94</v>
      </c>
      <c r="Y45" s="71">
        <v>743</v>
      </c>
      <c r="Z45" s="42"/>
      <c r="AA45" s="1" t="s">
        <v>260</v>
      </c>
      <c r="AB45" s="28" t="s">
        <v>283</v>
      </c>
    </row>
    <row r="46" spans="1:28" x14ac:dyDescent="0.3">
      <c r="A46" s="1" t="s">
        <v>45</v>
      </c>
      <c r="B46" s="1" t="s">
        <v>76</v>
      </c>
      <c r="C46" s="27" t="s">
        <v>349</v>
      </c>
      <c r="D46" s="38">
        <v>40</v>
      </c>
      <c r="E46" s="89" t="s">
        <v>459</v>
      </c>
      <c r="F46" s="27"/>
      <c r="G46" s="89"/>
      <c r="H46" s="89"/>
      <c r="I46" s="89"/>
      <c r="J46" s="27"/>
      <c r="K46" s="27"/>
      <c r="L46" s="89"/>
      <c r="M46" s="89"/>
      <c r="N46" s="27"/>
      <c r="O46" s="90"/>
      <c r="P46" s="90"/>
      <c r="Q46" s="90"/>
      <c r="R46" s="90"/>
      <c r="S46" s="90"/>
      <c r="T46" s="39"/>
      <c r="U46" s="40" t="str">
        <f t="shared" si="8"/>
        <v/>
      </c>
      <c r="V46" s="22">
        <v>279</v>
      </c>
      <c r="W46" s="22" t="s">
        <v>88</v>
      </c>
      <c r="X46" s="22" t="s">
        <v>94</v>
      </c>
      <c r="Y46" s="71">
        <v>743</v>
      </c>
      <c r="Z46" s="42"/>
      <c r="AA46" s="1" t="s">
        <v>260</v>
      </c>
      <c r="AB46" s="28" t="s">
        <v>283</v>
      </c>
    </row>
    <row r="47" spans="1:28" x14ac:dyDescent="0.3">
      <c r="A47" s="1" t="s">
        <v>45</v>
      </c>
      <c r="B47" s="1" t="s">
        <v>76</v>
      </c>
      <c r="C47" s="27" t="s">
        <v>350</v>
      </c>
      <c r="D47" s="38">
        <v>10</v>
      </c>
      <c r="E47" s="89"/>
      <c r="F47" s="27">
        <v>2</v>
      </c>
      <c r="G47" s="89"/>
      <c r="H47" s="89"/>
      <c r="I47" s="89"/>
      <c r="J47" s="27">
        <v>0</v>
      </c>
      <c r="K47" s="27">
        <v>0</v>
      </c>
      <c r="L47" s="89"/>
      <c r="M47" s="89"/>
      <c r="N47" s="27">
        <f t="shared" si="9"/>
        <v>0</v>
      </c>
      <c r="O47" s="90"/>
      <c r="P47" s="90"/>
      <c r="Q47" s="90"/>
      <c r="R47" s="90"/>
      <c r="S47" s="90"/>
      <c r="T47" s="39">
        <f>(H47*3)+((F47-H47)*2)+J47</f>
        <v>4</v>
      </c>
      <c r="U47" s="40" t="str">
        <f t="shared" si="8"/>
        <v/>
      </c>
      <c r="V47" s="22">
        <v>279</v>
      </c>
      <c r="W47" s="22" t="s">
        <v>88</v>
      </c>
      <c r="X47" s="22" t="s">
        <v>94</v>
      </c>
      <c r="Y47" s="71">
        <v>743</v>
      </c>
      <c r="Z47" s="42"/>
      <c r="AA47" s="1" t="s">
        <v>260</v>
      </c>
      <c r="AB47" s="28" t="s">
        <v>283</v>
      </c>
    </row>
    <row r="48" spans="1:28" x14ac:dyDescent="0.3">
      <c r="A48" s="1" t="s">
        <v>45</v>
      </c>
      <c r="B48" s="1" t="s">
        <v>76</v>
      </c>
      <c r="C48" s="57" t="s">
        <v>38</v>
      </c>
      <c r="D48" s="1"/>
      <c r="E48" s="57">
        <v>240</v>
      </c>
      <c r="F48" s="57"/>
      <c r="G48" s="57"/>
      <c r="H48" s="57"/>
      <c r="I48" s="57"/>
      <c r="J48" s="57"/>
      <c r="K48" s="57"/>
      <c r="L48" s="57"/>
      <c r="M48" s="57">
        <v>48</v>
      </c>
      <c r="N48" s="57">
        <f t="shared" si="9"/>
        <v>48</v>
      </c>
      <c r="O48" s="57"/>
      <c r="P48" s="57">
        <v>15</v>
      </c>
      <c r="Q48" s="57"/>
      <c r="R48" s="57">
        <v>31</v>
      </c>
      <c r="S48" s="43"/>
      <c r="T48" s="43"/>
      <c r="U48" s="40" t="str">
        <f t="shared" ref="U48" si="10">_xlfn.IFNA("",((T48+Q48+N48-R48)+(O48*2))/E48)</f>
        <v/>
      </c>
      <c r="V48" s="22">
        <v>279</v>
      </c>
      <c r="W48" s="22" t="s">
        <v>88</v>
      </c>
      <c r="X48" s="22" t="s">
        <v>94</v>
      </c>
      <c r="Y48" s="71">
        <v>743</v>
      </c>
      <c r="Z48" s="42"/>
      <c r="AA48" s="1" t="s">
        <v>260</v>
      </c>
      <c r="AB48" s="28" t="s">
        <v>283</v>
      </c>
    </row>
    <row r="49" spans="1:28" x14ac:dyDescent="0.3">
      <c r="A49" s="44" t="s">
        <v>45</v>
      </c>
      <c r="B49" s="44" t="s">
        <v>76</v>
      </c>
      <c r="C49" s="45" t="s">
        <v>39</v>
      </c>
      <c r="D49" s="44"/>
      <c r="E49" s="45">
        <f t="shared" ref="E49:T49" si="11">SUM(E37:E48)</f>
        <v>240</v>
      </c>
      <c r="F49" s="45">
        <f t="shared" si="11"/>
        <v>36</v>
      </c>
      <c r="G49" s="45">
        <f t="shared" si="11"/>
        <v>29</v>
      </c>
      <c r="H49" s="45">
        <f t="shared" si="11"/>
        <v>0</v>
      </c>
      <c r="I49" s="45">
        <f t="shared" si="11"/>
        <v>0</v>
      </c>
      <c r="J49" s="45">
        <f t="shared" si="11"/>
        <v>10</v>
      </c>
      <c r="K49" s="45">
        <f t="shared" si="11"/>
        <v>17</v>
      </c>
      <c r="L49" s="45">
        <f t="shared" si="11"/>
        <v>0</v>
      </c>
      <c r="M49" s="45">
        <f t="shared" si="11"/>
        <v>49</v>
      </c>
      <c r="N49" s="45">
        <f t="shared" si="11"/>
        <v>49</v>
      </c>
      <c r="O49" s="45">
        <f t="shared" si="11"/>
        <v>0</v>
      </c>
      <c r="P49" s="45">
        <f t="shared" si="11"/>
        <v>27</v>
      </c>
      <c r="Q49" s="45">
        <f t="shared" si="11"/>
        <v>0</v>
      </c>
      <c r="R49" s="45">
        <f t="shared" si="11"/>
        <v>31</v>
      </c>
      <c r="S49" s="45">
        <f t="shared" si="11"/>
        <v>0</v>
      </c>
      <c r="T49" s="45">
        <f t="shared" si="11"/>
        <v>82</v>
      </c>
      <c r="U49" s="46">
        <f>((T49+Q49+N49-R49)+(O49*2))/E49</f>
        <v>0.41666666666666669</v>
      </c>
      <c r="V49" s="47">
        <v>279</v>
      </c>
      <c r="W49" s="47" t="s">
        <v>88</v>
      </c>
      <c r="X49" s="47" t="s">
        <v>94</v>
      </c>
      <c r="Y49" s="72">
        <v>743</v>
      </c>
      <c r="Z49" s="49"/>
      <c r="AA49" s="44" t="s">
        <v>260</v>
      </c>
      <c r="AB49" s="76" t="s">
        <v>283</v>
      </c>
    </row>
    <row r="50" spans="1:28" x14ac:dyDescent="0.3">
      <c r="A50" s="1"/>
      <c r="B50" s="1"/>
      <c r="C50" s="1"/>
      <c r="D50" s="1"/>
      <c r="F50" s="50" t="s">
        <v>40</v>
      </c>
      <c r="G50" s="51">
        <f>F49/G49</f>
        <v>1.2413793103448276</v>
      </c>
      <c r="H50" s="27"/>
      <c r="I50" s="1"/>
      <c r="J50" s="50" t="s">
        <v>41</v>
      </c>
      <c r="K50" s="52">
        <f>J49/K49</f>
        <v>0.58823529411764708</v>
      </c>
      <c r="L50" s="1"/>
      <c r="M50" s="39" t="s">
        <v>42</v>
      </c>
      <c r="N50" s="53"/>
      <c r="P50" s="1"/>
      <c r="Q50" s="1"/>
      <c r="R50" s="1"/>
      <c r="S50" s="1"/>
      <c r="T50" s="1"/>
      <c r="U50" s="1"/>
      <c r="V50" s="22"/>
      <c r="W50" s="22"/>
      <c r="X50" s="22"/>
      <c r="Y50" s="54"/>
      <c r="Z50" s="42"/>
      <c r="AA50" s="1"/>
      <c r="AB50" s="28"/>
    </row>
    <row r="51" spans="1:28" x14ac:dyDescent="0.3">
      <c r="A51" s="1"/>
      <c r="B51" s="1"/>
      <c r="C51" s="5" t="s">
        <v>43</v>
      </c>
      <c r="V51" s="22"/>
      <c r="W51" s="22"/>
      <c r="X51" s="22"/>
      <c r="Y51" s="54"/>
      <c r="Z51" s="42"/>
      <c r="AA51" s="1"/>
      <c r="AB51" s="28"/>
    </row>
    <row r="52" spans="1:28" x14ac:dyDescent="0.3">
      <c r="A52" s="1"/>
      <c r="B52" s="1"/>
      <c r="C52" s="1" t="s">
        <v>466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54"/>
      <c r="Z52" s="42"/>
      <c r="AA52" s="1"/>
      <c r="AB52" s="28"/>
    </row>
    <row r="53" spans="1:28" x14ac:dyDescent="0.3">
      <c r="A53" s="1"/>
      <c r="B53" s="1"/>
      <c r="C53" s="1" t="s">
        <v>467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2"/>
      <c r="W53" s="22"/>
      <c r="X53" s="22"/>
      <c r="Y53" s="54"/>
      <c r="Z53" s="42"/>
      <c r="AA53" s="1"/>
      <c r="AB53" s="28"/>
    </row>
  </sheetData>
  <sheetProtection sheet="1" objects="1" scenarios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87D0-9DE6-4311-85B0-D74E691EC996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468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210</v>
      </c>
      <c r="D4" s="7" t="s">
        <v>4</v>
      </c>
      <c r="E4" s="8"/>
      <c r="F4" s="5"/>
      <c r="G4" s="1"/>
      <c r="J4" s="15" t="s">
        <v>284</v>
      </c>
      <c r="K4" s="16" t="s">
        <v>44</v>
      </c>
      <c r="L4" s="17"/>
      <c r="M4" s="18"/>
      <c r="N4" s="19">
        <v>23</v>
      </c>
      <c r="O4" s="19">
        <v>35</v>
      </c>
      <c r="P4" s="19">
        <v>20</v>
      </c>
      <c r="Q4" s="19">
        <v>28</v>
      </c>
      <c r="R4" s="20"/>
      <c r="S4" s="21">
        <f>SUM(N4:R4)</f>
        <v>106</v>
      </c>
      <c r="T4" s="22">
        <v>301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285</v>
      </c>
      <c r="K5" s="16" t="s">
        <v>77</v>
      </c>
      <c r="L5" s="17"/>
      <c r="M5" s="18"/>
      <c r="N5" s="19">
        <v>26</v>
      </c>
      <c r="O5" s="19">
        <v>22</v>
      </c>
      <c r="P5" s="19">
        <v>30</v>
      </c>
      <c r="Q5" s="19">
        <v>26</v>
      </c>
      <c r="R5" s="20"/>
      <c r="S5" s="21">
        <f>SUM(N5:R5)</f>
        <v>104</v>
      </c>
      <c r="T5" s="22">
        <v>301</v>
      </c>
      <c r="U5" s="1"/>
      <c r="V5" s="1"/>
      <c r="W5" s="1"/>
    </row>
    <row r="6" spans="1:28" x14ac:dyDescent="0.3">
      <c r="C6" s="23">
        <v>2321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8</v>
      </c>
      <c r="U7" s="1"/>
      <c r="V7" s="26">
        <v>301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23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54</v>
      </c>
      <c r="D13" s="38">
        <v>21</v>
      </c>
      <c r="E13" s="89"/>
      <c r="F13" s="27">
        <v>1</v>
      </c>
      <c r="G13" s="89"/>
      <c r="H13" s="89"/>
      <c r="I13" s="89"/>
      <c r="J13" s="27">
        <v>0</v>
      </c>
      <c r="K13" s="27">
        <v>0</v>
      </c>
      <c r="L13" s="89"/>
      <c r="M13" s="89"/>
      <c r="N13" s="27">
        <f t="shared" ref="N13:N17" si="0">SUM(L13:M13)</f>
        <v>0</v>
      </c>
      <c r="O13" s="90"/>
      <c r="P13" s="90"/>
      <c r="Q13" s="90"/>
      <c r="R13" s="90"/>
      <c r="S13" s="90"/>
      <c r="T13" s="27">
        <f t="shared" ref="T13:T22" si="1">+(F13*2)+J13</f>
        <v>2</v>
      </c>
      <c r="U13" s="40" t="str">
        <f t="shared" ref="U13:U22" si="2">IFERROR(((T13+Q13+N13-R13)+(O13*2))/E13,"")</f>
        <v/>
      </c>
      <c r="V13" s="22">
        <v>301</v>
      </c>
      <c r="W13" s="22" t="s">
        <v>93</v>
      </c>
      <c r="X13" s="22" t="s">
        <v>89</v>
      </c>
      <c r="Y13" s="71">
        <v>2321</v>
      </c>
      <c r="Z13" s="42"/>
      <c r="AA13" s="1" t="s">
        <v>90</v>
      </c>
      <c r="AB13" s="28" t="s">
        <v>286</v>
      </c>
    </row>
    <row r="14" spans="1:28" x14ac:dyDescent="0.3">
      <c r="A14" s="1" t="s">
        <v>76</v>
      </c>
      <c r="B14" s="1" t="s">
        <v>45</v>
      </c>
      <c r="C14" s="27" t="s">
        <v>50</v>
      </c>
      <c r="D14" s="38">
        <v>32</v>
      </c>
      <c r="E14" s="89" t="s">
        <v>459</v>
      </c>
      <c r="F14" s="27"/>
      <c r="G14" s="89"/>
      <c r="H14" s="89"/>
      <c r="I14" s="89"/>
      <c r="J14" s="27"/>
      <c r="K14" s="27"/>
      <c r="L14" s="89"/>
      <c r="M14" s="89"/>
      <c r="N14" s="27"/>
      <c r="O14" s="90"/>
      <c r="P14" s="90"/>
      <c r="Q14" s="90"/>
      <c r="R14" s="90"/>
      <c r="S14" s="90"/>
      <c r="T14" s="27"/>
      <c r="U14" s="40" t="str">
        <f t="shared" si="2"/>
        <v/>
      </c>
      <c r="V14" s="22">
        <v>301</v>
      </c>
      <c r="W14" s="22" t="s">
        <v>93</v>
      </c>
      <c r="X14" s="22" t="s">
        <v>89</v>
      </c>
      <c r="Y14" s="71">
        <v>2321</v>
      </c>
      <c r="Z14" s="42"/>
      <c r="AA14" s="1" t="s">
        <v>90</v>
      </c>
      <c r="AB14" s="28" t="s">
        <v>286</v>
      </c>
    </row>
    <row r="15" spans="1:28" x14ac:dyDescent="0.3">
      <c r="A15" s="1" t="s">
        <v>76</v>
      </c>
      <c r="B15" s="1" t="s">
        <v>45</v>
      </c>
      <c r="C15" s="27" t="s">
        <v>47</v>
      </c>
      <c r="D15" s="38">
        <v>42</v>
      </c>
      <c r="E15" s="89"/>
      <c r="F15" s="27">
        <v>8</v>
      </c>
      <c r="G15" s="89"/>
      <c r="H15" s="89"/>
      <c r="I15" s="89"/>
      <c r="J15" s="27">
        <v>4</v>
      </c>
      <c r="K15" s="27">
        <v>7</v>
      </c>
      <c r="L15" s="89"/>
      <c r="M15" s="89"/>
      <c r="N15" s="27">
        <f t="shared" si="0"/>
        <v>0</v>
      </c>
      <c r="O15" s="90"/>
      <c r="P15" s="90"/>
      <c r="Q15" s="90"/>
      <c r="R15" s="90"/>
      <c r="S15" s="90"/>
      <c r="T15" s="27">
        <f t="shared" si="1"/>
        <v>20</v>
      </c>
      <c r="U15" s="40" t="str">
        <f t="shared" si="2"/>
        <v/>
      </c>
      <c r="V15" s="22">
        <v>301</v>
      </c>
      <c r="W15" s="22" t="s">
        <v>93</v>
      </c>
      <c r="X15" s="22" t="s">
        <v>89</v>
      </c>
      <c r="Y15" s="71">
        <v>2321</v>
      </c>
      <c r="Z15" s="42"/>
      <c r="AA15" s="1" t="s">
        <v>90</v>
      </c>
      <c r="AB15" s="28" t="s">
        <v>286</v>
      </c>
    </row>
    <row r="16" spans="1:28" x14ac:dyDescent="0.3">
      <c r="A16" s="1" t="s">
        <v>76</v>
      </c>
      <c r="B16" s="1" t="s">
        <v>45</v>
      </c>
      <c r="C16" s="27" t="s">
        <v>172</v>
      </c>
      <c r="D16" s="38">
        <v>13</v>
      </c>
      <c r="E16" s="89"/>
      <c r="F16" s="27">
        <v>7</v>
      </c>
      <c r="G16" s="89"/>
      <c r="H16" s="89"/>
      <c r="I16" s="89"/>
      <c r="J16" s="27">
        <v>11</v>
      </c>
      <c r="K16" s="27">
        <v>13</v>
      </c>
      <c r="L16" s="89"/>
      <c r="M16" s="89"/>
      <c r="N16" s="27">
        <f t="shared" si="0"/>
        <v>0</v>
      </c>
      <c r="O16" s="90"/>
      <c r="P16" s="90"/>
      <c r="Q16" s="90"/>
      <c r="R16" s="90"/>
      <c r="S16" s="90"/>
      <c r="T16" s="27">
        <f t="shared" si="1"/>
        <v>25</v>
      </c>
      <c r="U16" s="40" t="str">
        <f t="shared" si="2"/>
        <v/>
      </c>
      <c r="V16" s="22">
        <v>301</v>
      </c>
      <c r="W16" s="22" t="s">
        <v>93</v>
      </c>
      <c r="X16" s="22" t="s">
        <v>89</v>
      </c>
      <c r="Y16" s="71">
        <v>2321</v>
      </c>
      <c r="Z16" s="42"/>
      <c r="AA16" s="1" t="s">
        <v>90</v>
      </c>
      <c r="AB16" s="28" t="s">
        <v>286</v>
      </c>
    </row>
    <row r="17" spans="1:28" x14ac:dyDescent="0.3">
      <c r="A17" s="1" t="s">
        <v>76</v>
      </c>
      <c r="B17" s="1" t="s">
        <v>45</v>
      </c>
      <c r="C17" s="27" t="s">
        <v>49</v>
      </c>
      <c r="D17" s="38">
        <v>53</v>
      </c>
      <c r="E17" s="89"/>
      <c r="F17" s="27">
        <v>9</v>
      </c>
      <c r="G17" s="89"/>
      <c r="H17" s="89"/>
      <c r="I17" s="89"/>
      <c r="J17" s="27">
        <v>9</v>
      </c>
      <c r="K17" s="27">
        <v>10</v>
      </c>
      <c r="L17" s="89"/>
      <c r="M17" s="89"/>
      <c r="N17" s="27">
        <f t="shared" si="0"/>
        <v>0</v>
      </c>
      <c r="O17" s="90"/>
      <c r="P17" s="90"/>
      <c r="Q17" s="90"/>
      <c r="R17" s="90"/>
      <c r="S17" s="90"/>
      <c r="T17" s="27">
        <f t="shared" si="1"/>
        <v>27</v>
      </c>
      <c r="U17" s="40" t="str">
        <f t="shared" si="2"/>
        <v/>
      </c>
      <c r="V17" s="22">
        <v>301</v>
      </c>
      <c r="W17" s="22" t="s">
        <v>93</v>
      </c>
      <c r="X17" s="22" t="s">
        <v>89</v>
      </c>
      <c r="Y17" s="71">
        <v>2321</v>
      </c>
      <c r="Z17" s="42"/>
      <c r="AA17" s="1" t="s">
        <v>90</v>
      </c>
      <c r="AB17" s="28" t="s">
        <v>286</v>
      </c>
    </row>
    <row r="18" spans="1:28" x14ac:dyDescent="0.3">
      <c r="A18" s="1" t="s">
        <v>76</v>
      </c>
      <c r="B18" s="1" t="s">
        <v>45</v>
      </c>
      <c r="C18" s="27" t="s">
        <v>51</v>
      </c>
      <c r="D18" s="38">
        <v>33</v>
      </c>
      <c r="E18" s="89"/>
      <c r="F18" s="27">
        <v>1</v>
      </c>
      <c r="G18" s="89"/>
      <c r="H18" s="89"/>
      <c r="I18" s="89"/>
      <c r="J18" s="27">
        <v>0</v>
      </c>
      <c r="K18" s="27">
        <v>0</v>
      </c>
      <c r="L18" s="89"/>
      <c r="M18" s="89"/>
      <c r="N18" s="27">
        <f>SUM(L18:M18)</f>
        <v>0</v>
      </c>
      <c r="O18" s="90"/>
      <c r="P18" s="90"/>
      <c r="Q18" s="90"/>
      <c r="R18" s="90"/>
      <c r="S18" s="90"/>
      <c r="T18" s="27">
        <f t="shared" si="1"/>
        <v>2</v>
      </c>
      <c r="U18" s="40" t="str">
        <f t="shared" si="2"/>
        <v/>
      </c>
      <c r="V18" s="22">
        <v>301</v>
      </c>
      <c r="W18" s="22" t="s">
        <v>93</v>
      </c>
      <c r="X18" s="22" t="s">
        <v>89</v>
      </c>
      <c r="Y18" s="71">
        <v>2321</v>
      </c>
      <c r="Z18" s="42"/>
      <c r="AA18" s="1" t="s">
        <v>90</v>
      </c>
      <c r="AB18" s="28" t="s">
        <v>286</v>
      </c>
    </row>
    <row r="19" spans="1:28" x14ac:dyDescent="0.3">
      <c r="A19" s="1" t="s">
        <v>76</v>
      </c>
      <c r="B19" s="1" t="s">
        <v>45</v>
      </c>
      <c r="C19" s="27" t="s">
        <v>173</v>
      </c>
      <c r="D19" s="38">
        <v>44</v>
      </c>
      <c r="E19" s="89"/>
      <c r="F19" s="27">
        <v>2</v>
      </c>
      <c r="G19" s="89"/>
      <c r="H19" s="89"/>
      <c r="I19" s="89"/>
      <c r="J19" s="27">
        <v>0</v>
      </c>
      <c r="K19" s="27">
        <v>0</v>
      </c>
      <c r="L19" s="89"/>
      <c r="M19" s="89"/>
      <c r="N19" s="27">
        <f>SUM(L19:M19)</f>
        <v>0</v>
      </c>
      <c r="O19" s="90"/>
      <c r="P19" s="90"/>
      <c r="Q19" s="90"/>
      <c r="R19" s="90"/>
      <c r="S19" s="90"/>
      <c r="T19" s="27">
        <f t="shared" si="1"/>
        <v>4</v>
      </c>
      <c r="U19" s="40" t="str">
        <f t="shared" si="2"/>
        <v/>
      </c>
      <c r="V19" s="22">
        <v>301</v>
      </c>
      <c r="W19" s="22" t="s">
        <v>93</v>
      </c>
      <c r="X19" s="22" t="s">
        <v>89</v>
      </c>
      <c r="Y19" s="71">
        <v>2321</v>
      </c>
      <c r="Z19" s="42"/>
      <c r="AA19" s="1" t="s">
        <v>90</v>
      </c>
      <c r="AB19" s="28" t="s">
        <v>286</v>
      </c>
    </row>
    <row r="20" spans="1:28" x14ac:dyDescent="0.3">
      <c r="A20" s="1" t="s">
        <v>76</v>
      </c>
      <c r="B20" s="1" t="s">
        <v>45</v>
      </c>
      <c r="C20" s="27" t="s">
        <v>52</v>
      </c>
      <c r="D20" s="38">
        <v>12</v>
      </c>
      <c r="E20" s="89" t="s">
        <v>459</v>
      </c>
      <c r="F20" s="27"/>
      <c r="G20" s="89"/>
      <c r="H20" s="89"/>
      <c r="I20" s="89"/>
      <c r="J20" s="27"/>
      <c r="K20" s="27"/>
      <c r="L20" s="89"/>
      <c r="M20" s="89"/>
      <c r="N20" s="27"/>
      <c r="O20" s="90"/>
      <c r="P20" s="90"/>
      <c r="Q20" s="90"/>
      <c r="R20" s="90"/>
      <c r="S20" s="90"/>
      <c r="T20" s="27"/>
      <c r="U20" s="40" t="str">
        <f t="shared" si="2"/>
        <v/>
      </c>
      <c r="V20" s="22">
        <v>301</v>
      </c>
      <c r="W20" s="22" t="s">
        <v>93</v>
      </c>
      <c r="X20" s="22" t="s">
        <v>89</v>
      </c>
      <c r="Y20" s="71">
        <v>2321</v>
      </c>
      <c r="Z20" s="42"/>
      <c r="AA20" s="1" t="s">
        <v>90</v>
      </c>
      <c r="AB20" s="28" t="s">
        <v>286</v>
      </c>
    </row>
    <row r="21" spans="1:28" x14ac:dyDescent="0.3">
      <c r="A21" s="1" t="s">
        <v>76</v>
      </c>
      <c r="B21" s="1" t="s">
        <v>45</v>
      </c>
      <c r="C21" s="27" t="s">
        <v>163</v>
      </c>
      <c r="D21" s="38">
        <v>24</v>
      </c>
      <c r="E21" s="89" t="s">
        <v>459</v>
      </c>
      <c r="F21" s="27"/>
      <c r="G21" s="89"/>
      <c r="H21" s="89"/>
      <c r="I21" s="89"/>
      <c r="J21" s="27"/>
      <c r="K21" s="27"/>
      <c r="L21" s="89"/>
      <c r="M21" s="89"/>
      <c r="N21" s="27"/>
      <c r="O21" s="90"/>
      <c r="P21" s="90"/>
      <c r="Q21" s="90"/>
      <c r="R21" s="90"/>
      <c r="S21" s="90"/>
      <c r="T21" s="27"/>
      <c r="U21" s="40" t="str">
        <f t="shared" si="2"/>
        <v/>
      </c>
      <c r="V21" s="22">
        <v>301</v>
      </c>
      <c r="W21" s="22" t="s">
        <v>93</v>
      </c>
      <c r="X21" s="22" t="s">
        <v>89</v>
      </c>
      <c r="Y21" s="71">
        <v>2321</v>
      </c>
      <c r="Z21" s="42"/>
      <c r="AA21" s="1" t="s">
        <v>90</v>
      </c>
      <c r="AB21" s="28" t="s">
        <v>286</v>
      </c>
    </row>
    <row r="22" spans="1:28" x14ac:dyDescent="0.3">
      <c r="A22" s="1" t="s">
        <v>76</v>
      </c>
      <c r="B22" s="1" t="s">
        <v>45</v>
      </c>
      <c r="C22" s="27" t="s">
        <v>48</v>
      </c>
      <c r="D22" s="38">
        <v>11</v>
      </c>
      <c r="E22" s="89"/>
      <c r="F22" s="27">
        <v>10</v>
      </c>
      <c r="G22" s="89"/>
      <c r="H22" s="89"/>
      <c r="I22" s="89"/>
      <c r="J22" s="27">
        <v>6</v>
      </c>
      <c r="K22" s="27">
        <v>8</v>
      </c>
      <c r="L22" s="89"/>
      <c r="M22" s="89"/>
      <c r="N22" s="27">
        <f>SUM(L22:M22)</f>
        <v>0</v>
      </c>
      <c r="O22" s="90"/>
      <c r="P22" s="90"/>
      <c r="Q22" s="90"/>
      <c r="R22" s="90"/>
      <c r="S22" s="90"/>
      <c r="T22" s="27">
        <f t="shared" si="1"/>
        <v>26</v>
      </c>
      <c r="U22" s="40" t="str">
        <f t="shared" si="2"/>
        <v/>
      </c>
      <c r="V22" s="22">
        <v>301</v>
      </c>
      <c r="W22" s="22" t="s">
        <v>93</v>
      </c>
      <c r="X22" s="22" t="s">
        <v>89</v>
      </c>
      <c r="Y22" s="71">
        <v>2321</v>
      </c>
      <c r="Z22" s="42"/>
      <c r="AA22" s="1" t="s">
        <v>90</v>
      </c>
      <c r="AB22" s="28" t="s">
        <v>286</v>
      </c>
    </row>
    <row r="23" spans="1:28" x14ac:dyDescent="0.3">
      <c r="A23" s="1" t="s">
        <v>76</v>
      </c>
      <c r="B23" s="1" t="s">
        <v>45</v>
      </c>
      <c r="C23" s="57" t="s">
        <v>38</v>
      </c>
      <c r="D23" s="1"/>
      <c r="E23" s="57">
        <v>240</v>
      </c>
      <c r="F23" s="57"/>
      <c r="G23" s="57"/>
      <c r="H23" s="57"/>
      <c r="I23" s="57"/>
      <c r="J23" s="57"/>
      <c r="K23" s="57"/>
      <c r="L23" s="57"/>
      <c r="M23" s="57"/>
      <c r="N23" s="5"/>
      <c r="O23" s="57"/>
      <c r="P23" s="57">
        <v>28</v>
      </c>
      <c r="Q23" s="43"/>
      <c r="R23" s="43"/>
      <c r="S23" s="43"/>
      <c r="T23" s="27"/>
      <c r="U23" s="40" t="str">
        <f t="shared" ref="U23" si="3">_xlfn.IFNA("",((T23+Q23+N23-R23)+(O23*2))/E23)</f>
        <v/>
      </c>
      <c r="V23" s="22">
        <v>301</v>
      </c>
      <c r="W23" s="22" t="s">
        <v>93</v>
      </c>
      <c r="X23" s="22" t="s">
        <v>89</v>
      </c>
      <c r="Y23" s="71">
        <v>2321</v>
      </c>
      <c r="Z23" s="42"/>
      <c r="AA23" s="1" t="s">
        <v>90</v>
      </c>
      <c r="AB23" s="28" t="s">
        <v>286</v>
      </c>
    </row>
    <row r="24" spans="1:28" x14ac:dyDescent="0.3">
      <c r="A24" s="44" t="s">
        <v>76</v>
      </c>
      <c r="B24" s="44" t="s">
        <v>45</v>
      </c>
      <c r="C24" s="45" t="s">
        <v>39</v>
      </c>
      <c r="D24" s="44"/>
      <c r="E24" s="45">
        <f t="shared" ref="E24:T24" si="4">SUM(E13:E23)</f>
        <v>240</v>
      </c>
      <c r="F24" s="45">
        <f t="shared" si="4"/>
        <v>38</v>
      </c>
      <c r="G24" s="45">
        <f t="shared" si="4"/>
        <v>0</v>
      </c>
      <c r="H24" s="45">
        <f t="shared" si="4"/>
        <v>0</v>
      </c>
      <c r="I24" s="45">
        <f t="shared" si="4"/>
        <v>0</v>
      </c>
      <c r="J24" s="45">
        <f t="shared" si="4"/>
        <v>30</v>
      </c>
      <c r="K24" s="45">
        <f t="shared" si="4"/>
        <v>38</v>
      </c>
      <c r="L24" s="45">
        <f t="shared" si="4"/>
        <v>0</v>
      </c>
      <c r="M24" s="45">
        <f t="shared" si="4"/>
        <v>0</v>
      </c>
      <c r="N24" s="45">
        <f t="shared" si="4"/>
        <v>0</v>
      </c>
      <c r="O24" s="45">
        <f t="shared" si="4"/>
        <v>0</v>
      </c>
      <c r="P24" s="45">
        <f t="shared" si="4"/>
        <v>28</v>
      </c>
      <c r="Q24" s="45">
        <f t="shared" si="4"/>
        <v>0</v>
      </c>
      <c r="R24" s="45">
        <f t="shared" si="4"/>
        <v>0</v>
      </c>
      <c r="S24" s="45">
        <f t="shared" si="4"/>
        <v>0</v>
      </c>
      <c r="T24" s="45">
        <f t="shared" si="4"/>
        <v>106</v>
      </c>
      <c r="U24" s="46">
        <f>((T24+Q24+N24-R24)+(O24*2))/E24</f>
        <v>0.44166666666666665</v>
      </c>
      <c r="V24" s="47">
        <v>301</v>
      </c>
      <c r="W24" s="47" t="s">
        <v>93</v>
      </c>
      <c r="X24" s="47" t="s">
        <v>89</v>
      </c>
      <c r="Y24" s="72">
        <v>2321</v>
      </c>
      <c r="Z24" s="49"/>
      <c r="AA24" s="44" t="s">
        <v>90</v>
      </c>
      <c r="AB24" s="76" t="s">
        <v>286</v>
      </c>
    </row>
    <row r="25" spans="1:28" x14ac:dyDescent="0.3">
      <c r="A25" s="1"/>
      <c r="B25" s="1"/>
      <c r="C25" s="1"/>
      <c r="D25" s="1"/>
      <c r="F25" s="50" t="s">
        <v>40</v>
      </c>
      <c r="G25" s="51" t="e">
        <f>F24/G24</f>
        <v>#DIV/0!</v>
      </c>
      <c r="H25" s="27"/>
      <c r="I25" s="1"/>
      <c r="J25" s="50" t="s">
        <v>41</v>
      </c>
      <c r="K25" s="52">
        <f>J24/K24</f>
        <v>0.78947368421052633</v>
      </c>
      <c r="L25" s="1"/>
      <c r="M25" s="39" t="s">
        <v>42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26</v>
      </c>
      <c r="AB33" s="8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341</v>
      </c>
      <c r="D35" s="38">
        <v>30</v>
      </c>
      <c r="E35" s="89"/>
      <c r="F35" s="27">
        <v>15</v>
      </c>
      <c r="G35" s="89"/>
      <c r="H35" s="89"/>
      <c r="I35" s="89"/>
      <c r="J35" s="27">
        <v>8</v>
      </c>
      <c r="K35" s="27">
        <v>12</v>
      </c>
      <c r="L35" s="89"/>
      <c r="M35" s="89"/>
      <c r="N35" s="27">
        <f>SUM(L35:M35)</f>
        <v>0</v>
      </c>
      <c r="O35" s="89"/>
      <c r="P35" s="90"/>
      <c r="Q35" s="89"/>
      <c r="R35" s="89"/>
      <c r="S35" s="89"/>
      <c r="T35" s="27">
        <f>(H35*3)+((F35-H35)*2)+J35</f>
        <v>38</v>
      </c>
      <c r="U35" s="40" t="str">
        <f>IFERROR(((T35+Q35+N35-R35)+(O35*2))/E35,"")</f>
        <v/>
      </c>
      <c r="V35" s="22">
        <v>301</v>
      </c>
      <c r="W35" s="22" t="s">
        <v>88</v>
      </c>
      <c r="X35" s="22" t="s">
        <v>94</v>
      </c>
      <c r="Y35" s="71">
        <v>2321</v>
      </c>
      <c r="Z35" s="42"/>
      <c r="AA35" s="1" t="s">
        <v>260</v>
      </c>
      <c r="AB35" s="28" t="s">
        <v>287</v>
      </c>
    </row>
    <row r="36" spans="1:28" x14ac:dyDescent="0.3">
      <c r="A36" s="1" t="s">
        <v>45</v>
      </c>
      <c r="B36" s="1" t="s">
        <v>76</v>
      </c>
      <c r="C36" s="27" t="s">
        <v>200</v>
      </c>
      <c r="D36" s="38">
        <v>20</v>
      </c>
      <c r="E36" s="89"/>
      <c r="F36" s="27">
        <v>2</v>
      </c>
      <c r="G36" s="89"/>
      <c r="H36" s="89"/>
      <c r="I36" s="89"/>
      <c r="J36" s="27">
        <v>1</v>
      </c>
      <c r="K36" s="27">
        <v>1</v>
      </c>
      <c r="L36" s="89"/>
      <c r="M36" s="89"/>
      <c r="N36" s="27">
        <f t="shared" ref="N36" si="5">SUM(L36:M36)</f>
        <v>0</v>
      </c>
      <c r="O36" s="90"/>
      <c r="P36" s="90"/>
      <c r="Q36" s="90"/>
      <c r="R36" s="90"/>
      <c r="S36" s="90"/>
      <c r="T36" s="39">
        <f t="shared" ref="T36:T41" si="6">(H36*3)+((F36-H36)*2)+J36</f>
        <v>5</v>
      </c>
      <c r="U36" s="40" t="str">
        <f t="shared" ref="U36:U45" si="7">IFERROR(((T36+Q36+N36-R36)+(O36*2))/E36,"")</f>
        <v/>
      </c>
      <c r="V36" s="22">
        <v>301</v>
      </c>
      <c r="W36" s="22" t="s">
        <v>88</v>
      </c>
      <c r="X36" s="22" t="s">
        <v>94</v>
      </c>
      <c r="Y36" s="71">
        <v>2321</v>
      </c>
      <c r="Z36" s="42"/>
      <c r="AA36" s="1" t="s">
        <v>260</v>
      </c>
      <c r="AB36" s="28" t="s">
        <v>287</v>
      </c>
    </row>
    <row r="37" spans="1:28" x14ac:dyDescent="0.3">
      <c r="A37" s="1" t="s">
        <v>45</v>
      </c>
      <c r="B37" s="1" t="s">
        <v>76</v>
      </c>
      <c r="C37" s="27" t="s">
        <v>342</v>
      </c>
      <c r="D37" s="38">
        <v>50</v>
      </c>
      <c r="E37" s="89"/>
      <c r="F37" s="27">
        <v>7</v>
      </c>
      <c r="G37" s="89"/>
      <c r="H37" s="89"/>
      <c r="I37" s="89"/>
      <c r="J37" s="27">
        <v>10</v>
      </c>
      <c r="K37" s="27">
        <v>12</v>
      </c>
      <c r="L37" s="89"/>
      <c r="M37" s="89"/>
      <c r="N37" s="27">
        <f t="shared" ref="N37:N41" si="8">SUM(L37:M37)</f>
        <v>0</v>
      </c>
      <c r="O37" s="90"/>
      <c r="P37" s="90"/>
      <c r="Q37" s="90"/>
      <c r="R37" s="90"/>
      <c r="S37" s="90"/>
      <c r="T37" s="39">
        <f t="shared" si="6"/>
        <v>24</v>
      </c>
      <c r="U37" s="40" t="str">
        <f t="shared" si="7"/>
        <v/>
      </c>
      <c r="V37" s="22">
        <v>301</v>
      </c>
      <c r="W37" s="22" t="s">
        <v>88</v>
      </c>
      <c r="X37" s="22" t="s">
        <v>94</v>
      </c>
      <c r="Y37" s="71">
        <v>2321</v>
      </c>
      <c r="Z37" s="42"/>
      <c r="AA37" s="1" t="s">
        <v>260</v>
      </c>
      <c r="AB37" s="28" t="s">
        <v>287</v>
      </c>
    </row>
    <row r="38" spans="1:28" x14ac:dyDescent="0.3">
      <c r="A38" s="1" t="s">
        <v>45</v>
      </c>
      <c r="B38" s="1" t="s">
        <v>76</v>
      </c>
      <c r="C38" s="27" t="s">
        <v>343</v>
      </c>
      <c r="D38" s="38">
        <v>22</v>
      </c>
      <c r="E38" s="89"/>
      <c r="F38" s="27">
        <v>3</v>
      </c>
      <c r="G38" s="89"/>
      <c r="H38" s="89"/>
      <c r="I38" s="89"/>
      <c r="J38" s="27">
        <v>3</v>
      </c>
      <c r="K38" s="27">
        <v>4</v>
      </c>
      <c r="L38" s="89"/>
      <c r="M38" s="89"/>
      <c r="N38" s="27">
        <f t="shared" si="8"/>
        <v>0</v>
      </c>
      <c r="O38" s="90"/>
      <c r="P38" s="90"/>
      <c r="Q38" s="90"/>
      <c r="R38" s="90"/>
      <c r="S38" s="90"/>
      <c r="T38" s="39">
        <f t="shared" si="6"/>
        <v>9</v>
      </c>
      <c r="U38" s="40" t="str">
        <f t="shared" si="7"/>
        <v/>
      </c>
      <c r="V38" s="22">
        <v>301</v>
      </c>
      <c r="W38" s="22" t="s">
        <v>88</v>
      </c>
      <c r="X38" s="22" t="s">
        <v>94</v>
      </c>
      <c r="Y38" s="71">
        <v>2321</v>
      </c>
      <c r="Z38" s="42"/>
      <c r="AA38" s="1" t="s">
        <v>260</v>
      </c>
      <c r="AB38" s="28" t="s">
        <v>287</v>
      </c>
    </row>
    <row r="39" spans="1:28" x14ac:dyDescent="0.3">
      <c r="A39" s="1" t="s">
        <v>45</v>
      </c>
      <c r="B39" s="1" t="s">
        <v>76</v>
      </c>
      <c r="C39" s="27" t="s">
        <v>344</v>
      </c>
      <c r="D39" s="38">
        <v>12</v>
      </c>
      <c r="E39" s="89"/>
      <c r="F39" s="27">
        <v>4</v>
      </c>
      <c r="G39" s="89"/>
      <c r="H39" s="89"/>
      <c r="I39" s="89"/>
      <c r="J39" s="27">
        <v>0</v>
      </c>
      <c r="K39" s="27">
        <v>0</v>
      </c>
      <c r="L39" s="89"/>
      <c r="M39" s="89"/>
      <c r="N39" s="27">
        <f t="shared" si="8"/>
        <v>0</v>
      </c>
      <c r="O39" s="90"/>
      <c r="P39" s="90"/>
      <c r="Q39" s="90"/>
      <c r="R39" s="90"/>
      <c r="S39" s="90"/>
      <c r="T39" s="39">
        <f t="shared" si="6"/>
        <v>8</v>
      </c>
      <c r="U39" s="40" t="str">
        <f t="shared" si="7"/>
        <v/>
      </c>
      <c r="V39" s="22">
        <v>301</v>
      </c>
      <c r="W39" s="22" t="s">
        <v>88</v>
      </c>
      <c r="X39" s="22" t="s">
        <v>94</v>
      </c>
      <c r="Y39" s="71">
        <v>2321</v>
      </c>
      <c r="Z39" s="42"/>
      <c r="AA39" s="1" t="s">
        <v>260</v>
      </c>
      <c r="AB39" s="28" t="s">
        <v>287</v>
      </c>
    </row>
    <row r="40" spans="1:28" x14ac:dyDescent="0.3">
      <c r="A40" s="1" t="s">
        <v>45</v>
      </c>
      <c r="B40" s="1" t="s">
        <v>76</v>
      </c>
      <c r="C40" s="27" t="s">
        <v>345</v>
      </c>
      <c r="D40" s="38">
        <v>34</v>
      </c>
      <c r="E40" s="89"/>
      <c r="F40" s="27">
        <v>4</v>
      </c>
      <c r="G40" s="89"/>
      <c r="H40" s="89"/>
      <c r="I40" s="89"/>
      <c r="J40" s="27">
        <v>0</v>
      </c>
      <c r="K40" s="27">
        <v>0</v>
      </c>
      <c r="L40" s="89"/>
      <c r="M40" s="89"/>
      <c r="N40" s="27">
        <f t="shared" si="8"/>
        <v>0</v>
      </c>
      <c r="O40" s="90"/>
      <c r="P40" s="90"/>
      <c r="Q40" s="90"/>
      <c r="R40" s="90"/>
      <c r="S40" s="90"/>
      <c r="T40" s="39">
        <f t="shared" si="6"/>
        <v>8</v>
      </c>
      <c r="U40" s="40" t="str">
        <f t="shared" si="7"/>
        <v/>
      </c>
      <c r="V40" s="22">
        <v>301</v>
      </c>
      <c r="W40" s="22" t="s">
        <v>88</v>
      </c>
      <c r="X40" s="22" t="s">
        <v>94</v>
      </c>
      <c r="Y40" s="71">
        <v>2321</v>
      </c>
      <c r="Z40" s="42" t="s">
        <v>469</v>
      </c>
      <c r="AA40" s="1" t="s">
        <v>260</v>
      </c>
      <c r="AB40" s="28" t="s">
        <v>287</v>
      </c>
    </row>
    <row r="41" spans="1:28" x14ac:dyDescent="0.3">
      <c r="A41" s="1" t="s">
        <v>45</v>
      </c>
      <c r="B41" s="1" t="s">
        <v>76</v>
      </c>
      <c r="C41" s="27" t="s">
        <v>346</v>
      </c>
      <c r="D41" s="38">
        <v>44</v>
      </c>
      <c r="E41" s="89"/>
      <c r="F41" s="27">
        <v>4</v>
      </c>
      <c r="G41" s="89"/>
      <c r="H41" s="89"/>
      <c r="I41" s="89"/>
      <c r="J41" s="27">
        <v>0</v>
      </c>
      <c r="K41" s="27">
        <v>0</v>
      </c>
      <c r="L41" s="89"/>
      <c r="M41" s="89"/>
      <c r="N41" s="27">
        <f t="shared" si="8"/>
        <v>0</v>
      </c>
      <c r="O41" s="90"/>
      <c r="P41" s="90"/>
      <c r="Q41" s="90"/>
      <c r="R41" s="90"/>
      <c r="S41" s="90"/>
      <c r="T41" s="39">
        <f t="shared" si="6"/>
        <v>8</v>
      </c>
      <c r="U41" s="40" t="str">
        <f t="shared" si="7"/>
        <v/>
      </c>
      <c r="V41" s="22">
        <v>301</v>
      </c>
      <c r="W41" s="22" t="s">
        <v>88</v>
      </c>
      <c r="X41" s="22" t="s">
        <v>94</v>
      </c>
      <c r="Y41" s="71">
        <v>2321</v>
      </c>
      <c r="Z41" s="42"/>
      <c r="AA41" s="1" t="s">
        <v>260</v>
      </c>
      <c r="AB41" s="28" t="s">
        <v>287</v>
      </c>
    </row>
    <row r="42" spans="1:28" x14ac:dyDescent="0.3">
      <c r="A42" s="1" t="s">
        <v>45</v>
      </c>
      <c r="B42" s="1" t="s">
        <v>76</v>
      </c>
      <c r="C42" s="27" t="s">
        <v>347</v>
      </c>
      <c r="D42" s="38">
        <v>52</v>
      </c>
      <c r="E42" s="89" t="s">
        <v>518</v>
      </c>
      <c r="F42" s="27"/>
      <c r="G42" s="89"/>
      <c r="H42" s="89"/>
      <c r="I42" s="89"/>
      <c r="J42" s="27"/>
      <c r="K42" s="27"/>
      <c r="L42" s="89"/>
      <c r="M42" s="89"/>
      <c r="N42" s="27"/>
      <c r="O42" s="90"/>
      <c r="P42" s="90"/>
      <c r="Q42" s="90"/>
      <c r="R42" s="90"/>
      <c r="S42" s="90"/>
      <c r="T42" s="39"/>
      <c r="U42" s="40" t="str">
        <f t="shared" si="7"/>
        <v/>
      </c>
      <c r="V42" s="22">
        <v>301</v>
      </c>
      <c r="W42" s="22" t="s">
        <v>88</v>
      </c>
      <c r="X42" s="22" t="s">
        <v>94</v>
      </c>
      <c r="Y42" s="71">
        <v>2321</v>
      </c>
      <c r="Z42" s="42"/>
      <c r="AA42" s="1" t="s">
        <v>260</v>
      </c>
      <c r="AB42" s="28" t="s">
        <v>287</v>
      </c>
    </row>
    <row r="43" spans="1:28" x14ac:dyDescent="0.3">
      <c r="A43" s="1" t="s">
        <v>45</v>
      </c>
      <c r="B43" s="1" t="s">
        <v>76</v>
      </c>
      <c r="C43" s="27" t="s">
        <v>348</v>
      </c>
      <c r="D43" s="38">
        <v>32</v>
      </c>
      <c r="E43" s="89" t="s">
        <v>459</v>
      </c>
      <c r="F43" s="27"/>
      <c r="G43" s="89"/>
      <c r="H43" s="89"/>
      <c r="I43" s="89"/>
      <c r="J43" s="27"/>
      <c r="K43" s="27"/>
      <c r="L43" s="89"/>
      <c r="M43" s="89"/>
      <c r="N43" s="27"/>
      <c r="O43" s="90"/>
      <c r="P43" s="90"/>
      <c r="Q43" s="90"/>
      <c r="R43" s="90"/>
      <c r="S43" s="90"/>
      <c r="T43" s="39"/>
      <c r="U43" s="40" t="str">
        <f t="shared" si="7"/>
        <v/>
      </c>
      <c r="V43" s="22">
        <v>301</v>
      </c>
      <c r="W43" s="22" t="s">
        <v>88</v>
      </c>
      <c r="X43" s="22" t="s">
        <v>94</v>
      </c>
      <c r="Y43" s="71">
        <v>2321</v>
      </c>
      <c r="Z43" s="42"/>
      <c r="AA43" s="1" t="s">
        <v>260</v>
      </c>
      <c r="AB43" s="28" t="s">
        <v>287</v>
      </c>
    </row>
    <row r="44" spans="1:28" x14ac:dyDescent="0.3">
      <c r="A44" s="1" t="s">
        <v>45</v>
      </c>
      <c r="B44" s="1" t="s">
        <v>76</v>
      </c>
      <c r="C44" s="27" t="s">
        <v>349</v>
      </c>
      <c r="D44" s="38">
        <v>40</v>
      </c>
      <c r="E44" s="89"/>
      <c r="F44" s="27">
        <v>1</v>
      </c>
      <c r="G44" s="89"/>
      <c r="H44" s="89"/>
      <c r="I44" s="89"/>
      <c r="J44" s="27">
        <v>0</v>
      </c>
      <c r="K44" s="27">
        <v>0</v>
      </c>
      <c r="L44" s="89"/>
      <c r="M44" s="89"/>
      <c r="N44" s="27">
        <f>SUM(L44:M44)</f>
        <v>0</v>
      </c>
      <c r="O44" s="90"/>
      <c r="P44" s="90"/>
      <c r="Q44" s="90"/>
      <c r="R44" s="90"/>
      <c r="S44" s="90"/>
      <c r="T44" s="39">
        <f>(H44*3)+((F44-H44)*2)+J44</f>
        <v>2</v>
      </c>
      <c r="U44" s="40" t="str">
        <f t="shared" si="7"/>
        <v/>
      </c>
      <c r="V44" s="22">
        <v>301</v>
      </c>
      <c r="W44" s="22" t="s">
        <v>88</v>
      </c>
      <c r="X44" s="22" t="s">
        <v>94</v>
      </c>
      <c r="Y44" s="71">
        <v>2321</v>
      </c>
      <c r="Z44" s="42"/>
      <c r="AA44" s="1" t="s">
        <v>260</v>
      </c>
      <c r="AB44" s="28" t="s">
        <v>287</v>
      </c>
    </row>
    <row r="45" spans="1:28" x14ac:dyDescent="0.3">
      <c r="A45" s="1" t="s">
        <v>45</v>
      </c>
      <c r="B45" s="1" t="s">
        <v>76</v>
      </c>
      <c r="C45" s="27" t="s">
        <v>350</v>
      </c>
      <c r="D45" s="38">
        <v>10</v>
      </c>
      <c r="E45" s="89"/>
      <c r="F45" s="27">
        <v>1</v>
      </c>
      <c r="G45" s="89"/>
      <c r="H45" s="89"/>
      <c r="I45" s="89"/>
      <c r="J45" s="27">
        <v>0</v>
      </c>
      <c r="K45" s="27">
        <v>0</v>
      </c>
      <c r="L45" s="89"/>
      <c r="M45" s="89"/>
      <c r="N45" s="27">
        <f>SUM(L45:M45)</f>
        <v>0</v>
      </c>
      <c r="O45" s="90"/>
      <c r="P45" s="90"/>
      <c r="Q45" s="90"/>
      <c r="R45" s="90"/>
      <c r="S45" s="90"/>
      <c r="T45" s="39">
        <f>(H45*3)+((F45-H45)*2)+J45</f>
        <v>2</v>
      </c>
      <c r="U45" s="40" t="str">
        <f t="shared" si="7"/>
        <v/>
      </c>
      <c r="V45" s="22">
        <v>301</v>
      </c>
      <c r="W45" s="22" t="s">
        <v>88</v>
      </c>
      <c r="X45" s="22" t="s">
        <v>94</v>
      </c>
      <c r="Y45" s="71">
        <v>2321</v>
      </c>
      <c r="Z45" s="42"/>
      <c r="AA45" s="1" t="s">
        <v>260</v>
      </c>
      <c r="AB45" s="28" t="s">
        <v>287</v>
      </c>
    </row>
    <row r="46" spans="1:28" x14ac:dyDescent="0.3">
      <c r="A46" s="1" t="s">
        <v>45</v>
      </c>
      <c r="B46" s="1" t="s">
        <v>76</v>
      </c>
      <c r="C46" s="57" t="s">
        <v>38</v>
      </c>
      <c r="D46" s="36"/>
      <c r="E46" s="57">
        <v>240</v>
      </c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>
        <v>25</v>
      </c>
      <c r="Q46" s="43"/>
      <c r="R46" s="43"/>
      <c r="S46" s="43"/>
      <c r="T46" s="43"/>
      <c r="U46" s="40" t="str">
        <f t="shared" ref="U46" si="9">_xlfn.IFNA("",((T46+Q46+N46-R46)+(O46*2))/E46)</f>
        <v/>
      </c>
      <c r="V46" s="22">
        <v>301</v>
      </c>
      <c r="W46" s="22" t="s">
        <v>88</v>
      </c>
      <c r="X46" s="22" t="s">
        <v>94</v>
      </c>
      <c r="Y46" s="71">
        <v>2321</v>
      </c>
      <c r="Z46" s="42"/>
      <c r="AA46" s="1" t="s">
        <v>260</v>
      </c>
      <c r="AB46" s="28" t="s">
        <v>287</v>
      </c>
    </row>
    <row r="47" spans="1:28" x14ac:dyDescent="0.3">
      <c r="A47" s="44" t="s">
        <v>45</v>
      </c>
      <c r="B47" s="44" t="s">
        <v>76</v>
      </c>
      <c r="C47" s="45" t="s">
        <v>39</v>
      </c>
      <c r="D47" s="44"/>
      <c r="E47" s="45">
        <f t="shared" ref="E47:T47" si="10">SUM(E35:E46)</f>
        <v>240</v>
      </c>
      <c r="F47" s="45">
        <f t="shared" si="10"/>
        <v>41</v>
      </c>
      <c r="G47" s="45">
        <f t="shared" si="10"/>
        <v>0</v>
      </c>
      <c r="H47" s="45">
        <f t="shared" si="10"/>
        <v>0</v>
      </c>
      <c r="I47" s="45">
        <f t="shared" si="10"/>
        <v>0</v>
      </c>
      <c r="J47" s="45">
        <f t="shared" si="10"/>
        <v>22</v>
      </c>
      <c r="K47" s="45">
        <f t="shared" si="10"/>
        <v>29</v>
      </c>
      <c r="L47" s="45">
        <f t="shared" si="10"/>
        <v>0</v>
      </c>
      <c r="M47" s="45">
        <f t="shared" si="10"/>
        <v>0</v>
      </c>
      <c r="N47" s="45">
        <f t="shared" si="10"/>
        <v>0</v>
      </c>
      <c r="O47" s="45">
        <f t="shared" si="10"/>
        <v>0</v>
      </c>
      <c r="P47" s="45">
        <f t="shared" si="10"/>
        <v>25</v>
      </c>
      <c r="Q47" s="45">
        <f t="shared" si="10"/>
        <v>0</v>
      </c>
      <c r="R47" s="45">
        <f t="shared" si="10"/>
        <v>0</v>
      </c>
      <c r="S47" s="45">
        <f t="shared" si="10"/>
        <v>0</v>
      </c>
      <c r="T47" s="45">
        <f t="shared" si="10"/>
        <v>104</v>
      </c>
      <c r="U47" s="46">
        <f>((T47+Q47+N47-R47)+(O47*2))/E47</f>
        <v>0.43333333333333335</v>
      </c>
      <c r="V47" s="47">
        <v>301</v>
      </c>
      <c r="W47" s="47" t="s">
        <v>88</v>
      </c>
      <c r="X47" s="47" t="s">
        <v>94</v>
      </c>
      <c r="Y47" s="72">
        <v>2321</v>
      </c>
      <c r="Z47" s="77" t="s">
        <v>470</v>
      </c>
      <c r="AA47" s="44" t="s">
        <v>260</v>
      </c>
      <c r="AB47" s="76" t="s">
        <v>287</v>
      </c>
    </row>
    <row r="48" spans="1:28" x14ac:dyDescent="0.3">
      <c r="A48" s="1"/>
      <c r="B48" s="1"/>
      <c r="C48" s="1"/>
      <c r="D48" s="1"/>
      <c r="F48" s="50" t="s">
        <v>40</v>
      </c>
      <c r="G48" s="51" t="e">
        <f>F47/G47</f>
        <v>#DIV/0!</v>
      </c>
      <c r="H48" s="27"/>
      <c r="I48" s="1"/>
      <c r="J48" s="50" t="s">
        <v>41</v>
      </c>
      <c r="K48" s="52">
        <f>J47/K47</f>
        <v>0.75862068965517238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1" t="s">
        <v>471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4"/>
      <c r="Z50" s="42"/>
      <c r="AA50" s="1"/>
      <c r="AB50" s="28"/>
    </row>
    <row r="51" spans="1:28" x14ac:dyDescent="0.3">
      <c r="A51" s="1"/>
      <c r="B51" s="1"/>
      <c r="C51" s="1" t="s">
        <v>472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4"/>
      <c r="Z51" s="42"/>
      <c r="AA51" s="1"/>
      <c r="AB51" s="28"/>
    </row>
  </sheetData>
  <sheetProtection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D74B9-4088-4E5B-94CD-FA83C5328970}">
  <sheetPr>
    <tabColor rgb="FF92D050"/>
    <pageSetUpPr fitToPage="1"/>
  </sheetPr>
  <dimension ref="A1:AB49"/>
  <sheetViews>
    <sheetView workbookViewId="0">
      <selection activeCell="C22" sqref="C22:D22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88671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477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0" t="s">
        <v>528</v>
      </c>
    </row>
    <row r="3" spans="1:28" x14ac:dyDescent="0.3">
      <c r="B3" s="1"/>
      <c r="C3" s="6">
        <v>29270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83</v>
      </c>
      <c r="D4" s="7" t="s">
        <v>4</v>
      </c>
      <c r="E4" s="8"/>
      <c r="F4" s="5"/>
      <c r="G4" s="1"/>
      <c r="J4" s="15" t="s">
        <v>288</v>
      </c>
      <c r="K4" s="16" t="s">
        <v>44</v>
      </c>
      <c r="L4" s="17"/>
      <c r="M4" s="18"/>
      <c r="N4" s="19">
        <v>26</v>
      </c>
      <c r="O4" s="19">
        <v>29</v>
      </c>
      <c r="P4" s="19">
        <v>34</v>
      </c>
      <c r="Q4" s="19">
        <v>25</v>
      </c>
      <c r="R4" s="20"/>
      <c r="S4" s="21">
        <f>SUM(N4:R4)</f>
        <v>114</v>
      </c>
      <c r="T4" s="22">
        <v>305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289</v>
      </c>
      <c r="K5" s="16" t="s">
        <v>81</v>
      </c>
      <c r="L5" s="17"/>
      <c r="M5" s="18"/>
      <c r="N5" s="19">
        <v>20</v>
      </c>
      <c r="O5" s="19">
        <v>19</v>
      </c>
      <c r="P5" s="19">
        <v>23</v>
      </c>
      <c r="Q5" s="19">
        <v>12</v>
      </c>
      <c r="R5" s="20"/>
      <c r="S5" s="21">
        <f>SUM(N5:R5)</f>
        <v>74</v>
      </c>
      <c r="T5" s="22">
        <v>305</v>
      </c>
      <c r="U5" s="1"/>
      <c r="V5" s="1"/>
      <c r="W5" s="1"/>
    </row>
    <row r="6" spans="1:28" x14ac:dyDescent="0.3">
      <c r="C6" s="23">
        <v>2321</v>
      </c>
      <c r="D6" s="7" t="s">
        <v>6</v>
      </c>
      <c r="F6" s="1"/>
      <c r="K6" t="s">
        <v>486</v>
      </c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8</v>
      </c>
      <c r="U7" s="1"/>
      <c r="V7" s="26">
        <v>305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24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80</v>
      </c>
      <c r="B13" s="1" t="s">
        <v>45</v>
      </c>
      <c r="C13" s="27" t="s">
        <v>54</v>
      </c>
      <c r="D13" s="38">
        <v>21</v>
      </c>
      <c r="E13" s="27">
        <v>20</v>
      </c>
      <c r="F13" s="27">
        <v>2</v>
      </c>
      <c r="G13" s="27">
        <v>7</v>
      </c>
      <c r="H13" s="27"/>
      <c r="I13" s="27"/>
      <c r="J13" s="27">
        <v>2</v>
      </c>
      <c r="K13" s="27">
        <v>2</v>
      </c>
      <c r="L13" s="27">
        <v>2</v>
      </c>
      <c r="M13" s="27">
        <v>3</v>
      </c>
      <c r="N13" s="27">
        <f t="shared" ref="N13:N17" si="0">SUM(L13:M13)</f>
        <v>5</v>
      </c>
      <c r="O13" s="39">
        <v>3</v>
      </c>
      <c r="P13" s="39">
        <v>2</v>
      </c>
      <c r="Q13" s="39">
        <v>0</v>
      </c>
      <c r="R13" s="39">
        <v>4</v>
      </c>
      <c r="S13" s="39">
        <v>0</v>
      </c>
      <c r="T13" s="39">
        <v>6</v>
      </c>
      <c r="U13" s="40">
        <f t="shared" ref="U13:U22" si="1">IFERROR(((T13+Q13+N13-R13)+(O13*2))/E13,"")</f>
        <v>0.65</v>
      </c>
      <c r="V13" s="22">
        <v>305</v>
      </c>
      <c r="W13" s="22" t="s">
        <v>93</v>
      </c>
      <c r="X13" s="22" t="s">
        <v>89</v>
      </c>
      <c r="Y13" s="71">
        <v>2321</v>
      </c>
      <c r="Z13" s="42"/>
      <c r="AA13" s="1" t="s">
        <v>90</v>
      </c>
      <c r="AB13" s="28" t="s">
        <v>290</v>
      </c>
    </row>
    <row r="14" spans="1:28" x14ac:dyDescent="0.3">
      <c r="A14" s="1" t="s">
        <v>80</v>
      </c>
      <c r="B14" s="1" t="s">
        <v>45</v>
      </c>
      <c r="C14" s="27" t="s">
        <v>50</v>
      </c>
      <c r="D14" s="38">
        <v>32</v>
      </c>
      <c r="E14" s="27">
        <v>36</v>
      </c>
      <c r="F14" s="27">
        <v>5</v>
      </c>
      <c r="G14" s="27">
        <v>5</v>
      </c>
      <c r="H14" s="27">
        <v>1</v>
      </c>
      <c r="I14" s="27">
        <v>1</v>
      </c>
      <c r="J14" s="27">
        <v>5</v>
      </c>
      <c r="K14" s="27">
        <v>6</v>
      </c>
      <c r="L14" s="27">
        <v>1</v>
      </c>
      <c r="M14" s="27">
        <v>1</v>
      </c>
      <c r="N14" s="27">
        <f t="shared" si="0"/>
        <v>2</v>
      </c>
      <c r="O14" s="39">
        <v>7</v>
      </c>
      <c r="P14" s="39">
        <v>0</v>
      </c>
      <c r="Q14" s="39">
        <v>4</v>
      </c>
      <c r="R14" s="39">
        <v>2</v>
      </c>
      <c r="S14" s="39">
        <v>0</v>
      </c>
      <c r="T14" s="39">
        <v>18</v>
      </c>
      <c r="U14" s="40">
        <f t="shared" si="1"/>
        <v>1</v>
      </c>
      <c r="V14" s="22">
        <v>305</v>
      </c>
      <c r="W14" s="22" t="s">
        <v>93</v>
      </c>
      <c r="X14" s="22" t="s">
        <v>89</v>
      </c>
      <c r="Y14" s="71">
        <v>2321</v>
      </c>
      <c r="Z14" s="42"/>
      <c r="AA14" s="1" t="s">
        <v>90</v>
      </c>
      <c r="AB14" s="28" t="s">
        <v>290</v>
      </c>
    </row>
    <row r="15" spans="1:28" x14ac:dyDescent="0.3">
      <c r="A15" s="1" t="s">
        <v>80</v>
      </c>
      <c r="B15" s="1" t="s">
        <v>45</v>
      </c>
      <c r="C15" s="27" t="s">
        <v>47</v>
      </c>
      <c r="D15" s="38">
        <v>42</v>
      </c>
      <c r="E15" s="27">
        <v>37</v>
      </c>
      <c r="F15" s="27">
        <v>10</v>
      </c>
      <c r="G15" s="27">
        <v>15</v>
      </c>
      <c r="H15" s="27"/>
      <c r="I15" s="27"/>
      <c r="J15" s="27">
        <v>7</v>
      </c>
      <c r="K15" s="27">
        <v>8</v>
      </c>
      <c r="L15" s="27">
        <v>0</v>
      </c>
      <c r="M15" s="27">
        <v>8</v>
      </c>
      <c r="N15" s="27">
        <f t="shared" si="0"/>
        <v>8</v>
      </c>
      <c r="O15" s="39">
        <v>0</v>
      </c>
      <c r="P15" s="39">
        <v>4</v>
      </c>
      <c r="Q15" s="39">
        <v>3</v>
      </c>
      <c r="R15" s="39">
        <v>3</v>
      </c>
      <c r="S15" s="39">
        <v>0</v>
      </c>
      <c r="T15" s="39">
        <f t="shared" ref="T15" si="2">(H15*3)+((F15-H15)*2)+J15</f>
        <v>27</v>
      </c>
      <c r="U15" s="40">
        <f t="shared" si="1"/>
        <v>0.94594594594594594</v>
      </c>
      <c r="V15" s="22">
        <v>305</v>
      </c>
      <c r="W15" s="22" t="s">
        <v>93</v>
      </c>
      <c r="X15" s="22" t="s">
        <v>89</v>
      </c>
      <c r="Y15" s="71">
        <v>2321</v>
      </c>
      <c r="Z15" s="42"/>
      <c r="AA15" s="1" t="s">
        <v>90</v>
      </c>
      <c r="AB15" s="28" t="s">
        <v>290</v>
      </c>
    </row>
    <row r="16" spans="1:28" x14ac:dyDescent="0.3">
      <c r="A16" s="1" t="s">
        <v>80</v>
      </c>
      <c r="B16" s="1" t="s">
        <v>45</v>
      </c>
      <c r="C16" s="27" t="s">
        <v>172</v>
      </c>
      <c r="D16" s="38">
        <v>13</v>
      </c>
      <c r="E16" s="27">
        <v>24</v>
      </c>
      <c r="F16" s="27">
        <v>3</v>
      </c>
      <c r="G16" s="27">
        <v>5</v>
      </c>
      <c r="H16" s="27"/>
      <c r="I16" s="27"/>
      <c r="J16" s="27">
        <v>0</v>
      </c>
      <c r="K16" s="27">
        <v>2</v>
      </c>
      <c r="L16" s="27">
        <v>1</v>
      </c>
      <c r="M16" s="27">
        <v>0</v>
      </c>
      <c r="N16" s="27">
        <f t="shared" si="0"/>
        <v>1</v>
      </c>
      <c r="O16" s="39">
        <v>1</v>
      </c>
      <c r="P16" s="39">
        <v>1</v>
      </c>
      <c r="Q16" s="39">
        <v>2</v>
      </c>
      <c r="R16" s="39">
        <v>6</v>
      </c>
      <c r="S16" s="39">
        <v>0</v>
      </c>
      <c r="T16" s="39">
        <v>6</v>
      </c>
      <c r="U16" s="40">
        <f t="shared" si="1"/>
        <v>0.20833333333333334</v>
      </c>
      <c r="V16" s="22">
        <v>305</v>
      </c>
      <c r="W16" s="22" t="s">
        <v>93</v>
      </c>
      <c r="X16" s="22" t="s">
        <v>89</v>
      </c>
      <c r="Y16" s="71">
        <v>2321</v>
      </c>
      <c r="Z16" s="42"/>
      <c r="AA16" s="1" t="s">
        <v>90</v>
      </c>
      <c r="AB16" s="28" t="s">
        <v>290</v>
      </c>
    </row>
    <row r="17" spans="1:28" x14ac:dyDescent="0.3">
      <c r="A17" s="1" t="s">
        <v>80</v>
      </c>
      <c r="B17" s="1" t="s">
        <v>45</v>
      </c>
      <c r="C17" s="27" t="s">
        <v>49</v>
      </c>
      <c r="D17" s="38">
        <v>53</v>
      </c>
      <c r="E17" s="27">
        <v>26</v>
      </c>
      <c r="F17" s="27">
        <v>4</v>
      </c>
      <c r="G17" s="27">
        <v>11</v>
      </c>
      <c r="H17" s="27"/>
      <c r="I17" s="27"/>
      <c r="J17" s="27">
        <v>3</v>
      </c>
      <c r="K17" s="27">
        <v>4</v>
      </c>
      <c r="L17" s="27">
        <v>3</v>
      </c>
      <c r="M17" s="27">
        <v>6</v>
      </c>
      <c r="N17" s="27">
        <f t="shared" si="0"/>
        <v>9</v>
      </c>
      <c r="O17" s="39">
        <v>0</v>
      </c>
      <c r="P17" s="39">
        <v>4</v>
      </c>
      <c r="Q17" s="39">
        <v>0</v>
      </c>
      <c r="R17" s="39">
        <v>1</v>
      </c>
      <c r="S17" s="39">
        <v>0</v>
      </c>
      <c r="T17" s="39">
        <v>11</v>
      </c>
      <c r="U17" s="40">
        <f t="shared" si="1"/>
        <v>0.73076923076923073</v>
      </c>
      <c r="V17" s="22">
        <v>305</v>
      </c>
      <c r="W17" s="22" t="s">
        <v>93</v>
      </c>
      <c r="X17" s="22" t="s">
        <v>89</v>
      </c>
      <c r="Y17" s="71">
        <v>2321</v>
      </c>
      <c r="Z17" s="42"/>
      <c r="AA17" s="1" t="s">
        <v>90</v>
      </c>
      <c r="AB17" s="28" t="s">
        <v>290</v>
      </c>
    </row>
    <row r="18" spans="1:28" x14ac:dyDescent="0.3">
      <c r="A18" s="1" t="s">
        <v>80</v>
      </c>
      <c r="B18" s="1" t="s">
        <v>45</v>
      </c>
      <c r="C18" s="27" t="s">
        <v>51</v>
      </c>
      <c r="D18" s="38">
        <v>33</v>
      </c>
      <c r="E18" s="27">
        <v>29</v>
      </c>
      <c r="F18" s="27">
        <v>6</v>
      </c>
      <c r="G18" s="27">
        <v>9</v>
      </c>
      <c r="H18" s="27"/>
      <c r="I18" s="27"/>
      <c r="J18" s="27">
        <v>4</v>
      </c>
      <c r="K18" s="27">
        <v>4</v>
      </c>
      <c r="L18" s="27">
        <v>7</v>
      </c>
      <c r="M18" s="27">
        <v>9</v>
      </c>
      <c r="N18" s="27">
        <f t="shared" ref="N18:N23" si="3">SUM(L18:M18)</f>
        <v>16</v>
      </c>
      <c r="O18" s="39">
        <v>1</v>
      </c>
      <c r="P18" s="39">
        <v>3</v>
      </c>
      <c r="Q18" s="39">
        <v>0</v>
      </c>
      <c r="R18" s="39">
        <v>0</v>
      </c>
      <c r="S18" s="39">
        <v>1</v>
      </c>
      <c r="T18" s="39">
        <v>16</v>
      </c>
      <c r="U18" s="40">
        <f t="shared" si="1"/>
        <v>1.1724137931034482</v>
      </c>
      <c r="V18" s="22">
        <v>305</v>
      </c>
      <c r="W18" s="22" t="s">
        <v>93</v>
      </c>
      <c r="X18" s="22" t="s">
        <v>89</v>
      </c>
      <c r="Y18" s="71">
        <v>2321</v>
      </c>
      <c r="Z18" s="42"/>
      <c r="AA18" s="1" t="s">
        <v>90</v>
      </c>
      <c r="AB18" s="28" t="s">
        <v>290</v>
      </c>
    </row>
    <row r="19" spans="1:28" x14ac:dyDescent="0.3">
      <c r="A19" s="1" t="s">
        <v>80</v>
      </c>
      <c r="B19" s="1" t="s">
        <v>45</v>
      </c>
      <c r="C19" s="27" t="s">
        <v>173</v>
      </c>
      <c r="D19" s="38">
        <v>44</v>
      </c>
      <c r="E19" s="27" t="s">
        <v>556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39"/>
      <c r="U19" s="40"/>
      <c r="V19" s="22">
        <v>305</v>
      </c>
      <c r="W19" s="22" t="s">
        <v>93</v>
      </c>
      <c r="X19" s="22" t="s">
        <v>89</v>
      </c>
      <c r="Y19" s="71">
        <v>2321</v>
      </c>
      <c r="Z19" s="42"/>
      <c r="AA19" s="1" t="s">
        <v>90</v>
      </c>
      <c r="AB19" s="28" t="s">
        <v>290</v>
      </c>
    </row>
    <row r="20" spans="1:28" x14ac:dyDescent="0.3">
      <c r="A20" s="1" t="s">
        <v>80</v>
      </c>
      <c r="B20" s="1" t="s">
        <v>45</v>
      </c>
      <c r="C20" s="27" t="s">
        <v>155</v>
      </c>
      <c r="D20" s="38">
        <v>10</v>
      </c>
      <c r="E20" s="27">
        <v>21</v>
      </c>
      <c r="F20" s="27">
        <v>3</v>
      </c>
      <c r="G20" s="27">
        <v>8</v>
      </c>
      <c r="H20" s="27"/>
      <c r="I20" s="27"/>
      <c r="J20" s="27">
        <v>4</v>
      </c>
      <c r="K20" s="27">
        <v>6</v>
      </c>
      <c r="L20" s="27">
        <v>6</v>
      </c>
      <c r="M20" s="27">
        <v>1</v>
      </c>
      <c r="N20" s="27">
        <f t="shared" si="3"/>
        <v>7</v>
      </c>
      <c r="O20" s="39">
        <v>1</v>
      </c>
      <c r="P20" s="39">
        <v>1</v>
      </c>
      <c r="Q20" s="39">
        <v>0</v>
      </c>
      <c r="R20" s="39">
        <v>3</v>
      </c>
      <c r="S20" s="39">
        <v>0</v>
      </c>
      <c r="T20" s="39">
        <v>10</v>
      </c>
      <c r="U20" s="40">
        <f t="shared" si="1"/>
        <v>0.76190476190476186</v>
      </c>
      <c r="V20" s="22">
        <v>305</v>
      </c>
      <c r="W20" s="22" t="s">
        <v>93</v>
      </c>
      <c r="X20" s="22" t="s">
        <v>89</v>
      </c>
      <c r="Y20" s="71">
        <v>2321</v>
      </c>
      <c r="Z20" s="42"/>
      <c r="AA20" s="1" t="s">
        <v>90</v>
      </c>
      <c r="AB20" s="28" t="s">
        <v>290</v>
      </c>
    </row>
    <row r="21" spans="1:28" x14ac:dyDescent="0.3">
      <c r="A21" s="1" t="s">
        <v>80</v>
      </c>
      <c r="B21" s="1" t="s">
        <v>45</v>
      </c>
      <c r="C21" s="27" t="s">
        <v>52</v>
      </c>
      <c r="D21" s="38">
        <v>12</v>
      </c>
      <c r="E21" s="27" t="s">
        <v>556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39"/>
      <c r="Q21" s="39"/>
      <c r="R21" s="39"/>
      <c r="S21" s="39"/>
      <c r="T21" s="39"/>
      <c r="U21" s="40" t="str">
        <f>IFERROR(((T21+Q21+N21-R21)+(O21*2))/E21,"")</f>
        <v/>
      </c>
      <c r="V21" s="22">
        <v>305</v>
      </c>
      <c r="W21" s="22" t="s">
        <v>93</v>
      </c>
      <c r="X21" s="22" t="s">
        <v>89</v>
      </c>
      <c r="Y21" s="71">
        <v>2321</v>
      </c>
      <c r="Z21" s="42"/>
      <c r="AA21" s="1" t="s">
        <v>90</v>
      </c>
      <c r="AB21" s="28" t="s">
        <v>290</v>
      </c>
    </row>
    <row r="22" spans="1:28" x14ac:dyDescent="0.3">
      <c r="A22" s="1" t="s">
        <v>80</v>
      </c>
      <c r="B22" s="1" t="s">
        <v>45</v>
      </c>
      <c r="C22" s="27" t="s">
        <v>163</v>
      </c>
      <c r="D22" s="38">
        <v>24</v>
      </c>
      <c r="E22" s="27">
        <v>14</v>
      </c>
      <c r="F22" s="27">
        <v>1</v>
      </c>
      <c r="G22" s="27">
        <v>6</v>
      </c>
      <c r="H22" s="27"/>
      <c r="I22" s="27"/>
      <c r="J22" s="27">
        <v>0</v>
      </c>
      <c r="K22" s="27">
        <v>0</v>
      </c>
      <c r="L22" s="27">
        <v>1</v>
      </c>
      <c r="M22" s="27">
        <v>4</v>
      </c>
      <c r="N22" s="27">
        <f t="shared" si="3"/>
        <v>5</v>
      </c>
      <c r="O22" s="39">
        <v>0</v>
      </c>
      <c r="P22" s="39">
        <v>2</v>
      </c>
      <c r="Q22" s="39">
        <v>1</v>
      </c>
      <c r="R22" s="39">
        <v>0</v>
      </c>
      <c r="S22" s="39">
        <v>0</v>
      </c>
      <c r="T22" s="39">
        <v>2</v>
      </c>
      <c r="U22" s="40">
        <f t="shared" si="1"/>
        <v>0.5714285714285714</v>
      </c>
      <c r="V22" s="22">
        <v>305</v>
      </c>
      <c r="W22" s="22" t="s">
        <v>93</v>
      </c>
      <c r="X22" s="22" t="s">
        <v>89</v>
      </c>
      <c r="Y22" s="71">
        <v>2321</v>
      </c>
      <c r="Z22" s="42"/>
      <c r="AA22" s="1" t="s">
        <v>90</v>
      </c>
      <c r="AB22" s="28" t="s">
        <v>290</v>
      </c>
    </row>
    <row r="23" spans="1:28" x14ac:dyDescent="0.3">
      <c r="A23" s="1" t="s">
        <v>80</v>
      </c>
      <c r="B23" s="1" t="s">
        <v>45</v>
      </c>
      <c r="C23" s="27" t="s">
        <v>48</v>
      </c>
      <c r="D23" s="38">
        <v>11</v>
      </c>
      <c r="E23" s="27">
        <v>33</v>
      </c>
      <c r="F23" s="27">
        <v>7</v>
      </c>
      <c r="G23" s="27">
        <v>16</v>
      </c>
      <c r="H23" s="27"/>
      <c r="I23" s="27"/>
      <c r="J23" s="27">
        <v>4</v>
      </c>
      <c r="K23" s="27">
        <v>5</v>
      </c>
      <c r="L23" s="27">
        <v>2</v>
      </c>
      <c r="M23" s="27">
        <v>3</v>
      </c>
      <c r="N23" s="27">
        <f t="shared" si="3"/>
        <v>5</v>
      </c>
      <c r="O23" s="39">
        <v>6</v>
      </c>
      <c r="P23" s="39">
        <v>1</v>
      </c>
      <c r="Q23" s="39">
        <v>4</v>
      </c>
      <c r="R23" s="39">
        <v>4</v>
      </c>
      <c r="S23" s="39">
        <v>0</v>
      </c>
      <c r="T23" s="39">
        <v>18</v>
      </c>
      <c r="U23" s="40">
        <f>IFERROR(((T23+Q23+N23-R23)+(O23*2))/E23,"")</f>
        <v>1.0606060606060606</v>
      </c>
      <c r="V23" s="22">
        <v>305</v>
      </c>
      <c r="W23" s="22" t="s">
        <v>93</v>
      </c>
      <c r="X23" s="22" t="s">
        <v>89</v>
      </c>
      <c r="Y23" s="71">
        <v>2321</v>
      </c>
      <c r="Z23" s="42"/>
      <c r="AA23" s="1" t="s">
        <v>90</v>
      </c>
      <c r="AB23" s="28" t="s">
        <v>290</v>
      </c>
    </row>
    <row r="24" spans="1:28" x14ac:dyDescent="0.3">
      <c r="A24" s="44" t="s">
        <v>80</v>
      </c>
      <c r="B24" s="44" t="s">
        <v>45</v>
      </c>
      <c r="C24" s="45" t="s">
        <v>39</v>
      </c>
      <c r="D24" s="44"/>
      <c r="E24" s="45">
        <f t="shared" ref="E24:T24" si="4">SUM(E13:E23)</f>
        <v>240</v>
      </c>
      <c r="F24" s="45">
        <f t="shared" si="4"/>
        <v>41</v>
      </c>
      <c r="G24" s="45">
        <f t="shared" si="4"/>
        <v>82</v>
      </c>
      <c r="H24" s="45">
        <f t="shared" si="4"/>
        <v>1</v>
      </c>
      <c r="I24" s="45">
        <f t="shared" si="4"/>
        <v>1</v>
      </c>
      <c r="J24" s="45">
        <f t="shared" si="4"/>
        <v>29</v>
      </c>
      <c r="K24" s="45">
        <f t="shared" si="4"/>
        <v>37</v>
      </c>
      <c r="L24" s="45">
        <f t="shared" si="4"/>
        <v>23</v>
      </c>
      <c r="M24" s="45">
        <f t="shared" si="4"/>
        <v>35</v>
      </c>
      <c r="N24" s="45">
        <f t="shared" si="4"/>
        <v>58</v>
      </c>
      <c r="O24" s="45">
        <f t="shared" si="4"/>
        <v>19</v>
      </c>
      <c r="P24" s="45">
        <f t="shared" si="4"/>
        <v>18</v>
      </c>
      <c r="Q24" s="45">
        <f t="shared" si="4"/>
        <v>14</v>
      </c>
      <c r="R24" s="45">
        <f t="shared" si="4"/>
        <v>23</v>
      </c>
      <c r="S24" s="45">
        <f t="shared" si="4"/>
        <v>1</v>
      </c>
      <c r="T24" s="45">
        <f t="shared" si="4"/>
        <v>114</v>
      </c>
      <c r="U24" s="46">
        <f>((T24+Q24+N24-R24)+(O24*2))/E24</f>
        <v>0.83750000000000002</v>
      </c>
      <c r="V24" s="47">
        <v>305</v>
      </c>
      <c r="W24" s="47" t="s">
        <v>93</v>
      </c>
      <c r="X24" s="47" t="s">
        <v>89</v>
      </c>
      <c r="Y24" s="72">
        <v>2321</v>
      </c>
      <c r="Z24" s="49"/>
      <c r="AA24" s="44" t="s">
        <v>90</v>
      </c>
      <c r="AB24" s="78" t="s">
        <v>290</v>
      </c>
    </row>
    <row r="25" spans="1:28" x14ac:dyDescent="0.3">
      <c r="A25" s="1"/>
      <c r="B25" s="1"/>
      <c r="C25" s="1"/>
      <c r="D25" s="1"/>
      <c r="F25" s="50" t="s">
        <v>40</v>
      </c>
      <c r="G25" s="51">
        <v>0.5</v>
      </c>
      <c r="H25" s="27"/>
      <c r="I25" s="1"/>
      <c r="J25" s="50" t="s">
        <v>41</v>
      </c>
      <c r="K25" s="52">
        <f>J24/K24</f>
        <v>0.78378378378378377</v>
      </c>
      <c r="L25" s="1"/>
      <c r="M25" s="39" t="s">
        <v>42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43</v>
      </c>
      <c r="G26" s="68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81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26</v>
      </c>
      <c r="W33" s="1"/>
      <c r="X33" s="1"/>
      <c r="Y33" s="31"/>
      <c r="Z33" s="42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80</v>
      </c>
      <c r="C35" s="27" t="s">
        <v>351</v>
      </c>
      <c r="D35" s="38">
        <v>40</v>
      </c>
      <c r="E35" s="27">
        <v>22</v>
      </c>
      <c r="F35" s="27">
        <v>3</v>
      </c>
      <c r="G35" s="27">
        <v>6</v>
      </c>
      <c r="H35" s="27"/>
      <c r="I35" s="27"/>
      <c r="J35" s="27">
        <v>3</v>
      </c>
      <c r="K35" s="27">
        <v>6</v>
      </c>
      <c r="L35" s="27">
        <v>1</v>
      </c>
      <c r="M35" s="27">
        <v>2</v>
      </c>
      <c r="N35" s="27">
        <f>SUM(L35:M35)</f>
        <v>3</v>
      </c>
      <c r="O35" s="27">
        <v>0</v>
      </c>
      <c r="P35" s="57">
        <v>6</v>
      </c>
      <c r="Q35" s="27">
        <v>2</v>
      </c>
      <c r="R35" s="27">
        <v>3</v>
      </c>
      <c r="S35" s="27">
        <v>0</v>
      </c>
      <c r="T35" s="27">
        <v>9</v>
      </c>
      <c r="U35" s="40">
        <f>IFERROR(((T35+Q35+N35-R35)+(O35*2))/E35,"")</f>
        <v>0.5</v>
      </c>
      <c r="V35" s="22">
        <v>305</v>
      </c>
      <c r="W35" s="22" t="s">
        <v>88</v>
      </c>
      <c r="X35" s="22" t="s">
        <v>94</v>
      </c>
      <c r="Y35" s="71">
        <v>2321</v>
      </c>
      <c r="Z35" s="42"/>
      <c r="AA35" s="1" t="s">
        <v>291</v>
      </c>
      <c r="AB35" s="28" t="s">
        <v>292</v>
      </c>
    </row>
    <row r="36" spans="1:28" x14ac:dyDescent="0.3">
      <c r="A36" s="1" t="s">
        <v>45</v>
      </c>
      <c r="B36" s="1" t="s">
        <v>80</v>
      </c>
      <c r="C36" s="27" t="s">
        <v>352</v>
      </c>
      <c r="D36" s="38">
        <v>7</v>
      </c>
      <c r="E36" s="27">
        <v>26</v>
      </c>
      <c r="F36" s="27">
        <v>6</v>
      </c>
      <c r="G36" s="27">
        <v>10</v>
      </c>
      <c r="H36" s="27">
        <v>0</v>
      </c>
      <c r="I36" s="27">
        <v>3</v>
      </c>
      <c r="J36" s="27">
        <v>0</v>
      </c>
      <c r="K36" s="27">
        <v>0</v>
      </c>
      <c r="L36" s="27">
        <v>1</v>
      </c>
      <c r="M36" s="27">
        <v>1</v>
      </c>
      <c r="N36" s="27">
        <f t="shared" ref="N36:N41" si="5">SUM(L36:M36)</f>
        <v>2</v>
      </c>
      <c r="O36" s="39">
        <v>2</v>
      </c>
      <c r="P36" s="39">
        <v>2</v>
      </c>
      <c r="Q36" s="39">
        <v>0</v>
      </c>
      <c r="R36" s="39">
        <v>1</v>
      </c>
      <c r="S36" s="39">
        <v>0</v>
      </c>
      <c r="T36" s="27">
        <v>12</v>
      </c>
      <c r="U36" s="40">
        <f t="shared" ref="U36:U45" si="6">IFERROR(((T36+Q36+N36-R36)+(O36*2))/E36,"")</f>
        <v>0.65384615384615385</v>
      </c>
      <c r="V36" s="22">
        <v>305</v>
      </c>
      <c r="W36" s="22" t="s">
        <v>88</v>
      </c>
      <c r="X36" s="22" t="s">
        <v>94</v>
      </c>
      <c r="Y36" s="71">
        <v>2321</v>
      </c>
      <c r="Z36" s="42"/>
      <c r="AA36" s="1" t="s">
        <v>291</v>
      </c>
      <c r="AB36" s="28" t="s">
        <v>292</v>
      </c>
    </row>
    <row r="37" spans="1:28" x14ac:dyDescent="0.3">
      <c r="A37" s="1" t="s">
        <v>45</v>
      </c>
      <c r="B37" s="1" t="s">
        <v>80</v>
      </c>
      <c r="C37" s="27" t="s">
        <v>353</v>
      </c>
      <c r="D37" s="38">
        <v>15</v>
      </c>
      <c r="E37" s="27">
        <v>30</v>
      </c>
      <c r="F37" s="27">
        <v>4</v>
      </c>
      <c r="G37" s="27">
        <v>9</v>
      </c>
      <c r="H37" s="27"/>
      <c r="I37" s="27"/>
      <c r="J37" s="27">
        <v>3</v>
      </c>
      <c r="K37" s="27">
        <v>4</v>
      </c>
      <c r="L37" s="27">
        <v>1</v>
      </c>
      <c r="M37" s="27">
        <v>6</v>
      </c>
      <c r="N37" s="27">
        <f t="shared" si="5"/>
        <v>7</v>
      </c>
      <c r="O37" s="39">
        <v>1</v>
      </c>
      <c r="P37" s="39">
        <v>1</v>
      </c>
      <c r="Q37" s="39">
        <v>1</v>
      </c>
      <c r="R37" s="39">
        <v>4</v>
      </c>
      <c r="S37" s="39">
        <v>1</v>
      </c>
      <c r="T37" s="27">
        <v>11</v>
      </c>
      <c r="U37" s="40">
        <f t="shared" si="6"/>
        <v>0.56666666666666665</v>
      </c>
      <c r="V37" s="22">
        <v>305</v>
      </c>
      <c r="W37" s="22" t="s">
        <v>88</v>
      </c>
      <c r="X37" s="22" t="s">
        <v>94</v>
      </c>
      <c r="Y37" s="71">
        <v>2321</v>
      </c>
      <c r="Z37" s="42"/>
      <c r="AA37" s="1" t="s">
        <v>291</v>
      </c>
      <c r="AB37" s="28" t="s">
        <v>292</v>
      </c>
    </row>
    <row r="38" spans="1:28" x14ac:dyDescent="0.3">
      <c r="A38" s="1" t="s">
        <v>45</v>
      </c>
      <c r="B38" s="1" t="s">
        <v>80</v>
      </c>
      <c r="C38" s="27" t="s">
        <v>204</v>
      </c>
      <c r="D38" s="38">
        <v>50</v>
      </c>
      <c r="E38" s="27">
        <v>21</v>
      </c>
      <c r="F38" s="27">
        <v>1</v>
      </c>
      <c r="G38" s="27">
        <v>3</v>
      </c>
      <c r="H38" s="27"/>
      <c r="I38" s="27"/>
      <c r="J38" s="27">
        <v>2</v>
      </c>
      <c r="K38" s="27">
        <v>2</v>
      </c>
      <c r="L38" s="27">
        <v>0</v>
      </c>
      <c r="M38" s="27">
        <v>1</v>
      </c>
      <c r="N38" s="27">
        <f t="shared" si="5"/>
        <v>1</v>
      </c>
      <c r="O38" s="39">
        <v>1</v>
      </c>
      <c r="P38" s="39">
        <v>5</v>
      </c>
      <c r="Q38" s="39">
        <v>0</v>
      </c>
      <c r="R38" s="39">
        <v>2</v>
      </c>
      <c r="S38" s="39">
        <v>0</v>
      </c>
      <c r="T38" s="27">
        <v>4</v>
      </c>
      <c r="U38" s="40">
        <f t="shared" si="6"/>
        <v>0.23809523809523808</v>
      </c>
      <c r="V38" s="22">
        <v>305</v>
      </c>
      <c r="W38" s="22" t="s">
        <v>88</v>
      </c>
      <c r="X38" s="22" t="s">
        <v>94</v>
      </c>
      <c r="Y38" s="71">
        <v>2321</v>
      </c>
      <c r="Z38" s="42"/>
      <c r="AA38" s="1" t="s">
        <v>291</v>
      </c>
      <c r="AB38" s="28" t="s">
        <v>292</v>
      </c>
    </row>
    <row r="39" spans="1:28" x14ac:dyDescent="0.3">
      <c r="A39" s="1" t="s">
        <v>45</v>
      </c>
      <c r="B39" s="1" t="s">
        <v>80</v>
      </c>
      <c r="C39" s="27" t="s">
        <v>354</v>
      </c>
      <c r="D39" s="38">
        <v>10</v>
      </c>
      <c r="E39" s="27">
        <v>19</v>
      </c>
      <c r="F39" s="27">
        <v>2</v>
      </c>
      <c r="G39" s="27">
        <v>4</v>
      </c>
      <c r="H39" s="27"/>
      <c r="I39" s="27"/>
      <c r="J39" s="27">
        <v>0</v>
      </c>
      <c r="K39" s="27">
        <v>0</v>
      </c>
      <c r="L39" s="27">
        <v>1</v>
      </c>
      <c r="M39" s="27">
        <v>0</v>
      </c>
      <c r="N39" s="27">
        <f t="shared" si="5"/>
        <v>1</v>
      </c>
      <c r="O39" s="39">
        <v>1</v>
      </c>
      <c r="P39" s="39">
        <v>5</v>
      </c>
      <c r="Q39" s="39">
        <v>1</v>
      </c>
      <c r="R39" s="39">
        <v>2</v>
      </c>
      <c r="S39" s="39">
        <v>0</v>
      </c>
      <c r="T39" s="27">
        <v>4</v>
      </c>
      <c r="U39" s="40">
        <f t="shared" si="6"/>
        <v>0.31578947368421051</v>
      </c>
      <c r="V39" s="22">
        <v>305</v>
      </c>
      <c r="W39" s="22" t="s">
        <v>88</v>
      </c>
      <c r="X39" s="22" t="s">
        <v>94</v>
      </c>
      <c r="Y39" s="71">
        <v>2321</v>
      </c>
      <c r="Z39" s="42"/>
      <c r="AA39" s="1" t="s">
        <v>291</v>
      </c>
      <c r="AB39" s="28" t="s">
        <v>292</v>
      </c>
    </row>
    <row r="40" spans="1:28" x14ac:dyDescent="0.3">
      <c r="A40" s="1" t="s">
        <v>45</v>
      </c>
      <c r="B40" s="1" t="s">
        <v>80</v>
      </c>
      <c r="C40" s="27" t="s">
        <v>355</v>
      </c>
      <c r="D40" s="38">
        <v>20</v>
      </c>
      <c r="E40" s="27">
        <v>11</v>
      </c>
      <c r="F40" s="27">
        <v>3</v>
      </c>
      <c r="G40" s="27">
        <v>6</v>
      </c>
      <c r="H40" s="27"/>
      <c r="I40" s="27"/>
      <c r="J40" s="27">
        <v>1</v>
      </c>
      <c r="K40" s="27">
        <v>2</v>
      </c>
      <c r="L40" s="27">
        <v>0</v>
      </c>
      <c r="M40" s="27">
        <v>1</v>
      </c>
      <c r="N40" s="27">
        <f t="shared" si="5"/>
        <v>1</v>
      </c>
      <c r="O40" s="39">
        <v>0</v>
      </c>
      <c r="P40" s="39">
        <v>2</v>
      </c>
      <c r="Q40" s="39">
        <v>0</v>
      </c>
      <c r="R40" s="39">
        <v>3</v>
      </c>
      <c r="S40" s="39">
        <v>0</v>
      </c>
      <c r="T40" s="27">
        <v>7</v>
      </c>
      <c r="U40" s="40">
        <f t="shared" si="6"/>
        <v>0.45454545454545453</v>
      </c>
      <c r="V40" s="22">
        <v>305</v>
      </c>
      <c r="W40" s="22" t="s">
        <v>88</v>
      </c>
      <c r="X40" s="22" t="s">
        <v>94</v>
      </c>
      <c r="Y40" s="71">
        <v>2321</v>
      </c>
      <c r="Z40" s="42"/>
      <c r="AA40" s="1" t="s">
        <v>291</v>
      </c>
      <c r="AB40" s="28" t="s">
        <v>292</v>
      </c>
    </row>
    <row r="41" spans="1:28" x14ac:dyDescent="0.3">
      <c r="A41" s="1" t="s">
        <v>45</v>
      </c>
      <c r="B41" s="1" t="s">
        <v>80</v>
      </c>
      <c r="C41" s="27" t="s">
        <v>356</v>
      </c>
      <c r="D41" s="38">
        <v>17</v>
      </c>
      <c r="E41" s="27">
        <v>43</v>
      </c>
      <c r="F41" s="27">
        <v>9</v>
      </c>
      <c r="G41" s="27">
        <v>13</v>
      </c>
      <c r="H41" s="27"/>
      <c r="I41" s="27"/>
      <c r="J41" s="27">
        <v>3</v>
      </c>
      <c r="K41" s="27">
        <v>3</v>
      </c>
      <c r="L41" s="27">
        <v>3</v>
      </c>
      <c r="M41" s="27">
        <v>7</v>
      </c>
      <c r="N41" s="27">
        <f t="shared" si="5"/>
        <v>10</v>
      </c>
      <c r="O41" s="39">
        <v>0</v>
      </c>
      <c r="P41" s="39">
        <v>5</v>
      </c>
      <c r="Q41" s="39">
        <v>4</v>
      </c>
      <c r="R41" s="39">
        <v>2</v>
      </c>
      <c r="S41" s="39">
        <v>0</v>
      </c>
      <c r="T41" s="27">
        <v>21</v>
      </c>
      <c r="U41" s="40">
        <f t="shared" si="6"/>
        <v>0.76744186046511631</v>
      </c>
      <c r="V41" s="22">
        <v>305</v>
      </c>
      <c r="W41" s="22" t="s">
        <v>88</v>
      </c>
      <c r="X41" s="22" t="s">
        <v>94</v>
      </c>
      <c r="Y41" s="71">
        <v>2321</v>
      </c>
      <c r="Z41" s="42"/>
      <c r="AA41" s="1" t="s">
        <v>291</v>
      </c>
      <c r="AB41" s="28" t="s">
        <v>292</v>
      </c>
    </row>
    <row r="42" spans="1:28" x14ac:dyDescent="0.3">
      <c r="A42" s="1" t="s">
        <v>45</v>
      </c>
      <c r="B42" s="1" t="s">
        <v>80</v>
      </c>
      <c r="C42" s="27" t="s">
        <v>357</v>
      </c>
      <c r="D42" s="38">
        <v>11</v>
      </c>
      <c r="E42" s="27">
        <v>27</v>
      </c>
      <c r="F42" s="27">
        <v>1</v>
      </c>
      <c r="G42" s="27">
        <v>6</v>
      </c>
      <c r="H42" s="27"/>
      <c r="I42" s="27"/>
      <c r="J42" s="27">
        <v>4</v>
      </c>
      <c r="K42" s="27">
        <v>6</v>
      </c>
      <c r="L42" s="27">
        <v>2</v>
      </c>
      <c r="M42" s="27">
        <v>2</v>
      </c>
      <c r="N42" s="27">
        <f>SUM(L42:M42)</f>
        <v>4</v>
      </c>
      <c r="O42" s="39">
        <v>1</v>
      </c>
      <c r="P42" s="39">
        <v>2</v>
      </c>
      <c r="Q42" s="39">
        <v>3</v>
      </c>
      <c r="R42" s="39">
        <v>8</v>
      </c>
      <c r="S42" s="39">
        <v>0</v>
      </c>
      <c r="T42" s="27">
        <v>6</v>
      </c>
      <c r="U42" s="40">
        <f t="shared" si="6"/>
        <v>0.25925925925925924</v>
      </c>
      <c r="V42" s="22">
        <v>305</v>
      </c>
      <c r="W42" s="22" t="s">
        <v>88</v>
      </c>
      <c r="X42" s="22" t="s">
        <v>94</v>
      </c>
      <c r="Y42" s="71">
        <v>2321</v>
      </c>
      <c r="Z42" s="42"/>
      <c r="AA42" s="1" t="s">
        <v>291</v>
      </c>
      <c r="AB42" s="28" t="s">
        <v>292</v>
      </c>
    </row>
    <row r="43" spans="1:28" x14ac:dyDescent="0.3">
      <c r="A43" s="1" t="s">
        <v>45</v>
      </c>
      <c r="B43" s="1" t="s">
        <v>80</v>
      </c>
      <c r="C43" s="27" t="s">
        <v>358</v>
      </c>
      <c r="D43" s="38">
        <v>23</v>
      </c>
      <c r="E43" s="27">
        <v>27</v>
      </c>
      <c r="F43" s="27">
        <v>0</v>
      </c>
      <c r="G43" s="27">
        <v>8</v>
      </c>
      <c r="H43" s="27"/>
      <c r="I43" s="27"/>
      <c r="J43" s="27">
        <v>0</v>
      </c>
      <c r="K43" s="27">
        <v>0</v>
      </c>
      <c r="L43" s="27">
        <v>0</v>
      </c>
      <c r="M43" s="27">
        <v>0</v>
      </c>
      <c r="N43" s="27">
        <f>SUM(L43:M43)</f>
        <v>0</v>
      </c>
      <c r="O43" s="39">
        <v>0</v>
      </c>
      <c r="P43" s="39">
        <v>0</v>
      </c>
      <c r="Q43" s="39">
        <v>1</v>
      </c>
      <c r="R43" s="39">
        <v>4</v>
      </c>
      <c r="S43" s="39">
        <v>0</v>
      </c>
      <c r="T43" s="27">
        <f t="shared" ref="T43:T44" si="7">+(F43*2)+J43</f>
        <v>0</v>
      </c>
      <c r="U43" s="96">
        <f t="shared" si="6"/>
        <v>-0.1111111111111111</v>
      </c>
      <c r="V43" s="22">
        <v>305</v>
      </c>
      <c r="W43" s="22" t="s">
        <v>88</v>
      </c>
      <c r="X43" s="22" t="s">
        <v>94</v>
      </c>
      <c r="Y43" s="71">
        <v>2321</v>
      </c>
      <c r="Z43" s="42"/>
      <c r="AA43" s="1" t="s">
        <v>291</v>
      </c>
      <c r="AB43" s="28" t="s">
        <v>292</v>
      </c>
    </row>
    <row r="44" spans="1:28" x14ac:dyDescent="0.3">
      <c r="A44" s="1" t="s">
        <v>45</v>
      </c>
      <c r="B44" s="1" t="s">
        <v>80</v>
      </c>
      <c r="C44" s="27" t="s">
        <v>359</v>
      </c>
      <c r="D44" s="38">
        <v>12</v>
      </c>
      <c r="E44" s="27">
        <v>14</v>
      </c>
      <c r="F44" s="27">
        <v>0</v>
      </c>
      <c r="G44" s="27">
        <v>2</v>
      </c>
      <c r="H44" s="27"/>
      <c r="I44" s="27"/>
      <c r="J44" s="27">
        <v>0</v>
      </c>
      <c r="K44" s="27">
        <v>0</v>
      </c>
      <c r="L44" s="27">
        <v>0</v>
      </c>
      <c r="M44" s="27">
        <v>0</v>
      </c>
      <c r="N44" s="27">
        <f>SUM(L44:M44)</f>
        <v>0</v>
      </c>
      <c r="O44" s="39">
        <v>0</v>
      </c>
      <c r="P44" s="39">
        <v>0</v>
      </c>
      <c r="Q44" s="39">
        <v>0</v>
      </c>
      <c r="R44" s="39">
        <v>2</v>
      </c>
      <c r="S44" s="39">
        <v>0</v>
      </c>
      <c r="T44" s="27">
        <f t="shared" si="7"/>
        <v>0</v>
      </c>
      <c r="U44" s="96">
        <f t="shared" si="6"/>
        <v>-0.14285714285714285</v>
      </c>
      <c r="V44" s="22">
        <v>305</v>
      </c>
      <c r="W44" s="22" t="s">
        <v>88</v>
      </c>
      <c r="X44" s="22" t="s">
        <v>94</v>
      </c>
      <c r="Y44" s="71">
        <v>2321</v>
      </c>
      <c r="Z44" s="42"/>
      <c r="AA44" s="1" t="s">
        <v>291</v>
      </c>
      <c r="AB44" s="28" t="s">
        <v>292</v>
      </c>
    </row>
    <row r="45" spans="1:28" x14ac:dyDescent="0.3">
      <c r="A45" s="1" t="s">
        <v>45</v>
      </c>
      <c r="B45" s="1" t="s">
        <v>80</v>
      </c>
      <c r="C45" s="27" t="s">
        <v>360</v>
      </c>
      <c r="D45" s="38">
        <v>22</v>
      </c>
      <c r="E45" s="27" t="s">
        <v>459</v>
      </c>
      <c r="F45" s="27"/>
      <c r="G45" s="27"/>
      <c r="H45" s="27"/>
      <c r="I45" s="27"/>
      <c r="J45" s="27"/>
      <c r="K45" s="27"/>
      <c r="L45" s="27"/>
      <c r="M45" s="27"/>
      <c r="N45" s="27"/>
      <c r="O45" s="39"/>
      <c r="P45" s="39"/>
      <c r="Q45" s="39"/>
      <c r="R45" s="39"/>
      <c r="S45" s="39"/>
      <c r="T45" s="27"/>
      <c r="U45" s="40" t="str">
        <f t="shared" si="6"/>
        <v/>
      </c>
      <c r="V45" s="22">
        <v>305</v>
      </c>
      <c r="W45" s="22" t="s">
        <v>88</v>
      </c>
      <c r="X45" s="22" t="s">
        <v>94</v>
      </c>
      <c r="Y45" s="71">
        <v>2321</v>
      </c>
      <c r="Z45" s="42"/>
      <c r="AA45" s="1" t="s">
        <v>291</v>
      </c>
      <c r="AB45" s="28" t="s">
        <v>292</v>
      </c>
    </row>
    <row r="46" spans="1:28" x14ac:dyDescent="0.3">
      <c r="A46" s="44" t="s">
        <v>45</v>
      </c>
      <c r="B46" s="44" t="s">
        <v>80</v>
      </c>
      <c r="C46" s="45" t="s">
        <v>39</v>
      </c>
      <c r="D46" s="44"/>
      <c r="E46" s="45">
        <f t="shared" ref="E46:T46" si="8">SUM(E35:E45)</f>
        <v>240</v>
      </c>
      <c r="F46" s="45">
        <f t="shared" si="8"/>
        <v>29</v>
      </c>
      <c r="G46" s="45">
        <f t="shared" si="8"/>
        <v>67</v>
      </c>
      <c r="H46" s="45">
        <f t="shared" si="8"/>
        <v>0</v>
      </c>
      <c r="I46" s="45">
        <f t="shared" si="8"/>
        <v>3</v>
      </c>
      <c r="J46" s="45">
        <f t="shared" si="8"/>
        <v>16</v>
      </c>
      <c r="K46" s="45">
        <f t="shared" si="8"/>
        <v>23</v>
      </c>
      <c r="L46" s="45">
        <f t="shared" si="8"/>
        <v>9</v>
      </c>
      <c r="M46" s="45">
        <f t="shared" si="8"/>
        <v>20</v>
      </c>
      <c r="N46" s="45">
        <f t="shared" si="8"/>
        <v>29</v>
      </c>
      <c r="O46" s="45">
        <f t="shared" si="8"/>
        <v>6</v>
      </c>
      <c r="P46" s="45">
        <f t="shared" si="8"/>
        <v>28</v>
      </c>
      <c r="Q46" s="45">
        <f t="shared" si="8"/>
        <v>12</v>
      </c>
      <c r="R46" s="45">
        <f t="shared" si="8"/>
        <v>31</v>
      </c>
      <c r="S46" s="45">
        <f t="shared" si="8"/>
        <v>1</v>
      </c>
      <c r="T46" s="45">
        <f t="shared" si="8"/>
        <v>74</v>
      </c>
      <c r="U46" s="46">
        <f>((T46+Q46+N46-R46)+(O46*2))/E46</f>
        <v>0.4</v>
      </c>
      <c r="V46" s="47">
        <v>305</v>
      </c>
      <c r="W46" s="47" t="s">
        <v>88</v>
      </c>
      <c r="X46" s="47" t="s">
        <v>94</v>
      </c>
      <c r="Y46" s="72">
        <v>2321</v>
      </c>
      <c r="Z46" s="49"/>
      <c r="AA46" s="44" t="s">
        <v>291</v>
      </c>
      <c r="AB46" s="76" t="s">
        <v>292</v>
      </c>
    </row>
    <row r="47" spans="1:28" x14ac:dyDescent="0.3">
      <c r="A47" s="1"/>
      <c r="B47" s="1"/>
      <c r="C47" s="1"/>
      <c r="D47" s="1"/>
      <c r="F47" s="50" t="s">
        <v>40</v>
      </c>
      <c r="G47" s="51">
        <f>F46/G46</f>
        <v>0.43283582089552236</v>
      </c>
      <c r="H47" s="27"/>
      <c r="I47" s="1"/>
      <c r="J47" s="50" t="s">
        <v>41</v>
      </c>
      <c r="K47" s="52">
        <f>J46/K46</f>
        <v>0.69565217391304346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6D2E-A094-4C88-B07B-C0D7128219AA}">
  <sheetPr>
    <tabColor rgb="FFFF0000"/>
    <pageSetUpPr fitToPage="1"/>
  </sheetPr>
  <dimension ref="A1:AB52"/>
  <sheetViews>
    <sheetView workbookViewId="0">
      <selection activeCell="C31" sqref="C31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477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0" t="s">
        <v>528</v>
      </c>
    </row>
    <row r="3" spans="1:28" x14ac:dyDescent="0.3">
      <c r="B3" s="1"/>
      <c r="C3" s="6">
        <v>29273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164</v>
      </c>
      <c r="D4" s="7" t="s">
        <v>4</v>
      </c>
      <c r="E4" s="8"/>
      <c r="F4" s="5"/>
      <c r="G4" s="1"/>
      <c r="J4" s="15" t="s">
        <v>293</v>
      </c>
      <c r="K4" s="16" t="s">
        <v>44</v>
      </c>
      <c r="L4" s="17"/>
      <c r="M4" s="18"/>
      <c r="N4" s="19">
        <v>19</v>
      </c>
      <c r="O4" s="19">
        <v>22</v>
      </c>
      <c r="P4" s="19">
        <v>26</v>
      </c>
      <c r="Q4" s="19">
        <v>27</v>
      </c>
      <c r="R4" s="19">
        <v>9</v>
      </c>
      <c r="S4" s="21">
        <f>SUM(N4:R4)</f>
        <v>103</v>
      </c>
      <c r="T4" s="22">
        <v>311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294</v>
      </c>
      <c r="K5" s="16" t="s">
        <v>73</v>
      </c>
      <c r="L5" s="17"/>
      <c r="M5" s="18"/>
      <c r="N5" s="19">
        <v>27</v>
      </c>
      <c r="O5" s="19">
        <v>28</v>
      </c>
      <c r="P5" s="19">
        <v>15</v>
      </c>
      <c r="Q5" s="19">
        <v>24</v>
      </c>
      <c r="R5" s="19">
        <v>12</v>
      </c>
      <c r="S5" s="21">
        <f>SUM(N5:R5)</f>
        <v>106</v>
      </c>
      <c r="T5" s="22">
        <v>311</v>
      </c>
      <c r="U5" s="1"/>
      <c r="V5" s="1"/>
      <c r="W5" s="1"/>
    </row>
    <row r="6" spans="1:28" x14ac:dyDescent="0.3">
      <c r="C6" s="23">
        <v>986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8</v>
      </c>
      <c r="U7" s="1"/>
      <c r="V7" s="26">
        <v>311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1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25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71</v>
      </c>
      <c r="B13" s="1" t="s">
        <v>45</v>
      </c>
      <c r="C13" s="27" t="s">
        <v>54</v>
      </c>
      <c r="D13" s="38">
        <v>21</v>
      </c>
      <c r="E13" s="89"/>
      <c r="F13" s="89"/>
      <c r="G13" s="89"/>
      <c r="H13" s="89"/>
      <c r="I13" s="89"/>
      <c r="J13" s="89"/>
      <c r="K13" s="89"/>
      <c r="L13" s="89"/>
      <c r="M13" s="89"/>
      <c r="N13" s="27">
        <f>SUM(L13:M13)</f>
        <v>0</v>
      </c>
      <c r="O13" s="89"/>
      <c r="P13" s="57">
        <v>6</v>
      </c>
      <c r="Q13" s="89"/>
      <c r="R13" s="89"/>
      <c r="S13" s="89"/>
      <c r="T13" s="27">
        <v>16</v>
      </c>
      <c r="U13" s="40" t="str">
        <f>IFERROR(((T13+Q13+N13-R13)+(O13*2))/E13,"")</f>
        <v/>
      </c>
      <c r="V13" s="22">
        <v>311</v>
      </c>
      <c r="W13" s="22" t="s">
        <v>93</v>
      </c>
      <c r="X13" s="22" t="s">
        <v>295</v>
      </c>
      <c r="Y13" s="71">
        <v>986</v>
      </c>
      <c r="Z13" s="36" t="s">
        <v>1</v>
      </c>
      <c r="AA13" s="1" t="s">
        <v>90</v>
      </c>
      <c r="AB13" s="28" t="s">
        <v>296</v>
      </c>
    </row>
    <row r="14" spans="1:28" x14ac:dyDescent="0.3">
      <c r="A14" s="1" t="s">
        <v>71</v>
      </c>
      <c r="B14" s="1" t="s">
        <v>45</v>
      </c>
      <c r="C14" s="27" t="s">
        <v>50</v>
      </c>
      <c r="D14" s="38">
        <v>32</v>
      </c>
      <c r="E14" s="89"/>
      <c r="F14" s="89"/>
      <c r="G14" s="89"/>
      <c r="H14" s="89"/>
      <c r="I14" s="89"/>
      <c r="J14" s="89"/>
      <c r="K14" s="89"/>
      <c r="L14" s="89"/>
      <c r="M14" s="89"/>
      <c r="N14" s="27">
        <f t="shared" ref="N14:N20" si="0">SUM(L14:M14)</f>
        <v>0</v>
      </c>
      <c r="O14" s="90"/>
      <c r="P14" s="90"/>
      <c r="Q14" s="90"/>
      <c r="R14" s="90"/>
      <c r="S14" s="90"/>
      <c r="T14" s="39">
        <v>0</v>
      </c>
      <c r="U14" s="40" t="str">
        <f t="shared" ref="U14:U22" si="1">IFERROR(((T14+Q14+N14-R14)+(O14*2))/E14,"")</f>
        <v/>
      </c>
      <c r="V14" s="22">
        <v>311</v>
      </c>
      <c r="W14" s="22" t="s">
        <v>93</v>
      </c>
      <c r="X14" s="22" t="s">
        <v>295</v>
      </c>
      <c r="Y14" s="71">
        <v>986</v>
      </c>
      <c r="Z14" s="36" t="s">
        <v>1</v>
      </c>
      <c r="AA14" s="1" t="s">
        <v>90</v>
      </c>
      <c r="AB14" s="28" t="s">
        <v>296</v>
      </c>
    </row>
    <row r="15" spans="1:28" x14ac:dyDescent="0.3">
      <c r="A15" s="1" t="s">
        <v>71</v>
      </c>
      <c r="B15" s="1" t="s">
        <v>45</v>
      </c>
      <c r="C15" s="27" t="s">
        <v>47</v>
      </c>
      <c r="D15" s="38">
        <v>42</v>
      </c>
      <c r="E15" s="89" t="s">
        <v>556</v>
      </c>
      <c r="F15" s="89"/>
      <c r="G15" s="89"/>
      <c r="H15" s="89"/>
      <c r="I15" s="89"/>
      <c r="J15" s="89"/>
      <c r="K15" s="89"/>
      <c r="L15" s="89"/>
      <c r="M15" s="89"/>
      <c r="N15" s="27"/>
      <c r="O15" s="90"/>
      <c r="P15" s="90"/>
      <c r="Q15" s="90"/>
      <c r="R15" s="90"/>
      <c r="S15" s="90"/>
      <c r="T15" s="39"/>
      <c r="U15" s="40" t="str">
        <f t="shared" si="1"/>
        <v/>
      </c>
      <c r="V15" s="22">
        <v>311</v>
      </c>
      <c r="W15" s="22" t="s">
        <v>93</v>
      </c>
      <c r="X15" s="22" t="s">
        <v>295</v>
      </c>
      <c r="Y15" s="71">
        <v>986</v>
      </c>
      <c r="Z15" s="36" t="s">
        <v>1</v>
      </c>
      <c r="AA15" s="1" t="s">
        <v>90</v>
      </c>
      <c r="AB15" s="28" t="s">
        <v>296</v>
      </c>
    </row>
    <row r="16" spans="1:28" x14ac:dyDescent="0.3">
      <c r="A16" s="1" t="s">
        <v>71</v>
      </c>
      <c r="B16" s="1" t="s">
        <v>45</v>
      </c>
      <c r="C16" s="27" t="s">
        <v>172</v>
      </c>
      <c r="D16" s="38">
        <v>13</v>
      </c>
      <c r="E16" s="27">
        <v>44</v>
      </c>
      <c r="F16" s="27">
        <v>8</v>
      </c>
      <c r="G16" s="27">
        <v>12</v>
      </c>
      <c r="H16" s="27"/>
      <c r="I16" s="27"/>
      <c r="J16" s="27">
        <v>5</v>
      </c>
      <c r="K16" s="27">
        <v>7</v>
      </c>
      <c r="L16" s="27">
        <v>1</v>
      </c>
      <c r="M16" s="27">
        <v>1</v>
      </c>
      <c r="N16" s="27">
        <v>2</v>
      </c>
      <c r="O16" s="39">
        <v>3</v>
      </c>
      <c r="P16" s="39">
        <v>4</v>
      </c>
      <c r="Q16" s="39">
        <v>0</v>
      </c>
      <c r="R16" s="39">
        <v>8</v>
      </c>
      <c r="S16" s="39">
        <v>0</v>
      </c>
      <c r="T16" s="39">
        <v>21</v>
      </c>
      <c r="U16" s="40">
        <f t="shared" si="1"/>
        <v>0.47727272727272729</v>
      </c>
      <c r="V16" s="22">
        <v>311</v>
      </c>
      <c r="W16" s="22" t="s">
        <v>93</v>
      </c>
      <c r="X16" s="22" t="s">
        <v>295</v>
      </c>
      <c r="Y16" s="71">
        <v>986</v>
      </c>
      <c r="Z16" s="36" t="s">
        <v>1</v>
      </c>
      <c r="AA16" s="1" t="s">
        <v>90</v>
      </c>
      <c r="AB16" s="28" t="s">
        <v>296</v>
      </c>
    </row>
    <row r="17" spans="1:28" x14ac:dyDescent="0.3">
      <c r="A17" s="1" t="s">
        <v>71</v>
      </c>
      <c r="B17" s="1" t="s">
        <v>45</v>
      </c>
      <c r="C17" s="27" t="s">
        <v>49</v>
      </c>
      <c r="D17" s="38">
        <v>53</v>
      </c>
      <c r="E17" s="89"/>
      <c r="F17" s="89"/>
      <c r="G17" s="89"/>
      <c r="H17" s="89"/>
      <c r="I17" s="89"/>
      <c r="J17" s="89"/>
      <c r="K17" s="89"/>
      <c r="L17" s="89"/>
      <c r="M17" s="89"/>
      <c r="N17" s="27">
        <f t="shared" si="0"/>
        <v>0</v>
      </c>
      <c r="O17" s="90"/>
      <c r="P17" s="90"/>
      <c r="Q17" s="90"/>
      <c r="R17" s="90"/>
      <c r="S17" s="90"/>
      <c r="T17" s="39">
        <v>28</v>
      </c>
      <c r="U17" s="40" t="str">
        <f t="shared" si="1"/>
        <v/>
      </c>
      <c r="V17" s="22">
        <v>311</v>
      </c>
      <c r="W17" s="22" t="s">
        <v>93</v>
      </c>
      <c r="X17" s="22" t="s">
        <v>295</v>
      </c>
      <c r="Y17" s="71">
        <v>986</v>
      </c>
      <c r="Z17" s="36" t="s">
        <v>1</v>
      </c>
      <c r="AA17" s="1" t="s">
        <v>90</v>
      </c>
      <c r="AB17" s="28" t="s">
        <v>296</v>
      </c>
    </row>
    <row r="18" spans="1:28" x14ac:dyDescent="0.3">
      <c r="A18" s="1" t="s">
        <v>71</v>
      </c>
      <c r="B18" s="1" t="s">
        <v>45</v>
      </c>
      <c r="C18" s="27" t="s">
        <v>51</v>
      </c>
      <c r="D18" s="38">
        <v>33</v>
      </c>
      <c r="E18" s="27">
        <v>45</v>
      </c>
      <c r="F18" s="27">
        <v>5</v>
      </c>
      <c r="G18" s="27">
        <v>14</v>
      </c>
      <c r="H18" s="27"/>
      <c r="I18" s="27"/>
      <c r="J18" s="27">
        <v>1</v>
      </c>
      <c r="K18" s="27">
        <v>2</v>
      </c>
      <c r="L18" s="27">
        <v>8</v>
      </c>
      <c r="M18" s="27">
        <v>20</v>
      </c>
      <c r="N18" s="27">
        <f t="shared" si="0"/>
        <v>28</v>
      </c>
      <c r="O18" s="39">
        <v>2</v>
      </c>
      <c r="P18" s="39">
        <v>2</v>
      </c>
      <c r="Q18" s="39">
        <v>1</v>
      </c>
      <c r="R18" s="39">
        <v>2</v>
      </c>
      <c r="S18" s="39">
        <v>1</v>
      </c>
      <c r="T18" s="39">
        <v>11</v>
      </c>
      <c r="U18" s="40">
        <f t="shared" si="1"/>
        <v>0.93333333333333335</v>
      </c>
      <c r="V18" s="22">
        <v>311</v>
      </c>
      <c r="W18" s="22" t="s">
        <v>93</v>
      </c>
      <c r="X18" s="22" t="s">
        <v>295</v>
      </c>
      <c r="Y18" s="71">
        <v>986</v>
      </c>
      <c r="Z18" s="36" t="s">
        <v>1</v>
      </c>
      <c r="AA18" s="1" t="s">
        <v>90</v>
      </c>
      <c r="AB18" s="28" t="s">
        <v>296</v>
      </c>
    </row>
    <row r="19" spans="1:28" x14ac:dyDescent="0.3">
      <c r="A19" s="1" t="s">
        <v>71</v>
      </c>
      <c r="B19" s="1" t="s">
        <v>45</v>
      </c>
      <c r="C19" s="27" t="s">
        <v>173</v>
      </c>
      <c r="D19" s="38">
        <v>44</v>
      </c>
      <c r="E19" s="27" t="s">
        <v>556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39"/>
      <c r="U19" s="40"/>
      <c r="V19" s="22">
        <v>311</v>
      </c>
      <c r="W19" s="22" t="s">
        <v>93</v>
      </c>
      <c r="X19" s="22" t="s">
        <v>295</v>
      </c>
      <c r="Y19" s="71">
        <v>986</v>
      </c>
      <c r="Z19" s="36" t="s">
        <v>1</v>
      </c>
      <c r="AA19" s="1" t="s">
        <v>90</v>
      </c>
      <c r="AB19" s="28" t="s">
        <v>296</v>
      </c>
    </row>
    <row r="20" spans="1:28" x14ac:dyDescent="0.3">
      <c r="A20" s="1" t="s">
        <v>71</v>
      </c>
      <c r="B20" s="1" t="s">
        <v>45</v>
      </c>
      <c r="C20" s="27" t="s">
        <v>155</v>
      </c>
      <c r="D20" s="38">
        <v>10</v>
      </c>
      <c r="E20" s="27">
        <v>6</v>
      </c>
      <c r="F20" s="27">
        <v>0</v>
      </c>
      <c r="G20" s="27">
        <v>1</v>
      </c>
      <c r="H20" s="27"/>
      <c r="I20" s="27"/>
      <c r="J20" s="27">
        <v>0</v>
      </c>
      <c r="K20" s="27">
        <v>0</v>
      </c>
      <c r="L20" s="27">
        <v>0</v>
      </c>
      <c r="M20" s="27">
        <v>0</v>
      </c>
      <c r="N20" s="27">
        <f t="shared" si="0"/>
        <v>0</v>
      </c>
      <c r="O20" s="39">
        <v>0</v>
      </c>
      <c r="P20" s="39">
        <v>1</v>
      </c>
      <c r="Q20" s="39">
        <v>0</v>
      </c>
      <c r="R20" s="39">
        <v>0</v>
      </c>
      <c r="S20" s="39">
        <v>0</v>
      </c>
      <c r="T20" s="39">
        <v>0</v>
      </c>
      <c r="U20" s="40">
        <f t="shared" si="1"/>
        <v>0</v>
      </c>
      <c r="V20" s="22">
        <v>311</v>
      </c>
      <c r="W20" s="22" t="s">
        <v>93</v>
      </c>
      <c r="X20" s="22" t="s">
        <v>295</v>
      </c>
      <c r="Y20" s="71">
        <v>986</v>
      </c>
      <c r="Z20" s="36" t="s">
        <v>1</v>
      </c>
      <c r="AA20" s="1" t="s">
        <v>90</v>
      </c>
      <c r="AB20" s="28" t="s">
        <v>296</v>
      </c>
    </row>
    <row r="21" spans="1:28" x14ac:dyDescent="0.3">
      <c r="A21" s="1" t="s">
        <v>71</v>
      </c>
      <c r="B21" s="1" t="s">
        <v>45</v>
      </c>
      <c r="C21" s="27" t="s">
        <v>52</v>
      </c>
      <c r="D21" s="38">
        <v>12</v>
      </c>
      <c r="E21" s="89"/>
      <c r="F21" s="89"/>
      <c r="G21" s="89"/>
      <c r="H21" s="89"/>
      <c r="I21" s="89"/>
      <c r="J21" s="89"/>
      <c r="K21" s="89"/>
      <c r="L21" s="89"/>
      <c r="M21" s="89"/>
      <c r="N21" s="27">
        <f>SUM(L21:M21)</f>
        <v>0</v>
      </c>
      <c r="O21" s="90"/>
      <c r="P21" s="90"/>
      <c r="Q21" s="90"/>
      <c r="R21" s="90"/>
      <c r="S21" s="90"/>
      <c r="T21" s="39">
        <v>8</v>
      </c>
      <c r="U21" s="40" t="str">
        <f t="shared" si="1"/>
        <v/>
      </c>
      <c r="V21" s="22">
        <v>311</v>
      </c>
      <c r="W21" s="22" t="s">
        <v>93</v>
      </c>
      <c r="X21" s="22" t="s">
        <v>295</v>
      </c>
      <c r="Y21" s="71">
        <v>986</v>
      </c>
      <c r="Z21" s="36" t="s">
        <v>1</v>
      </c>
      <c r="AA21" s="1" t="s">
        <v>90</v>
      </c>
      <c r="AB21" s="28" t="s">
        <v>296</v>
      </c>
    </row>
    <row r="22" spans="1:28" x14ac:dyDescent="0.3">
      <c r="A22" s="1" t="s">
        <v>71</v>
      </c>
      <c r="B22" s="1" t="s">
        <v>45</v>
      </c>
      <c r="C22" s="27" t="s">
        <v>48</v>
      </c>
      <c r="D22" s="38">
        <v>11</v>
      </c>
      <c r="E22" s="89"/>
      <c r="F22" s="89"/>
      <c r="G22" s="89"/>
      <c r="H22" s="89"/>
      <c r="I22" s="89"/>
      <c r="J22" s="89"/>
      <c r="K22" s="89"/>
      <c r="L22" s="89"/>
      <c r="M22" s="89"/>
      <c r="N22" s="27">
        <f>SUM(L22:M22)</f>
        <v>0</v>
      </c>
      <c r="O22" s="90"/>
      <c r="P22" s="90"/>
      <c r="Q22" s="90"/>
      <c r="R22" s="90"/>
      <c r="S22" s="90"/>
      <c r="T22" s="39">
        <v>19</v>
      </c>
      <c r="U22" s="40" t="str">
        <f t="shared" si="1"/>
        <v/>
      </c>
      <c r="V22" s="22">
        <v>311</v>
      </c>
      <c r="W22" s="22" t="s">
        <v>93</v>
      </c>
      <c r="X22" s="22" t="s">
        <v>295</v>
      </c>
      <c r="Y22" s="71">
        <v>986</v>
      </c>
      <c r="Z22" s="36" t="s">
        <v>1</v>
      </c>
      <c r="AA22" s="1" t="s">
        <v>90</v>
      </c>
      <c r="AB22" s="28" t="s">
        <v>296</v>
      </c>
    </row>
    <row r="23" spans="1:28" x14ac:dyDescent="0.3">
      <c r="A23" s="1" t="s">
        <v>71</v>
      </c>
      <c r="B23" s="1" t="s">
        <v>45</v>
      </c>
      <c r="C23" s="57" t="s">
        <v>38</v>
      </c>
      <c r="D23" s="1"/>
      <c r="E23" s="57">
        <v>170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>
        <v>10</v>
      </c>
      <c r="Q23" s="43"/>
      <c r="R23" s="43"/>
      <c r="S23" s="43"/>
      <c r="T23" s="43"/>
      <c r="U23" s="40" t="str">
        <f t="shared" ref="U23" si="2">_xlfn.IFNA("",((T23+Q23+N23-R23)+(O23*2))/E23)</f>
        <v/>
      </c>
      <c r="V23" s="22">
        <v>311</v>
      </c>
      <c r="W23" s="22" t="s">
        <v>93</v>
      </c>
      <c r="X23" s="22" t="s">
        <v>295</v>
      </c>
      <c r="Y23" s="71">
        <v>986</v>
      </c>
      <c r="Z23" s="36" t="s">
        <v>1</v>
      </c>
      <c r="AA23" s="1" t="s">
        <v>90</v>
      </c>
      <c r="AB23" s="28" t="s">
        <v>296</v>
      </c>
    </row>
    <row r="24" spans="1:28" x14ac:dyDescent="0.3">
      <c r="A24" s="44" t="s">
        <v>71</v>
      </c>
      <c r="B24" s="44" t="s">
        <v>45</v>
      </c>
      <c r="C24" s="45" t="s">
        <v>39</v>
      </c>
      <c r="D24" s="44"/>
      <c r="E24" s="45">
        <f t="shared" ref="E24:T24" si="3">SUM(E13:E23)</f>
        <v>265</v>
      </c>
      <c r="F24" s="45">
        <f t="shared" si="3"/>
        <v>13</v>
      </c>
      <c r="G24" s="45">
        <f t="shared" si="3"/>
        <v>27</v>
      </c>
      <c r="H24" s="45">
        <f t="shared" si="3"/>
        <v>0</v>
      </c>
      <c r="I24" s="45">
        <f t="shared" si="3"/>
        <v>0</v>
      </c>
      <c r="J24" s="45">
        <f t="shared" si="3"/>
        <v>6</v>
      </c>
      <c r="K24" s="45">
        <f t="shared" si="3"/>
        <v>9</v>
      </c>
      <c r="L24" s="45">
        <f t="shared" si="3"/>
        <v>9</v>
      </c>
      <c r="M24" s="45">
        <f t="shared" si="3"/>
        <v>21</v>
      </c>
      <c r="N24" s="45">
        <f t="shared" si="3"/>
        <v>30</v>
      </c>
      <c r="O24" s="45">
        <f t="shared" si="3"/>
        <v>5</v>
      </c>
      <c r="P24" s="45">
        <f t="shared" si="3"/>
        <v>23</v>
      </c>
      <c r="Q24" s="45">
        <f t="shared" si="3"/>
        <v>1</v>
      </c>
      <c r="R24" s="45">
        <f t="shared" si="3"/>
        <v>10</v>
      </c>
      <c r="S24" s="45">
        <f t="shared" si="3"/>
        <v>1</v>
      </c>
      <c r="T24" s="45">
        <f t="shared" si="3"/>
        <v>103</v>
      </c>
      <c r="U24" s="46">
        <f>((T24+Q24+N24-R24)+(O24*2))/E24</f>
        <v>0.50566037735849056</v>
      </c>
      <c r="V24" s="47">
        <v>311</v>
      </c>
      <c r="W24" s="47" t="s">
        <v>93</v>
      </c>
      <c r="X24" s="59" t="s">
        <v>295</v>
      </c>
      <c r="Y24" s="72">
        <v>986</v>
      </c>
      <c r="Z24" s="85" t="s">
        <v>1</v>
      </c>
      <c r="AA24" s="44" t="s">
        <v>90</v>
      </c>
      <c r="AB24" s="76" t="s">
        <v>296</v>
      </c>
    </row>
    <row r="25" spans="1:28" x14ac:dyDescent="0.3">
      <c r="A25" s="1"/>
      <c r="B25" s="1"/>
      <c r="C25" s="1"/>
      <c r="D25" s="1"/>
      <c r="F25" s="50" t="s">
        <v>40</v>
      </c>
      <c r="G25" s="51">
        <f>F24/G24</f>
        <v>0.48148148148148145</v>
      </c>
      <c r="H25" s="27"/>
      <c r="I25" s="1"/>
      <c r="J25" s="50" t="s">
        <v>41</v>
      </c>
      <c r="K25" s="52">
        <f>J24/K24</f>
        <v>0.66666666666666663</v>
      </c>
      <c r="L25" s="1"/>
      <c r="M25" s="39" t="s">
        <v>42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55" t="s">
        <v>73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29</v>
      </c>
      <c r="W33" s="1"/>
      <c r="X33" s="1"/>
      <c r="Y33" s="31"/>
      <c r="Z33" s="42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71</v>
      </c>
      <c r="C35" s="27" t="s">
        <v>384</v>
      </c>
      <c r="D35" s="38">
        <v>35</v>
      </c>
      <c r="E35" s="89"/>
      <c r="F35" s="89"/>
      <c r="G35" s="89"/>
      <c r="H35" s="89"/>
      <c r="I35" s="89"/>
      <c r="J35" s="89"/>
      <c r="K35" s="89"/>
      <c r="L35" s="89"/>
      <c r="M35" s="89"/>
      <c r="N35" s="27">
        <f>SUM(L35:M35)</f>
        <v>0</v>
      </c>
      <c r="O35" s="89"/>
      <c r="P35" s="90"/>
      <c r="Q35" s="89"/>
      <c r="R35" s="89"/>
      <c r="S35" s="89"/>
      <c r="T35" s="27">
        <v>6</v>
      </c>
      <c r="U35" s="40" t="str">
        <f>IFERROR(((T35+Q35+N35-R35)+(O35*2))/E35,"")</f>
        <v/>
      </c>
      <c r="V35" s="22">
        <v>311</v>
      </c>
      <c r="W35" s="22" t="s">
        <v>88</v>
      </c>
      <c r="X35" s="22" t="s">
        <v>89</v>
      </c>
      <c r="Y35" s="71">
        <v>986</v>
      </c>
      <c r="Z35" s="36" t="s">
        <v>1</v>
      </c>
      <c r="AA35" s="1" t="s">
        <v>249</v>
      </c>
      <c r="AB35" s="28" t="s">
        <v>297</v>
      </c>
    </row>
    <row r="36" spans="1:28" x14ac:dyDescent="0.3">
      <c r="A36" s="1" t="s">
        <v>45</v>
      </c>
      <c r="B36" s="1" t="s">
        <v>71</v>
      </c>
      <c r="C36" s="27" t="s">
        <v>371</v>
      </c>
      <c r="D36" s="38">
        <v>13</v>
      </c>
      <c r="E36" s="89"/>
      <c r="F36" s="89"/>
      <c r="G36" s="89"/>
      <c r="H36" s="89"/>
      <c r="I36" s="89"/>
      <c r="J36" s="89"/>
      <c r="K36" s="89"/>
      <c r="L36" s="89"/>
      <c r="M36" s="89"/>
      <c r="N36" s="27">
        <f t="shared" ref="N36:N41" si="4">SUM(L36:M36)</f>
        <v>0</v>
      </c>
      <c r="O36" s="90"/>
      <c r="P36" s="90"/>
      <c r="Q36" s="90"/>
      <c r="R36" s="90"/>
      <c r="S36" s="90"/>
      <c r="T36" s="27">
        <v>2</v>
      </c>
      <c r="U36" s="40" t="str">
        <f t="shared" ref="U36:U44" si="5">IFERROR(((T36+Q36+N36-R36)+(O36*2))/E36,"")</f>
        <v/>
      </c>
      <c r="V36" s="22">
        <v>311</v>
      </c>
      <c r="W36" s="22" t="s">
        <v>88</v>
      </c>
      <c r="X36" s="22" t="s">
        <v>89</v>
      </c>
      <c r="Y36" s="71">
        <v>986</v>
      </c>
      <c r="Z36" s="36" t="s">
        <v>1</v>
      </c>
      <c r="AA36" s="1" t="s">
        <v>249</v>
      </c>
      <c r="AB36" s="28" t="s">
        <v>297</v>
      </c>
    </row>
    <row r="37" spans="1:28" x14ac:dyDescent="0.3">
      <c r="A37" s="1" t="s">
        <v>45</v>
      </c>
      <c r="B37" s="1" t="s">
        <v>71</v>
      </c>
      <c r="C37" s="27" t="s">
        <v>372</v>
      </c>
      <c r="D37" s="38">
        <v>11</v>
      </c>
      <c r="E37" s="89"/>
      <c r="F37" s="89"/>
      <c r="G37" s="89"/>
      <c r="H37" s="89"/>
      <c r="I37" s="89"/>
      <c r="J37" s="27">
        <v>3</v>
      </c>
      <c r="K37" s="27">
        <v>3</v>
      </c>
      <c r="L37" s="89" t="s">
        <v>519</v>
      </c>
      <c r="M37" s="89"/>
      <c r="N37" s="27">
        <f t="shared" si="4"/>
        <v>0</v>
      </c>
      <c r="O37" s="90"/>
      <c r="P37" s="90"/>
      <c r="Q37" s="90"/>
      <c r="R37" s="90"/>
      <c r="S37" s="90"/>
      <c r="T37" s="27">
        <v>31</v>
      </c>
      <c r="U37" s="40" t="str">
        <f t="shared" si="5"/>
        <v/>
      </c>
      <c r="V37" s="22">
        <v>311</v>
      </c>
      <c r="W37" s="22" t="s">
        <v>88</v>
      </c>
      <c r="X37" s="22" t="s">
        <v>89</v>
      </c>
      <c r="Y37" s="71">
        <v>986</v>
      </c>
      <c r="Z37" s="36" t="s">
        <v>1</v>
      </c>
      <c r="AA37" s="1" t="s">
        <v>249</v>
      </c>
      <c r="AB37" s="28" t="s">
        <v>297</v>
      </c>
    </row>
    <row r="38" spans="1:28" x14ac:dyDescent="0.3">
      <c r="A38" s="1" t="s">
        <v>45</v>
      </c>
      <c r="B38" s="1" t="s">
        <v>71</v>
      </c>
      <c r="C38" s="27" t="s">
        <v>373</v>
      </c>
      <c r="D38" s="38">
        <v>31</v>
      </c>
      <c r="E38" s="89" t="s">
        <v>459</v>
      </c>
      <c r="F38" s="89"/>
      <c r="G38" s="89"/>
      <c r="H38" s="89"/>
      <c r="I38" s="89"/>
      <c r="J38" s="89"/>
      <c r="K38" s="89"/>
      <c r="L38" s="89"/>
      <c r="M38" s="89"/>
      <c r="N38" s="27"/>
      <c r="O38" s="90"/>
      <c r="P38" s="90"/>
      <c r="Q38" s="90"/>
      <c r="R38" s="90"/>
      <c r="S38" s="90"/>
      <c r="T38" s="27"/>
      <c r="U38" s="40" t="str">
        <f t="shared" si="5"/>
        <v/>
      </c>
      <c r="V38" s="22">
        <v>311</v>
      </c>
      <c r="W38" s="22" t="s">
        <v>88</v>
      </c>
      <c r="X38" s="22" t="s">
        <v>89</v>
      </c>
      <c r="Y38" s="71">
        <v>986</v>
      </c>
      <c r="Z38" s="36" t="s">
        <v>1</v>
      </c>
      <c r="AA38" s="1" t="s">
        <v>249</v>
      </c>
      <c r="AB38" s="28" t="s">
        <v>297</v>
      </c>
    </row>
    <row r="39" spans="1:28" x14ac:dyDescent="0.3">
      <c r="A39" s="1" t="s">
        <v>45</v>
      </c>
      <c r="B39" s="1" t="s">
        <v>71</v>
      </c>
      <c r="C39" s="27" t="s">
        <v>374</v>
      </c>
      <c r="D39" s="38">
        <v>6</v>
      </c>
      <c r="E39" s="89"/>
      <c r="F39" s="89"/>
      <c r="G39" s="89"/>
      <c r="H39" s="89"/>
      <c r="I39" s="89"/>
      <c r="J39" s="89"/>
      <c r="K39" s="89"/>
      <c r="L39" s="89"/>
      <c r="M39" s="89"/>
      <c r="N39" s="27">
        <f t="shared" si="4"/>
        <v>0</v>
      </c>
      <c r="O39" s="90"/>
      <c r="P39" s="90"/>
      <c r="Q39" s="90"/>
      <c r="R39" s="90"/>
      <c r="S39" s="90"/>
      <c r="T39" s="27">
        <v>23</v>
      </c>
      <c r="U39" s="40" t="str">
        <f t="shared" si="5"/>
        <v/>
      </c>
      <c r="V39" s="22">
        <v>311</v>
      </c>
      <c r="W39" s="22" t="s">
        <v>88</v>
      </c>
      <c r="X39" s="22" t="s">
        <v>89</v>
      </c>
      <c r="Y39" s="71">
        <v>986</v>
      </c>
      <c r="Z39" s="36" t="s">
        <v>1</v>
      </c>
      <c r="AA39" s="1" t="s">
        <v>249</v>
      </c>
      <c r="AB39" s="28" t="s">
        <v>297</v>
      </c>
    </row>
    <row r="40" spans="1:28" x14ac:dyDescent="0.3">
      <c r="A40" s="1" t="s">
        <v>45</v>
      </c>
      <c r="B40" s="1" t="s">
        <v>71</v>
      </c>
      <c r="C40" s="27" t="s">
        <v>375</v>
      </c>
      <c r="D40" s="38">
        <v>12</v>
      </c>
      <c r="E40" s="89"/>
      <c r="F40" s="89"/>
      <c r="G40" s="89"/>
      <c r="H40" s="89"/>
      <c r="I40" s="89"/>
      <c r="J40" s="89"/>
      <c r="K40" s="89"/>
      <c r="L40" s="89"/>
      <c r="M40" s="89"/>
      <c r="N40" s="27">
        <f t="shared" si="4"/>
        <v>0</v>
      </c>
      <c r="O40" s="90"/>
      <c r="P40" s="90"/>
      <c r="Q40" s="90"/>
      <c r="R40" s="90"/>
      <c r="S40" s="90"/>
      <c r="T40" s="27">
        <v>19</v>
      </c>
      <c r="U40" s="40" t="str">
        <f t="shared" si="5"/>
        <v/>
      </c>
      <c r="V40" s="22">
        <v>311</v>
      </c>
      <c r="W40" s="22" t="s">
        <v>88</v>
      </c>
      <c r="X40" s="22" t="s">
        <v>89</v>
      </c>
      <c r="Y40" s="71">
        <v>986</v>
      </c>
      <c r="Z40" s="36" t="s">
        <v>1</v>
      </c>
      <c r="AA40" s="1" t="s">
        <v>249</v>
      </c>
      <c r="AB40" s="28" t="s">
        <v>297</v>
      </c>
    </row>
    <row r="41" spans="1:28" x14ac:dyDescent="0.3">
      <c r="A41" s="1" t="s">
        <v>45</v>
      </c>
      <c r="B41" s="1" t="s">
        <v>71</v>
      </c>
      <c r="C41" s="27" t="s">
        <v>376</v>
      </c>
      <c r="D41" s="38">
        <v>32</v>
      </c>
      <c r="E41" s="89"/>
      <c r="F41" s="89"/>
      <c r="G41" s="89"/>
      <c r="H41" s="89"/>
      <c r="I41" s="89"/>
      <c r="J41" s="89"/>
      <c r="K41" s="89"/>
      <c r="L41" s="89"/>
      <c r="M41" s="89"/>
      <c r="N41" s="27">
        <f t="shared" si="4"/>
        <v>0</v>
      </c>
      <c r="O41" s="90"/>
      <c r="P41" s="90"/>
      <c r="Q41" s="90"/>
      <c r="R41" s="90"/>
      <c r="S41" s="90"/>
      <c r="T41" s="27">
        <v>0</v>
      </c>
      <c r="U41" s="40" t="str">
        <f t="shared" si="5"/>
        <v/>
      </c>
      <c r="V41" s="22">
        <v>311</v>
      </c>
      <c r="W41" s="22" t="s">
        <v>88</v>
      </c>
      <c r="X41" s="22" t="s">
        <v>89</v>
      </c>
      <c r="Y41" s="71">
        <v>986</v>
      </c>
      <c r="Z41" s="36" t="s">
        <v>1</v>
      </c>
      <c r="AA41" s="1" t="s">
        <v>249</v>
      </c>
      <c r="AB41" s="28" t="s">
        <v>297</v>
      </c>
    </row>
    <row r="42" spans="1:28" x14ac:dyDescent="0.3">
      <c r="A42" s="1" t="s">
        <v>45</v>
      </c>
      <c r="B42" s="1" t="s">
        <v>71</v>
      </c>
      <c r="C42" s="27" t="s">
        <v>377</v>
      </c>
      <c r="D42" s="38">
        <v>24</v>
      </c>
      <c r="E42" s="89"/>
      <c r="F42" s="89"/>
      <c r="G42" s="89"/>
      <c r="H42" s="89"/>
      <c r="I42" s="89"/>
      <c r="J42" s="89"/>
      <c r="K42" s="89"/>
      <c r="L42" s="89"/>
      <c r="M42" s="89"/>
      <c r="N42" s="27">
        <f>SUM(L42:M42)</f>
        <v>0</v>
      </c>
      <c r="O42" s="90"/>
      <c r="P42" s="90"/>
      <c r="Q42" s="90"/>
      <c r="R42" s="90"/>
      <c r="S42" s="90"/>
      <c r="T42" s="27">
        <v>3</v>
      </c>
      <c r="U42" s="40" t="str">
        <f t="shared" si="5"/>
        <v/>
      </c>
      <c r="V42" s="22">
        <v>311</v>
      </c>
      <c r="W42" s="22" t="s">
        <v>88</v>
      </c>
      <c r="X42" s="22" t="s">
        <v>89</v>
      </c>
      <c r="Y42" s="71">
        <v>986</v>
      </c>
      <c r="Z42" s="36" t="s">
        <v>1</v>
      </c>
      <c r="AA42" s="1" t="s">
        <v>249</v>
      </c>
      <c r="AB42" s="28" t="s">
        <v>297</v>
      </c>
    </row>
    <row r="43" spans="1:28" x14ac:dyDescent="0.3">
      <c r="A43" s="1" t="s">
        <v>45</v>
      </c>
      <c r="B43" s="1" t="s">
        <v>71</v>
      </c>
      <c r="C43" s="27" t="s">
        <v>378</v>
      </c>
      <c r="D43" s="38">
        <v>33</v>
      </c>
      <c r="E43" s="89"/>
      <c r="F43" s="89"/>
      <c r="G43" s="89"/>
      <c r="H43" s="89"/>
      <c r="I43" s="89"/>
      <c r="J43" s="89"/>
      <c r="K43" s="89"/>
      <c r="L43" s="89"/>
      <c r="M43" s="89"/>
      <c r="N43" s="27">
        <f>SUM(L43:M43)</f>
        <v>0</v>
      </c>
      <c r="O43" s="90"/>
      <c r="P43" s="90"/>
      <c r="Q43" s="90"/>
      <c r="R43" s="90"/>
      <c r="S43" s="90"/>
      <c r="T43" s="27">
        <v>10</v>
      </c>
      <c r="U43" s="40" t="str">
        <f t="shared" si="5"/>
        <v/>
      </c>
      <c r="V43" s="22">
        <v>311</v>
      </c>
      <c r="W43" s="22" t="s">
        <v>88</v>
      </c>
      <c r="X43" s="22" t="s">
        <v>89</v>
      </c>
      <c r="Y43" s="71">
        <v>986</v>
      </c>
      <c r="Z43" s="36" t="s">
        <v>1</v>
      </c>
      <c r="AA43" s="1" t="s">
        <v>249</v>
      </c>
      <c r="AB43" s="28" t="s">
        <v>297</v>
      </c>
    </row>
    <row r="44" spans="1:28" x14ac:dyDescent="0.3">
      <c r="A44" s="1" t="s">
        <v>45</v>
      </c>
      <c r="B44" s="1" t="s">
        <v>71</v>
      </c>
      <c r="C44" s="27" t="s">
        <v>379</v>
      </c>
      <c r="D44" s="38">
        <v>10</v>
      </c>
      <c r="E44" s="89"/>
      <c r="F44" s="89"/>
      <c r="G44" s="89"/>
      <c r="H44" s="89"/>
      <c r="I44" s="89"/>
      <c r="J44" s="89"/>
      <c r="K44" s="89"/>
      <c r="L44" s="89"/>
      <c r="M44" s="89"/>
      <c r="N44" s="27">
        <f>SUM(L44:M44)</f>
        <v>0</v>
      </c>
      <c r="O44" s="90"/>
      <c r="P44" s="90"/>
      <c r="Q44" s="90"/>
      <c r="R44" s="90"/>
      <c r="S44" s="90"/>
      <c r="T44" s="27">
        <v>12</v>
      </c>
      <c r="U44" s="40" t="str">
        <f t="shared" si="5"/>
        <v/>
      </c>
      <c r="V44" s="22">
        <v>311</v>
      </c>
      <c r="W44" s="22" t="s">
        <v>88</v>
      </c>
      <c r="X44" s="22" t="s">
        <v>89</v>
      </c>
      <c r="Y44" s="71">
        <v>986</v>
      </c>
      <c r="Z44" s="36" t="s">
        <v>1</v>
      </c>
      <c r="AA44" s="1" t="s">
        <v>249</v>
      </c>
      <c r="AB44" s="28" t="s">
        <v>297</v>
      </c>
    </row>
    <row r="45" spans="1:28" x14ac:dyDescent="0.3">
      <c r="A45" s="1" t="s">
        <v>45</v>
      </c>
      <c r="B45" s="1" t="s">
        <v>71</v>
      </c>
      <c r="C45" s="57" t="s">
        <v>38</v>
      </c>
      <c r="D45" s="1"/>
      <c r="E45" s="57">
        <v>265</v>
      </c>
      <c r="F45" s="57"/>
      <c r="G45" s="57"/>
      <c r="H45" s="57"/>
      <c r="I45" s="57"/>
      <c r="J45" s="57"/>
      <c r="K45" s="43"/>
      <c r="L45" s="43"/>
      <c r="M45" s="43"/>
      <c r="N45" s="27"/>
      <c r="O45" s="43"/>
      <c r="P45" s="57">
        <v>20</v>
      </c>
      <c r="Q45" s="43"/>
      <c r="R45" s="43"/>
      <c r="S45" s="43"/>
      <c r="T45" s="27"/>
      <c r="U45" s="40" t="str">
        <f t="shared" ref="U45" si="6">_xlfn.IFNA("",((T45+Q45+N45-R45)+(O45*2))/E45)</f>
        <v/>
      </c>
      <c r="V45" s="22">
        <v>311</v>
      </c>
      <c r="W45" s="22" t="s">
        <v>88</v>
      </c>
      <c r="X45" s="22" t="s">
        <v>89</v>
      </c>
      <c r="Y45" s="71">
        <v>986</v>
      </c>
      <c r="Z45" s="36" t="s">
        <v>1</v>
      </c>
      <c r="AA45" s="1" t="s">
        <v>249</v>
      </c>
      <c r="AB45" s="28" t="s">
        <v>297</v>
      </c>
    </row>
    <row r="46" spans="1:28" x14ac:dyDescent="0.3">
      <c r="A46" s="44" t="s">
        <v>45</v>
      </c>
      <c r="B46" s="44" t="s">
        <v>71</v>
      </c>
      <c r="C46" s="45" t="s">
        <v>39</v>
      </c>
      <c r="D46" s="44"/>
      <c r="E46" s="45">
        <f t="shared" ref="E46:T46" si="7">SUM(E35:E45)</f>
        <v>265</v>
      </c>
      <c r="F46" s="45">
        <f t="shared" si="7"/>
        <v>0</v>
      </c>
      <c r="G46" s="45">
        <f t="shared" si="7"/>
        <v>0</v>
      </c>
      <c r="H46" s="45">
        <f t="shared" si="7"/>
        <v>0</v>
      </c>
      <c r="I46" s="45">
        <f t="shared" si="7"/>
        <v>0</v>
      </c>
      <c r="J46" s="45">
        <f t="shared" si="7"/>
        <v>3</v>
      </c>
      <c r="K46" s="45">
        <f t="shared" si="7"/>
        <v>3</v>
      </c>
      <c r="L46" s="45">
        <f t="shared" si="7"/>
        <v>0</v>
      </c>
      <c r="M46" s="45">
        <f t="shared" si="7"/>
        <v>0</v>
      </c>
      <c r="N46" s="45">
        <f t="shared" si="7"/>
        <v>0</v>
      </c>
      <c r="O46" s="45">
        <f t="shared" si="7"/>
        <v>0</v>
      </c>
      <c r="P46" s="45">
        <f t="shared" si="7"/>
        <v>20</v>
      </c>
      <c r="Q46" s="45">
        <f t="shared" si="7"/>
        <v>0</v>
      </c>
      <c r="R46" s="45">
        <f t="shared" si="7"/>
        <v>0</v>
      </c>
      <c r="S46" s="45">
        <f t="shared" si="7"/>
        <v>0</v>
      </c>
      <c r="T46" s="45">
        <f t="shared" si="7"/>
        <v>106</v>
      </c>
      <c r="U46" s="46">
        <f>((T46+Q46+N46-R46)+(O46*2))/E46</f>
        <v>0.4</v>
      </c>
      <c r="V46" s="47">
        <v>311</v>
      </c>
      <c r="W46" s="47" t="s">
        <v>88</v>
      </c>
      <c r="X46" s="47" t="s">
        <v>89</v>
      </c>
      <c r="Y46" s="72">
        <v>986</v>
      </c>
      <c r="Z46" s="85" t="s">
        <v>1</v>
      </c>
      <c r="AA46" s="44" t="s">
        <v>249</v>
      </c>
      <c r="AB46" s="76" t="s">
        <v>297</v>
      </c>
    </row>
    <row r="47" spans="1:28" x14ac:dyDescent="0.3">
      <c r="A47" s="1"/>
      <c r="B47" s="1"/>
      <c r="C47" s="1"/>
      <c r="D47" s="1"/>
      <c r="F47" s="50" t="s">
        <v>40</v>
      </c>
      <c r="G47" s="51" t="e">
        <f>F46/G46</f>
        <v>#DIV/0!</v>
      </c>
      <c r="H47" s="27"/>
      <c r="I47" s="1"/>
      <c r="J47" s="50" t="s">
        <v>41</v>
      </c>
      <c r="K47" s="52">
        <f>J46/K46</f>
        <v>1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28"/>
    </row>
    <row r="50" spans="2:28" x14ac:dyDescent="0.3">
      <c r="AB50" s="81"/>
    </row>
    <row r="51" spans="2:28" x14ac:dyDescent="0.3">
      <c r="AB51" s="81"/>
    </row>
    <row r="52" spans="2:28" x14ac:dyDescent="0.3">
      <c r="AB52" s="8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0565A-8A87-46BD-90C7-22F031A32C7A}">
  <sheetPr>
    <tabColor rgb="FFFF000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496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0" t="s">
        <v>528</v>
      </c>
    </row>
    <row r="3" spans="1:28" x14ac:dyDescent="0.3">
      <c r="B3" s="1"/>
      <c r="C3" s="6">
        <v>29275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106</v>
      </c>
      <c r="D4" s="7" t="s">
        <v>4</v>
      </c>
      <c r="E4" s="8"/>
      <c r="F4" s="5"/>
      <c r="G4" s="1"/>
      <c r="J4" s="15" t="s">
        <v>299</v>
      </c>
      <c r="K4" s="16" t="s">
        <v>44</v>
      </c>
      <c r="L4" s="17"/>
      <c r="M4" s="18"/>
      <c r="N4" s="19">
        <v>32</v>
      </c>
      <c r="O4" s="19">
        <v>21</v>
      </c>
      <c r="P4" s="19">
        <v>27</v>
      </c>
      <c r="Q4" s="19">
        <v>36</v>
      </c>
      <c r="R4" s="20"/>
      <c r="S4" s="21">
        <f>SUM(N4:R4)</f>
        <v>116</v>
      </c>
      <c r="T4" s="22">
        <v>317</v>
      </c>
    </row>
    <row r="5" spans="1:28" x14ac:dyDescent="0.3">
      <c r="B5" s="1"/>
      <c r="C5" s="6" t="s">
        <v>298</v>
      </c>
      <c r="D5" s="7" t="s">
        <v>5</v>
      </c>
      <c r="E5" s="1"/>
      <c r="F5" s="1"/>
      <c r="G5" s="1"/>
      <c r="J5" s="15" t="s">
        <v>300</v>
      </c>
      <c r="K5" s="16" t="s">
        <v>59</v>
      </c>
      <c r="L5" s="17"/>
      <c r="M5" s="18"/>
      <c r="N5" s="19">
        <v>28</v>
      </c>
      <c r="O5" s="19">
        <v>25</v>
      </c>
      <c r="P5" s="19">
        <v>23</v>
      </c>
      <c r="Q5" s="19">
        <v>33</v>
      </c>
      <c r="R5" s="20"/>
      <c r="S5" s="21">
        <f>SUM(N5:R5)</f>
        <v>109</v>
      </c>
      <c r="T5" s="22">
        <v>317</v>
      </c>
      <c r="U5" s="1"/>
      <c r="V5" s="1"/>
      <c r="W5" s="1"/>
    </row>
    <row r="6" spans="1:28" x14ac:dyDescent="0.3">
      <c r="C6" s="23">
        <v>1131</v>
      </c>
      <c r="D6" s="7" t="s">
        <v>6</v>
      </c>
      <c r="F6" s="1" t="s">
        <v>457</v>
      </c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8</v>
      </c>
      <c r="U7" s="1"/>
      <c r="V7" s="26">
        <v>317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26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54</v>
      </c>
      <c r="D13" s="38">
        <v>21</v>
      </c>
      <c r="E13" s="27">
        <v>22</v>
      </c>
      <c r="F13" s="27">
        <v>3</v>
      </c>
      <c r="G13" s="27">
        <v>7</v>
      </c>
      <c r="H13" s="27"/>
      <c r="I13" s="27"/>
      <c r="J13" s="27">
        <v>5</v>
      </c>
      <c r="K13" s="27">
        <v>9</v>
      </c>
      <c r="L13" s="27">
        <v>1</v>
      </c>
      <c r="M13" s="27">
        <v>5</v>
      </c>
      <c r="N13" s="27">
        <f>SUM(L13:M13)</f>
        <v>6</v>
      </c>
      <c r="O13" s="27">
        <v>4</v>
      </c>
      <c r="P13" s="39">
        <v>3</v>
      </c>
      <c r="Q13" s="27">
        <v>1</v>
      </c>
      <c r="R13" s="27">
        <v>3</v>
      </c>
      <c r="S13" s="27">
        <v>0</v>
      </c>
      <c r="T13" s="27">
        <f>+(F13*2)+J13</f>
        <v>11</v>
      </c>
      <c r="U13" s="40">
        <f>IFERROR(((T13+Q13+N13-R13)+(O13*2))/E13,"")</f>
        <v>1.0454545454545454</v>
      </c>
      <c r="V13" s="22">
        <v>317</v>
      </c>
      <c r="W13" s="22" t="s">
        <v>88</v>
      </c>
      <c r="X13" s="22" t="s">
        <v>89</v>
      </c>
      <c r="Y13" s="71">
        <v>1131</v>
      </c>
      <c r="Z13" s="42"/>
      <c r="AA13" s="1" t="s">
        <v>90</v>
      </c>
      <c r="AB13" s="28" t="s">
        <v>301</v>
      </c>
    </row>
    <row r="14" spans="1:28" x14ac:dyDescent="0.3">
      <c r="A14" s="1" t="s">
        <v>58</v>
      </c>
      <c r="B14" s="1" t="s">
        <v>45</v>
      </c>
      <c r="C14" s="27" t="s">
        <v>50</v>
      </c>
      <c r="D14" s="38">
        <v>32</v>
      </c>
      <c r="E14" s="89"/>
      <c r="F14" s="27">
        <v>6</v>
      </c>
      <c r="G14" s="89"/>
      <c r="H14" s="89"/>
      <c r="I14" s="89"/>
      <c r="J14" s="27">
        <v>2</v>
      </c>
      <c r="K14" s="27">
        <v>2</v>
      </c>
      <c r="L14" s="89"/>
      <c r="M14" s="89"/>
      <c r="N14" s="27">
        <f t="shared" ref="N14:N21" si="0">SUM(L14:M14)</f>
        <v>0</v>
      </c>
      <c r="O14" s="90"/>
      <c r="P14" s="90"/>
      <c r="Q14" s="90"/>
      <c r="R14" s="90"/>
      <c r="S14" s="90"/>
      <c r="T14" s="27">
        <f t="shared" ref="T14:T22" si="1">+(F14*2)+J14</f>
        <v>14</v>
      </c>
      <c r="U14" s="40" t="str">
        <f t="shared" ref="U14:U22" si="2">IFERROR(((T14+Q14+N14-R14)+(O14*2))/E14,"")</f>
        <v/>
      </c>
      <c r="V14" s="22">
        <v>317</v>
      </c>
      <c r="W14" s="22" t="s">
        <v>88</v>
      </c>
      <c r="X14" s="22" t="s">
        <v>89</v>
      </c>
      <c r="Y14" s="71">
        <v>1131</v>
      </c>
      <c r="Z14" s="42"/>
      <c r="AA14" s="1" t="s">
        <v>90</v>
      </c>
      <c r="AB14" s="28" t="s">
        <v>301</v>
      </c>
    </row>
    <row r="15" spans="1:28" x14ac:dyDescent="0.3">
      <c r="A15" s="1" t="s">
        <v>58</v>
      </c>
      <c r="B15" s="1" t="s">
        <v>45</v>
      </c>
      <c r="C15" s="27" t="s">
        <v>47</v>
      </c>
      <c r="D15" s="38">
        <v>42</v>
      </c>
      <c r="E15" s="89" t="s">
        <v>459</v>
      </c>
      <c r="F15" s="27"/>
      <c r="G15" s="89"/>
      <c r="H15" s="89"/>
      <c r="I15" s="89"/>
      <c r="J15" s="27"/>
      <c r="K15" s="27"/>
      <c r="L15" s="89"/>
      <c r="M15" s="89"/>
      <c r="N15" s="27"/>
      <c r="O15" s="90"/>
      <c r="P15" s="90"/>
      <c r="Q15" s="90"/>
      <c r="R15" s="90"/>
      <c r="S15" s="90"/>
      <c r="T15" s="27"/>
      <c r="U15" s="40"/>
      <c r="V15" s="22">
        <v>317</v>
      </c>
      <c r="W15" s="22" t="s">
        <v>88</v>
      </c>
      <c r="X15" s="22" t="s">
        <v>89</v>
      </c>
      <c r="Y15" s="71">
        <v>1131</v>
      </c>
      <c r="Z15" s="42"/>
      <c r="AA15" s="1" t="s">
        <v>90</v>
      </c>
      <c r="AB15" s="28" t="s">
        <v>301</v>
      </c>
    </row>
    <row r="16" spans="1:28" x14ac:dyDescent="0.3">
      <c r="A16" s="1" t="s">
        <v>58</v>
      </c>
      <c r="B16" s="1" t="s">
        <v>45</v>
      </c>
      <c r="C16" s="27" t="s">
        <v>172</v>
      </c>
      <c r="D16" s="38">
        <v>13</v>
      </c>
      <c r="E16" s="27">
        <v>22</v>
      </c>
      <c r="F16" s="27">
        <v>4</v>
      </c>
      <c r="G16" s="27">
        <v>8</v>
      </c>
      <c r="H16" s="27"/>
      <c r="I16" s="27"/>
      <c r="J16" s="27">
        <v>4</v>
      </c>
      <c r="K16" s="27">
        <v>4</v>
      </c>
      <c r="L16" s="27">
        <v>1</v>
      </c>
      <c r="M16" s="27"/>
      <c r="N16" s="27">
        <f t="shared" si="0"/>
        <v>1</v>
      </c>
      <c r="O16" s="39">
        <v>6</v>
      </c>
      <c r="P16" s="57">
        <v>6</v>
      </c>
      <c r="Q16" s="39">
        <v>1</v>
      </c>
      <c r="R16" s="39">
        <v>3</v>
      </c>
      <c r="S16" s="39">
        <v>0</v>
      </c>
      <c r="T16" s="27">
        <f t="shared" si="1"/>
        <v>12</v>
      </c>
      <c r="U16" s="40">
        <f t="shared" si="2"/>
        <v>1.0454545454545454</v>
      </c>
      <c r="V16" s="22">
        <v>317</v>
      </c>
      <c r="W16" s="22" t="s">
        <v>88</v>
      </c>
      <c r="X16" s="22" t="s">
        <v>89</v>
      </c>
      <c r="Y16" s="71">
        <v>1131</v>
      </c>
      <c r="Z16" s="42"/>
      <c r="AA16" s="1" t="s">
        <v>90</v>
      </c>
      <c r="AB16" s="28" t="s">
        <v>301</v>
      </c>
    </row>
    <row r="17" spans="1:28" x14ac:dyDescent="0.3">
      <c r="A17" s="1" t="s">
        <v>58</v>
      </c>
      <c r="B17" s="1" t="s">
        <v>45</v>
      </c>
      <c r="C17" s="27" t="s">
        <v>49</v>
      </c>
      <c r="D17" s="38">
        <v>53</v>
      </c>
      <c r="E17" s="89"/>
      <c r="F17" s="27">
        <v>10</v>
      </c>
      <c r="G17" s="89"/>
      <c r="H17" s="89"/>
      <c r="I17" s="89"/>
      <c r="J17" s="27">
        <v>2</v>
      </c>
      <c r="K17" s="27">
        <v>2</v>
      </c>
      <c r="L17" s="89"/>
      <c r="M17" s="89"/>
      <c r="N17" s="27">
        <f t="shared" si="0"/>
        <v>0</v>
      </c>
      <c r="O17" s="90"/>
      <c r="P17" s="57">
        <v>6</v>
      </c>
      <c r="Q17" s="90"/>
      <c r="R17" s="90"/>
      <c r="S17" s="90"/>
      <c r="T17" s="27">
        <f t="shared" si="1"/>
        <v>22</v>
      </c>
      <c r="U17" s="40" t="str">
        <f t="shared" si="2"/>
        <v/>
      </c>
      <c r="V17" s="22">
        <v>317</v>
      </c>
      <c r="W17" s="22" t="s">
        <v>88</v>
      </c>
      <c r="X17" s="22" t="s">
        <v>89</v>
      </c>
      <c r="Y17" s="71">
        <v>1131</v>
      </c>
      <c r="Z17" s="42"/>
      <c r="AA17" s="1" t="s">
        <v>90</v>
      </c>
      <c r="AB17" s="28" t="s">
        <v>301</v>
      </c>
    </row>
    <row r="18" spans="1:28" x14ac:dyDescent="0.3">
      <c r="A18" s="1" t="s">
        <v>58</v>
      </c>
      <c r="B18" s="1" t="s">
        <v>45</v>
      </c>
      <c r="C18" s="27" t="s">
        <v>51</v>
      </c>
      <c r="D18" s="38">
        <v>33</v>
      </c>
      <c r="E18" s="89"/>
      <c r="F18" s="27">
        <v>4</v>
      </c>
      <c r="G18" s="89"/>
      <c r="H18" s="89"/>
      <c r="I18" s="89"/>
      <c r="J18" s="27">
        <v>0</v>
      </c>
      <c r="K18" s="27">
        <v>0</v>
      </c>
      <c r="L18" s="89"/>
      <c r="M18" s="89"/>
      <c r="N18" s="27">
        <f t="shared" si="0"/>
        <v>0</v>
      </c>
      <c r="O18" s="90"/>
      <c r="P18" s="90"/>
      <c r="Q18" s="90"/>
      <c r="R18" s="90"/>
      <c r="S18" s="90"/>
      <c r="T18" s="27">
        <f t="shared" si="1"/>
        <v>8</v>
      </c>
      <c r="U18" s="40" t="str">
        <f t="shared" si="2"/>
        <v/>
      </c>
      <c r="V18" s="22">
        <v>317</v>
      </c>
      <c r="W18" s="22" t="s">
        <v>88</v>
      </c>
      <c r="X18" s="22" t="s">
        <v>89</v>
      </c>
      <c r="Y18" s="71">
        <v>1131</v>
      </c>
      <c r="Z18" s="42"/>
      <c r="AA18" s="1" t="s">
        <v>90</v>
      </c>
      <c r="AB18" s="28" t="s">
        <v>301</v>
      </c>
    </row>
    <row r="19" spans="1:28" x14ac:dyDescent="0.3">
      <c r="A19" s="1" t="s">
        <v>58</v>
      </c>
      <c r="B19" s="1" t="s">
        <v>45</v>
      </c>
      <c r="C19" s="27" t="s">
        <v>173</v>
      </c>
      <c r="D19" s="38">
        <v>44</v>
      </c>
      <c r="E19" s="89" t="s">
        <v>459</v>
      </c>
      <c r="F19" s="27"/>
      <c r="G19" s="89"/>
      <c r="H19" s="89"/>
      <c r="I19" s="89"/>
      <c r="J19" s="27"/>
      <c r="K19" s="27"/>
      <c r="L19" s="89"/>
      <c r="M19" s="89"/>
      <c r="N19" s="27"/>
      <c r="O19" s="90"/>
      <c r="P19" s="90"/>
      <c r="Q19" s="90"/>
      <c r="R19" s="90"/>
      <c r="S19" s="90"/>
      <c r="T19" s="27"/>
      <c r="U19" s="40"/>
      <c r="V19" s="22">
        <v>317</v>
      </c>
      <c r="W19" s="22" t="s">
        <v>88</v>
      </c>
      <c r="X19" s="22" t="s">
        <v>89</v>
      </c>
      <c r="Y19" s="71">
        <v>1131</v>
      </c>
      <c r="Z19" s="42"/>
      <c r="AA19" s="1" t="s">
        <v>90</v>
      </c>
      <c r="AB19" s="28" t="s">
        <v>301</v>
      </c>
    </row>
    <row r="20" spans="1:28" x14ac:dyDescent="0.3">
      <c r="A20" s="1" t="s">
        <v>58</v>
      </c>
      <c r="B20" s="1" t="s">
        <v>45</v>
      </c>
      <c r="C20" s="27" t="s">
        <v>155</v>
      </c>
      <c r="D20" s="38">
        <v>10</v>
      </c>
      <c r="E20" s="27">
        <v>16</v>
      </c>
      <c r="F20" s="27">
        <v>2</v>
      </c>
      <c r="G20" s="27">
        <v>10</v>
      </c>
      <c r="H20" s="27"/>
      <c r="I20" s="27"/>
      <c r="J20" s="27">
        <v>0</v>
      </c>
      <c r="K20" s="27">
        <v>0</v>
      </c>
      <c r="L20" s="27">
        <v>0</v>
      </c>
      <c r="M20" s="27">
        <v>1</v>
      </c>
      <c r="N20" s="27">
        <f t="shared" si="0"/>
        <v>1</v>
      </c>
      <c r="O20" s="39">
        <v>1</v>
      </c>
      <c r="P20" s="57">
        <v>6</v>
      </c>
      <c r="Q20" s="39">
        <v>0</v>
      </c>
      <c r="R20" s="39">
        <v>0</v>
      </c>
      <c r="S20" s="39">
        <v>0</v>
      </c>
      <c r="T20" s="27">
        <f t="shared" si="1"/>
        <v>4</v>
      </c>
      <c r="U20" s="40">
        <f t="shared" si="2"/>
        <v>0.4375</v>
      </c>
      <c r="V20" s="22">
        <v>317</v>
      </c>
      <c r="W20" s="22" t="s">
        <v>88</v>
      </c>
      <c r="X20" s="22" t="s">
        <v>89</v>
      </c>
      <c r="Y20" s="71">
        <v>1131</v>
      </c>
      <c r="Z20" s="42"/>
      <c r="AA20" s="1" t="s">
        <v>90</v>
      </c>
      <c r="AB20" s="28" t="s">
        <v>301</v>
      </c>
    </row>
    <row r="21" spans="1:28" x14ac:dyDescent="0.3">
      <c r="A21" s="1" t="s">
        <v>58</v>
      </c>
      <c r="B21" s="1" t="s">
        <v>45</v>
      </c>
      <c r="C21" s="27" t="s">
        <v>52</v>
      </c>
      <c r="D21" s="38">
        <v>12</v>
      </c>
      <c r="E21" s="89"/>
      <c r="F21" s="27">
        <v>3</v>
      </c>
      <c r="G21" s="89"/>
      <c r="H21" s="89"/>
      <c r="I21" s="89"/>
      <c r="J21" s="27">
        <v>4</v>
      </c>
      <c r="K21" s="27">
        <v>4</v>
      </c>
      <c r="L21" s="89"/>
      <c r="M21" s="89"/>
      <c r="N21" s="27">
        <f t="shared" si="0"/>
        <v>0</v>
      </c>
      <c r="O21" s="90"/>
      <c r="P21" s="90"/>
      <c r="Q21" s="90"/>
      <c r="R21" s="90"/>
      <c r="S21" s="90"/>
      <c r="T21" s="27">
        <f t="shared" si="1"/>
        <v>10</v>
      </c>
      <c r="U21" s="40" t="str">
        <f t="shared" si="2"/>
        <v/>
      </c>
      <c r="V21" s="22">
        <v>317</v>
      </c>
      <c r="W21" s="22" t="s">
        <v>88</v>
      </c>
      <c r="X21" s="22" t="s">
        <v>89</v>
      </c>
      <c r="Y21" s="71">
        <v>1131</v>
      </c>
      <c r="Z21" s="42"/>
      <c r="AA21" s="1" t="s">
        <v>90</v>
      </c>
      <c r="AB21" s="28" t="s">
        <v>301</v>
      </c>
    </row>
    <row r="22" spans="1:28" x14ac:dyDescent="0.3">
      <c r="A22" s="1" t="s">
        <v>58</v>
      </c>
      <c r="B22" s="1" t="s">
        <v>45</v>
      </c>
      <c r="C22" s="27" t="s">
        <v>48</v>
      </c>
      <c r="D22" s="38">
        <v>11</v>
      </c>
      <c r="E22" s="89"/>
      <c r="F22" s="27">
        <v>15</v>
      </c>
      <c r="G22" s="89"/>
      <c r="H22" s="89"/>
      <c r="I22" s="89"/>
      <c r="J22" s="27">
        <v>5</v>
      </c>
      <c r="K22" s="27">
        <v>7</v>
      </c>
      <c r="L22" s="89"/>
      <c r="M22" s="89"/>
      <c r="N22" s="27">
        <f>SUM(L22:M22)</f>
        <v>0</v>
      </c>
      <c r="O22" s="90"/>
      <c r="P22" s="90"/>
      <c r="Q22" s="90"/>
      <c r="R22" s="90"/>
      <c r="S22" s="90"/>
      <c r="T22" s="27">
        <f t="shared" si="1"/>
        <v>35</v>
      </c>
      <c r="U22" s="40" t="str">
        <f t="shared" si="2"/>
        <v/>
      </c>
      <c r="V22" s="22">
        <v>317</v>
      </c>
      <c r="W22" s="22" t="s">
        <v>88</v>
      </c>
      <c r="X22" s="22" t="s">
        <v>89</v>
      </c>
      <c r="Y22" s="71">
        <v>1131</v>
      </c>
      <c r="Z22" s="42"/>
      <c r="AA22" s="1" t="s">
        <v>90</v>
      </c>
      <c r="AB22" s="28" t="s">
        <v>301</v>
      </c>
    </row>
    <row r="23" spans="1:28" x14ac:dyDescent="0.3">
      <c r="A23" s="1" t="s">
        <v>58</v>
      </c>
      <c r="B23" s="1" t="s">
        <v>45</v>
      </c>
      <c r="C23" s="57" t="s">
        <v>38</v>
      </c>
      <c r="D23" s="1"/>
      <c r="E23" s="57">
        <v>180</v>
      </c>
      <c r="F23" s="57"/>
      <c r="G23" s="57"/>
      <c r="H23" s="57"/>
      <c r="I23" s="57"/>
      <c r="J23" s="57"/>
      <c r="K23" s="57"/>
      <c r="L23" s="57"/>
      <c r="M23" s="57"/>
      <c r="N23" s="5"/>
      <c r="O23" s="57"/>
      <c r="P23" s="57">
        <v>11</v>
      </c>
      <c r="Q23" s="57"/>
      <c r="R23" s="43"/>
      <c r="S23" s="43"/>
      <c r="T23" s="27"/>
      <c r="U23" s="40" t="str">
        <f t="shared" ref="U23" si="3">_xlfn.IFNA("",((T23+Q23+N23-R23)+(O23*2))/E23)</f>
        <v/>
      </c>
      <c r="V23" s="22">
        <v>317</v>
      </c>
      <c r="W23" s="22" t="s">
        <v>88</v>
      </c>
      <c r="X23" s="22" t="s">
        <v>89</v>
      </c>
      <c r="Y23" s="71">
        <v>1131</v>
      </c>
      <c r="Z23" s="42"/>
      <c r="AA23" s="1" t="s">
        <v>90</v>
      </c>
      <c r="AB23" s="28" t="s">
        <v>301</v>
      </c>
    </row>
    <row r="24" spans="1:28" x14ac:dyDescent="0.3">
      <c r="A24" s="44" t="s">
        <v>58</v>
      </c>
      <c r="B24" s="44" t="s">
        <v>45</v>
      </c>
      <c r="C24" s="45" t="s">
        <v>39</v>
      </c>
      <c r="D24" s="44"/>
      <c r="E24" s="45">
        <f t="shared" ref="E24:T24" si="4">SUM(E13:E23)</f>
        <v>240</v>
      </c>
      <c r="F24" s="45">
        <f t="shared" si="4"/>
        <v>47</v>
      </c>
      <c r="G24" s="45">
        <f t="shared" si="4"/>
        <v>25</v>
      </c>
      <c r="H24" s="45">
        <f t="shared" si="4"/>
        <v>0</v>
      </c>
      <c r="I24" s="45">
        <f t="shared" si="4"/>
        <v>0</v>
      </c>
      <c r="J24" s="45">
        <f t="shared" si="4"/>
        <v>22</v>
      </c>
      <c r="K24" s="45">
        <f t="shared" si="4"/>
        <v>28</v>
      </c>
      <c r="L24" s="45">
        <f t="shared" si="4"/>
        <v>2</v>
      </c>
      <c r="M24" s="45">
        <f t="shared" si="4"/>
        <v>6</v>
      </c>
      <c r="N24" s="45">
        <f t="shared" si="4"/>
        <v>8</v>
      </c>
      <c r="O24" s="45">
        <f t="shared" si="4"/>
        <v>11</v>
      </c>
      <c r="P24" s="45">
        <f t="shared" si="4"/>
        <v>32</v>
      </c>
      <c r="Q24" s="45">
        <f t="shared" si="4"/>
        <v>2</v>
      </c>
      <c r="R24" s="45">
        <f t="shared" si="4"/>
        <v>6</v>
      </c>
      <c r="S24" s="45">
        <f t="shared" si="4"/>
        <v>0</v>
      </c>
      <c r="T24" s="45">
        <f t="shared" si="4"/>
        <v>116</v>
      </c>
      <c r="U24" s="46">
        <f>((T24+Q24+N24-R24)+(O24*2))/E24</f>
        <v>0.59166666666666667</v>
      </c>
      <c r="V24" s="47">
        <v>317</v>
      </c>
      <c r="W24" s="47" t="s">
        <v>88</v>
      </c>
      <c r="X24" s="47" t="s">
        <v>89</v>
      </c>
      <c r="Y24" s="72">
        <v>1131</v>
      </c>
      <c r="Z24" s="49"/>
      <c r="AA24" s="44" t="s">
        <v>90</v>
      </c>
      <c r="AB24" s="76" t="s">
        <v>301</v>
      </c>
    </row>
    <row r="25" spans="1:28" x14ac:dyDescent="0.3">
      <c r="A25" s="1"/>
      <c r="B25" s="1"/>
      <c r="C25" s="1"/>
      <c r="D25" s="1"/>
      <c r="F25" s="50" t="s">
        <v>40</v>
      </c>
      <c r="G25" s="51">
        <f>F24/G24</f>
        <v>1.88</v>
      </c>
      <c r="H25" s="27"/>
      <c r="I25" s="1"/>
      <c r="J25" s="50" t="s">
        <v>41</v>
      </c>
      <c r="K25" s="52">
        <f>J24/K24</f>
        <v>0.7857142857142857</v>
      </c>
      <c r="L25" s="1"/>
      <c r="M25" s="39" t="s">
        <v>42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5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59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30</v>
      </c>
      <c r="AB33" s="8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58</v>
      </c>
      <c r="C35" s="27" t="s">
        <v>161</v>
      </c>
      <c r="D35" s="38">
        <v>35</v>
      </c>
      <c r="E35" s="27">
        <v>18</v>
      </c>
      <c r="F35" s="27">
        <v>2</v>
      </c>
      <c r="G35" s="27">
        <v>4</v>
      </c>
      <c r="H35" s="27"/>
      <c r="I35" s="27"/>
      <c r="J35" s="27">
        <v>0</v>
      </c>
      <c r="K35" s="27">
        <v>0</v>
      </c>
      <c r="L35" s="27">
        <v>3</v>
      </c>
      <c r="M35" s="27">
        <v>5</v>
      </c>
      <c r="N35" s="27">
        <f>SUM(L35:M35)</f>
        <v>8</v>
      </c>
      <c r="O35" s="27">
        <v>2</v>
      </c>
      <c r="P35" s="39">
        <v>2</v>
      </c>
      <c r="Q35" s="27">
        <v>1</v>
      </c>
      <c r="R35" s="27">
        <v>3</v>
      </c>
      <c r="S35" s="27">
        <v>1</v>
      </c>
      <c r="T35" s="27">
        <f>(H35*3)+((F35-H35)*2)+J35</f>
        <v>4</v>
      </c>
      <c r="U35" s="40">
        <f>IFERROR(((T35+Q35+N35-R35)+(O35*2))/E35,"")</f>
        <v>0.77777777777777779</v>
      </c>
      <c r="V35" s="22">
        <v>317</v>
      </c>
      <c r="W35" s="22" t="s">
        <v>93</v>
      </c>
      <c r="X35" s="22" t="s">
        <v>94</v>
      </c>
      <c r="Y35" s="71">
        <v>1131</v>
      </c>
      <c r="Z35" s="42"/>
      <c r="AA35" s="1" t="s">
        <v>222</v>
      </c>
      <c r="AB35" s="28" t="s">
        <v>302</v>
      </c>
    </row>
    <row r="36" spans="1:28" x14ac:dyDescent="0.3">
      <c r="A36" s="1" t="s">
        <v>45</v>
      </c>
      <c r="B36" s="1" t="s">
        <v>58</v>
      </c>
      <c r="C36" s="27" t="s">
        <v>458</v>
      </c>
      <c r="D36" s="38">
        <v>42</v>
      </c>
      <c r="E36" s="89" t="s">
        <v>459</v>
      </c>
      <c r="F36" s="27"/>
      <c r="G36" s="89"/>
      <c r="H36" s="89"/>
      <c r="I36" s="89"/>
      <c r="J36" s="27"/>
      <c r="K36" s="27"/>
      <c r="L36" s="89"/>
      <c r="M36" s="89"/>
      <c r="N36" s="27"/>
      <c r="O36" s="90"/>
      <c r="P36" s="90"/>
      <c r="Q36" s="90"/>
      <c r="R36" s="90"/>
      <c r="S36" s="90"/>
      <c r="T36" s="39"/>
      <c r="U36" s="40" t="str">
        <f t="shared" ref="U36:U44" si="5">IFERROR(((T36+Q36+N36-R36)+(O36*2))/E36,"")</f>
        <v/>
      </c>
      <c r="V36" s="22">
        <v>317</v>
      </c>
      <c r="W36" s="22" t="s">
        <v>93</v>
      </c>
      <c r="X36" s="22" t="s">
        <v>94</v>
      </c>
      <c r="Y36" s="71">
        <v>1131</v>
      </c>
      <c r="Z36" s="42"/>
      <c r="AA36" s="1" t="s">
        <v>222</v>
      </c>
      <c r="AB36" s="28" t="s">
        <v>302</v>
      </c>
    </row>
    <row r="37" spans="1:28" x14ac:dyDescent="0.3">
      <c r="A37" s="1" t="s">
        <v>45</v>
      </c>
      <c r="B37" s="1" t="s">
        <v>58</v>
      </c>
      <c r="C37" s="27" t="s">
        <v>332</v>
      </c>
      <c r="D37" s="38">
        <v>32</v>
      </c>
      <c r="E37" s="89"/>
      <c r="F37" s="27">
        <v>5</v>
      </c>
      <c r="G37" s="89"/>
      <c r="H37" s="89"/>
      <c r="I37" s="89"/>
      <c r="J37" s="27">
        <v>2</v>
      </c>
      <c r="K37" s="27">
        <v>4</v>
      </c>
      <c r="L37" s="89"/>
      <c r="M37" s="89"/>
      <c r="N37" s="27">
        <f t="shared" ref="N37:N41" si="6">SUM(L37:M37)</f>
        <v>0</v>
      </c>
      <c r="O37" s="90"/>
      <c r="P37" s="57">
        <v>6</v>
      </c>
      <c r="Q37" s="90"/>
      <c r="R37" s="90"/>
      <c r="S37" s="90"/>
      <c r="T37" s="39">
        <f t="shared" ref="T37:T41" si="7">(H37*3)+((F37-H37)*2)+J37</f>
        <v>12</v>
      </c>
      <c r="U37" s="40" t="str">
        <f t="shared" si="5"/>
        <v/>
      </c>
      <c r="V37" s="22">
        <v>317</v>
      </c>
      <c r="W37" s="22" t="s">
        <v>93</v>
      </c>
      <c r="X37" s="22" t="s">
        <v>94</v>
      </c>
      <c r="Y37" s="71">
        <v>1131</v>
      </c>
      <c r="Z37" s="42"/>
      <c r="AA37" s="1" t="s">
        <v>222</v>
      </c>
      <c r="AB37" s="28" t="s">
        <v>302</v>
      </c>
    </row>
    <row r="38" spans="1:28" x14ac:dyDescent="0.3">
      <c r="A38" s="1" t="s">
        <v>45</v>
      </c>
      <c r="B38" s="1" t="s">
        <v>58</v>
      </c>
      <c r="C38" s="27" t="s">
        <v>334</v>
      </c>
      <c r="D38" s="38">
        <v>45</v>
      </c>
      <c r="E38" s="89" t="s">
        <v>459</v>
      </c>
      <c r="F38" s="27"/>
      <c r="G38" s="89"/>
      <c r="H38" s="89"/>
      <c r="I38" s="89"/>
      <c r="J38" s="27"/>
      <c r="K38" s="27"/>
      <c r="L38" s="89"/>
      <c r="M38" s="89"/>
      <c r="N38" s="27"/>
      <c r="O38" s="90"/>
      <c r="P38" s="90"/>
      <c r="Q38" s="90"/>
      <c r="R38" s="90"/>
      <c r="S38" s="90"/>
      <c r="T38" s="39"/>
      <c r="U38" s="40" t="str">
        <f t="shared" si="5"/>
        <v/>
      </c>
      <c r="V38" s="22">
        <v>317</v>
      </c>
      <c r="W38" s="22" t="s">
        <v>93</v>
      </c>
      <c r="X38" s="22" t="s">
        <v>94</v>
      </c>
      <c r="Y38" s="71">
        <v>1131</v>
      </c>
      <c r="Z38" s="42"/>
      <c r="AA38" s="1" t="s">
        <v>222</v>
      </c>
      <c r="AB38" s="28" t="s">
        <v>302</v>
      </c>
    </row>
    <row r="39" spans="1:28" x14ac:dyDescent="0.3">
      <c r="A39" s="1" t="s">
        <v>45</v>
      </c>
      <c r="B39" s="1" t="s">
        <v>58</v>
      </c>
      <c r="C39" s="27" t="s">
        <v>336</v>
      </c>
      <c r="D39" s="38">
        <v>13</v>
      </c>
      <c r="E39" s="89"/>
      <c r="F39" s="27">
        <v>8</v>
      </c>
      <c r="G39" s="89"/>
      <c r="H39" s="89"/>
      <c r="I39" s="89"/>
      <c r="J39" s="27">
        <v>5</v>
      </c>
      <c r="K39" s="27">
        <v>9</v>
      </c>
      <c r="L39" s="89"/>
      <c r="M39" s="89"/>
      <c r="N39" s="27">
        <f t="shared" si="6"/>
        <v>0</v>
      </c>
      <c r="O39" s="90"/>
      <c r="P39" s="90"/>
      <c r="Q39" s="90"/>
      <c r="R39" s="90"/>
      <c r="S39" s="90"/>
      <c r="T39" s="39">
        <f t="shared" si="7"/>
        <v>21</v>
      </c>
      <c r="U39" s="40" t="str">
        <f t="shared" si="5"/>
        <v/>
      </c>
      <c r="V39" s="22">
        <v>317</v>
      </c>
      <c r="W39" s="22" t="s">
        <v>93</v>
      </c>
      <c r="X39" s="22" t="s">
        <v>94</v>
      </c>
      <c r="Y39" s="71">
        <v>1131</v>
      </c>
      <c r="Z39" s="42"/>
      <c r="AA39" s="1" t="s">
        <v>222</v>
      </c>
      <c r="AB39" s="28" t="s">
        <v>302</v>
      </c>
    </row>
    <row r="40" spans="1:28" x14ac:dyDescent="0.3">
      <c r="A40" s="1" t="s">
        <v>45</v>
      </c>
      <c r="B40" s="1" t="s">
        <v>58</v>
      </c>
      <c r="C40" s="27" t="s">
        <v>337</v>
      </c>
      <c r="D40" s="38">
        <v>33</v>
      </c>
      <c r="E40" s="89"/>
      <c r="F40" s="27">
        <v>7</v>
      </c>
      <c r="G40" s="89"/>
      <c r="H40" s="89"/>
      <c r="I40" s="89"/>
      <c r="J40" s="27">
        <v>9</v>
      </c>
      <c r="K40" s="27">
        <v>10</v>
      </c>
      <c r="L40" s="89"/>
      <c r="M40" s="89"/>
      <c r="N40" s="27">
        <f t="shared" si="6"/>
        <v>0</v>
      </c>
      <c r="O40" s="90"/>
      <c r="P40" s="90"/>
      <c r="Q40" s="90"/>
      <c r="R40" s="90"/>
      <c r="S40" s="90"/>
      <c r="T40" s="39">
        <f t="shared" si="7"/>
        <v>23</v>
      </c>
      <c r="U40" s="40" t="str">
        <f t="shared" si="5"/>
        <v/>
      </c>
      <c r="V40" s="22">
        <v>317</v>
      </c>
      <c r="W40" s="22" t="s">
        <v>93</v>
      </c>
      <c r="X40" s="22" t="s">
        <v>94</v>
      </c>
      <c r="Y40" s="71">
        <v>1131</v>
      </c>
      <c r="Z40" s="42"/>
      <c r="AA40" s="1" t="s">
        <v>222</v>
      </c>
      <c r="AB40" s="28" t="s">
        <v>302</v>
      </c>
    </row>
    <row r="41" spans="1:28" x14ac:dyDescent="0.3">
      <c r="A41" s="1" t="s">
        <v>45</v>
      </c>
      <c r="B41" s="1" t="s">
        <v>58</v>
      </c>
      <c r="C41" s="27" t="s">
        <v>338</v>
      </c>
      <c r="D41" s="38">
        <v>11</v>
      </c>
      <c r="E41" s="89"/>
      <c r="F41" s="27">
        <v>6</v>
      </c>
      <c r="G41" s="89"/>
      <c r="H41" s="89"/>
      <c r="I41" s="89"/>
      <c r="J41" s="27">
        <v>6</v>
      </c>
      <c r="K41" s="27">
        <v>7</v>
      </c>
      <c r="L41" s="89"/>
      <c r="M41" s="89"/>
      <c r="N41" s="27">
        <f t="shared" si="6"/>
        <v>0</v>
      </c>
      <c r="O41" s="90"/>
      <c r="P41" s="90"/>
      <c r="Q41" s="90"/>
      <c r="R41" s="90"/>
      <c r="S41" s="90"/>
      <c r="T41" s="39">
        <f t="shared" si="7"/>
        <v>18</v>
      </c>
      <c r="U41" s="40" t="str">
        <f t="shared" si="5"/>
        <v/>
      </c>
      <c r="V41" s="22">
        <v>317</v>
      </c>
      <c r="W41" s="22" t="s">
        <v>93</v>
      </c>
      <c r="X41" s="22" t="s">
        <v>94</v>
      </c>
      <c r="Y41" s="71">
        <v>1131</v>
      </c>
      <c r="Z41" s="42"/>
      <c r="AA41" s="1" t="s">
        <v>222</v>
      </c>
      <c r="AB41" s="28" t="s">
        <v>302</v>
      </c>
    </row>
    <row r="42" spans="1:28" x14ac:dyDescent="0.3">
      <c r="A42" s="1" t="s">
        <v>45</v>
      </c>
      <c r="B42" s="1" t="s">
        <v>58</v>
      </c>
      <c r="C42" s="27" t="s">
        <v>339</v>
      </c>
      <c r="D42" s="38">
        <v>8</v>
      </c>
      <c r="E42" s="89"/>
      <c r="F42" s="27">
        <v>3</v>
      </c>
      <c r="G42" s="89"/>
      <c r="H42" s="89"/>
      <c r="I42" s="89"/>
      <c r="J42" s="27">
        <v>0</v>
      </c>
      <c r="K42" s="27">
        <v>0</v>
      </c>
      <c r="L42" s="89"/>
      <c r="M42" s="89"/>
      <c r="N42" s="27">
        <f>SUM(L42:M42)</f>
        <v>0</v>
      </c>
      <c r="O42" s="90"/>
      <c r="P42" s="90"/>
      <c r="Q42" s="90"/>
      <c r="R42" s="90"/>
      <c r="S42" s="90"/>
      <c r="T42" s="39">
        <f>(H42*3)+((F42-H42)*2)+J42</f>
        <v>6</v>
      </c>
      <c r="U42" s="40" t="str">
        <f t="shared" si="5"/>
        <v/>
      </c>
      <c r="V42" s="22">
        <v>317</v>
      </c>
      <c r="W42" s="22" t="s">
        <v>93</v>
      </c>
      <c r="X42" s="22" t="s">
        <v>94</v>
      </c>
      <c r="Y42" s="71">
        <v>1131</v>
      </c>
      <c r="Z42" s="42"/>
      <c r="AA42" s="1" t="s">
        <v>222</v>
      </c>
      <c r="AB42" s="28" t="s">
        <v>302</v>
      </c>
    </row>
    <row r="43" spans="1:28" x14ac:dyDescent="0.3">
      <c r="A43" s="1" t="s">
        <v>45</v>
      </c>
      <c r="B43" s="1" t="s">
        <v>58</v>
      </c>
      <c r="C43" s="27" t="s">
        <v>191</v>
      </c>
      <c r="D43" s="38">
        <v>21</v>
      </c>
      <c r="E43" s="27">
        <v>25</v>
      </c>
      <c r="F43" s="27">
        <v>6</v>
      </c>
      <c r="G43" s="27">
        <v>14</v>
      </c>
      <c r="H43" s="27"/>
      <c r="I43" s="27"/>
      <c r="J43" s="27">
        <v>5</v>
      </c>
      <c r="K43" s="27">
        <v>12</v>
      </c>
      <c r="L43" s="27">
        <v>0</v>
      </c>
      <c r="M43" s="27">
        <v>1</v>
      </c>
      <c r="N43" s="27">
        <f>SUM(L43:M43)</f>
        <v>1</v>
      </c>
      <c r="O43" s="39">
        <v>3</v>
      </c>
      <c r="P43" s="39">
        <v>4</v>
      </c>
      <c r="Q43" s="39">
        <v>1</v>
      </c>
      <c r="R43" s="39">
        <v>1</v>
      </c>
      <c r="S43" s="39">
        <v>0</v>
      </c>
      <c r="T43" s="39">
        <f>(H43*3)+((F43-H43)*2)+J43</f>
        <v>17</v>
      </c>
      <c r="U43" s="40">
        <f t="shared" si="5"/>
        <v>0.96</v>
      </c>
      <c r="V43" s="22">
        <v>317</v>
      </c>
      <c r="W43" s="22" t="s">
        <v>93</v>
      </c>
      <c r="X43" s="22" t="s">
        <v>94</v>
      </c>
      <c r="Y43" s="71">
        <v>1131</v>
      </c>
      <c r="Z43" s="42"/>
      <c r="AA43" s="1" t="s">
        <v>222</v>
      </c>
      <c r="AB43" s="28" t="s">
        <v>302</v>
      </c>
    </row>
    <row r="44" spans="1:28" x14ac:dyDescent="0.3">
      <c r="A44" s="1" t="s">
        <v>45</v>
      </c>
      <c r="B44" s="1" t="s">
        <v>58</v>
      </c>
      <c r="C44" s="27" t="s">
        <v>340</v>
      </c>
      <c r="D44" s="38">
        <v>22</v>
      </c>
      <c r="E44" s="89"/>
      <c r="F44" s="27">
        <v>3</v>
      </c>
      <c r="G44" s="89"/>
      <c r="H44" s="89"/>
      <c r="I44" s="89"/>
      <c r="J44" s="27">
        <v>2</v>
      </c>
      <c r="K44" s="27">
        <v>2</v>
      </c>
      <c r="L44" s="89"/>
      <c r="M44" s="89"/>
      <c r="N44" s="27">
        <f>SUM(L44:M44)</f>
        <v>0</v>
      </c>
      <c r="O44" s="90"/>
      <c r="P44" s="90"/>
      <c r="Q44" s="90"/>
      <c r="R44" s="90"/>
      <c r="S44" s="90"/>
      <c r="T44" s="39">
        <f>(H44*3)+((F44-H44)*2)+J44</f>
        <v>8</v>
      </c>
      <c r="U44" s="40" t="str">
        <f t="shared" si="5"/>
        <v/>
      </c>
      <c r="V44" s="22">
        <v>317</v>
      </c>
      <c r="W44" s="22" t="s">
        <v>93</v>
      </c>
      <c r="X44" s="22" t="s">
        <v>94</v>
      </c>
      <c r="Y44" s="71">
        <v>1131</v>
      </c>
      <c r="Z44" s="42"/>
      <c r="AA44" s="1" t="s">
        <v>222</v>
      </c>
      <c r="AB44" s="28" t="s">
        <v>302</v>
      </c>
    </row>
    <row r="45" spans="1:28" x14ac:dyDescent="0.3">
      <c r="A45" s="1" t="s">
        <v>45</v>
      </c>
      <c r="B45" s="1" t="s">
        <v>58</v>
      </c>
      <c r="C45" s="57" t="s">
        <v>38</v>
      </c>
      <c r="D45" s="1"/>
      <c r="E45" s="57">
        <v>197</v>
      </c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>
        <v>14</v>
      </c>
      <c r="Q45" s="57"/>
      <c r="R45" s="43"/>
      <c r="S45" s="43"/>
      <c r="T45" s="43"/>
      <c r="U45" s="40" t="str">
        <f t="shared" ref="U45" si="8">_xlfn.IFNA("",((T45+Q45+N45-R45)+(O45*2))/E45)</f>
        <v/>
      </c>
      <c r="V45" s="22">
        <v>317</v>
      </c>
      <c r="W45" s="22" t="s">
        <v>93</v>
      </c>
      <c r="X45" s="22" t="s">
        <v>94</v>
      </c>
      <c r="Y45" s="71">
        <v>1131</v>
      </c>
      <c r="Z45" s="42"/>
      <c r="AA45" s="1" t="s">
        <v>222</v>
      </c>
      <c r="AB45" s="28" t="s">
        <v>302</v>
      </c>
    </row>
    <row r="46" spans="1:28" x14ac:dyDescent="0.3">
      <c r="A46" s="44" t="s">
        <v>45</v>
      </c>
      <c r="B46" s="44" t="s">
        <v>58</v>
      </c>
      <c r="C46" s="45" t="s">
        <v>39</v>
      </c>
      <c r="D46" s="44"/>
      <c r="E46" s="45">
        <f t="shared" ref="E46:T46" si="9">SUM(E35:E45)</f>
        <v>240</v>
      </c>
      <c r="F46" s="45">
        <f t="shared" si="9"/>
        <v>40</v>
      </c>
      <c r="G46" s="45">
        <f t="shared" si="9"/>
        <v>18</v>
      </c>
      <c r="H46" s="45">
        <f t="shared" si="9"/>
        <v>0</v>
      </c>
      <c r="I46" s="45">
        <f t="shared" si="9"/>
        <v>0</v>
      </c>
      <c r="J46" s="45">
        <f t="shared" si="9"/>
        <v>29</v>
      </c>
      <c r="K46" s="45">
        <f t="shared" si="9"/>
        <v>44</v>
      </c>
      <c r="L46" s="45">
        <f t="shared" si="9"/>
        <v>3</v>
      </c>
      <c r="M46" s="45">
        <f t="shared" si="9"/>
        <v>6</v>
      </c>
      <c r="N46" s="45">
        <f t="shared" si="9"/>
        <v>9</v>
      </c>
      <c r="O46" s="45">
        <f t="shared" si="9"/>
        <v>5</v>
      </c>
      <c r="P46" s="45">
        <f t="shared" si="9"/>
        <v>26</v>
      </c>
      <c r="Q46" s="45">
        <f t="shared" si="9"/>
        <v>2</v>
      </c>
      <c r="R46" s="45">
        <f t="shared" si="9"/>
        <v>4</v>
      </c>
      <c r="S46" s="45">
        <f t="shared" si="9"/>
        <v>1</v>
      </c>
      <c r="T46" s="45">
        <f t="shared" si="9"/>
        <v>109</v>
      </c>
      <c r="U46" s="46">
        <f>((T46+Q46+N46-R46)+(O46*2))/E46</f>
        <v>0.52500000000000002</v>
      </c>
      <c r="V46" s="47">
        <v>317</v>
      </c>
      <c r="W46" s="47" t="s">
        <v>93</v>
      </c>
      <c r="X46" s="47" t="s">
        <v>94</v>
      </c>
      <c r="Y46" s="72">
        <v>1131</v>
      </c>
      <c r="Z46" s="49"/>
      <c r="AA46" s="44" t="s">
        <v>222</v>
      </c>
      <c r="AB46" s="76" t="s">
        <v>302</v>
      </c>
    </row>
    <row r="47" spans="1:28" x14ac:dyDescent="0.3">
      <c r="A47" s="1"/>
      <c r="B47" s="1"/>
      <c r="C47" s="1"/>
      <c r="D47" s="1"/>
      <c r="F47" s="50" t="s">
        <v>40</v>
      </c>
      <c r="G47" s="51">
        <f>F46/G46</f>
        <v>2.2222222222222223</v>
      </c>
      <c r="H47" s="27"/>
      <c r="I47" s="1"/>
      <c r="J47" s="50" t="s">
        <v>41</v>
      </c>
      <c r="K47" s="52">
        <f>J46/K46</f>
        <v>0.65909090909090906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5EC7-D26E-4AFC-AB39-A2B2EFB7D596}">
  <sheetPr>
    <tabColor rgb="FF92D050"/>
  </sheetPr>
  <dimension ref="A1:AB47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494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164</v>
      </c>
      <c r="D4" s="7" t="s">
        <v>4</v>
      </c>
      <c r="E4" s="8"/>
      <c r="F4" s="5"/>
      <c r="G4" s="1"/>
      <c r="J4" s="15" t="s">
        <v>167</v>
      </c>
      <c r="K4" s="16" t="str">
        <f>+C11</f>
        <v>Minnesota Fillies</v>
      </c>
      <c r="L4" s="17"/>
      <c r="M4" s="18"/>
      <c r="N4" s="19">
        <v>20</v>
      </c>
      <c r="O4" s="19">
        <v>23</v>
      </c>
      <c r="P4" s="19">
        <v>31</v>
      </c>
      <c r="Q4" s="19">
        <v>21</v>
      </c>
      <c r="R4" s="20"/>
      <c r="S4" s="21">
        <f>SUM(N4:R4)</f>
        <v>95</v>
      </c>
      <c r="T4" s="22">
        <v>324</v>
      </c>
    </row>
    <row r="5" spans="1:28" x14ac:dyDescent="0.3">
      <c r="B5" s="1"/>
      <c r="C5" s="6" t="s">
        <v>165</v>
      </c>
      <c r="D5" s="7" t="s">
        <v>5</v>
      </c>
      <c r="E5" s="1"/>
      <c r="F5" s="1"/>
      <c r="G5" s="1"/>
      <c r="J5" s="15" t="s">
        <v>168</v>
      </c>
      <c r="K5" s="16" t="str">
        <f>+C33</f>
        <v>Chicago Hustle</v>
      </c>
      <c r="L5" s="17"/>
      <c r="M5" s="18"/>
      <c r="N5" s="19">
        <v>28</v>
      </c>
      <c r="O5" s="19">
        <v>27</v>
      </c>
      <c r="P5" s="19">
        <v>27</v>
      </c>
      <c r="Q5" s="19">
        <v>30</v>
      </c>
      <c r="R5" s="20"/>
      <c r="S5" s="21">
        <f>SUM(N5:R5)</f>
        <v>112</v>
      </c>
      <c r="T5" s="22">
        <v>324</v>
      </c>
      <c r="U5" s="1"/>
      <c r="V5" s="1"/>
      <c r="W5" s="1"/>
    </row>
    <row r="6" spans="1:28" x14ac:dyDescent="0.3">
      <c r="C6" s="23">
        <v>1873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166</v>
      </c>
      <c r="D7" s="7" t="s">
        <v>7</v>
      </c>
      <c r="G7" s="1"/>
      <c r="S7" s="1"/>
      <c r="T7" s="25" t="s">
        <v>8</v>
      </c>
      <c r="U7" s="1"/>
      <c r="V7" s="26">
        <v>324</v>
      </c>
      <c r="W7" s="1"/>
    </row>
    <row r="8" spans="1:28" x14ac:dyDescent="0.3">
      <c r="B8" s="1"/>
      <c r="C8" s="24" t="s">
        <v>109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27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54</v>
      </c>
      <c r="D13" s="38">
        <v>21</v>
      </c>
      <c r="E13" s="27">
        <v>28</v>
      </c>
      <c r="F13" s="27">
        <v>6</v>
      </c>
      <c r="G13" s="27">
        <v>11</v>
      </c>
      <c r="H13" s="27"/>
      <c r="I13" s="27"/>
      <c r="J13" s="27">
        <v>1</v>
      </c>
      <c r="K13" s="27">
        <v>3</v>
      </c>
      <c r="L13" s="27">
        <v>2</v>
      </c>
      <c r="M13" s="27">
        <v>7</v>
      </c>
      <c r="N13" s="27">
        <f t="shared" ref="N13:N22" si="0">SUM(L13:M13)</f>
        <v>9</v>
      </c>
      <c r="O13" s="27">
        <v>0</v>
      </c>
      <c r="P13" s="57">
        <v>6</v>
      </c>
      <c r="Q13" s="27">
        <v>0</v>
      </c>
      <c r="R13" s="27">
        <v>2</v>
      </c>
      <c r="S13" s="27">
        <v>1</v>
      </c>
      <c r="T13" s="27">
        <f t="shared" ref="T13:T22" si="1">+(F13*2)+J13</f>
        <v>13</v>
      </c>
      <c r="U13" s="40">
        <f t="shared" ref="U13:U22" si="2">IFERROR(((T13+Q13+N13-R13)+(O13*2))/E13,"")</f>
        <v>0.7142857142857143</v>
      </c>
      <c r="V13" s="22">
        <v>324</v>
      </c>
      <c r="W13" s="22" t="s">
        <v>88</v>
      </c>
      <c r="X13" s="22" t="s">
        <v>94</v>
      </c>
      <c r="Y13" s="71">
        <v>1873</v>
      </c>
      <c r="Z13" s="42"/>
      <c r="AA13" s="1" t="s">
        <v>90</v>
      </c>
      <c r="AB13" s="28" t="s">
        <v>171</v>
      </c>
    </row>
    <row r="14" spans="1:28" x14ac:dyDescent="0.3">
      <c r="A14" s="1" t="s">
        <v>68</v>
      </c>
      <c r="B14" s="1" t="s">
        <v>45</v>
      </c>
      <c r="C14" s="27" t="s">
        <v>50</v>
      </c>
      <c r="D14" s="38">
        <v>32</v>
      </c>
      <c r="E14" s="27">
        <v>19</v>
      </c>
      <c r="F14" s="27">
        <v>0</v>
      </c>
      <c r="G14" s="27">
        <v>1</v>
      </c>
      <c r="H14" s="27">
        <v>0</v>
      </c>
      <c r="I14" s="27">
        <v>1</v>
      </c>
      <c r="J14" s="27">
        <v>4</v>
      </c>
      <c r="K14" s="27">
        <v>5</v>
      </c>
      <c r="L14" s="27">
        <v>0</v>
      </c>
      <c r="M14" s="27">
        <v>1</v>
      </c>
      <c r="N14" s="27">
        <f t="shared" si="0"/>
        <v>1</v>
      </c>
      <c r="O14" s="39">
        <v>7</v>
      </c>
      <c r="P14" s="39">
        <v>3</v>
      </c>
      <c r="Q14" s="39">
        <v>1</v>
      </c>
      <c r="R14" s="39">
        <v>5</v>
      </c>
      <c r="S14" s="39">
        <v>0</v>
      </c>
      <c r="T14" s="27">
        <f t="shared" si="1"/>
        <v>4</v>
      </c>
      <c r="U14" s="40">
        <f t="shared" si="2"/>
        <v>0.78947368421052633</v>
      </c>
      <c r="V14" s="22">
        <v>324</v>
      </c>
      <c r="W14" s="22" t="s">
        <v>88</v>
      </c>
      <c r="X14" s="22" t="s">
        <v>94</v>
      </c>
      <c r="Y14" s="71">
        <v>1873</v>
      </c>
      <c r="Z14" s="42"/>
      <c r="AA14" s="1" t="s">
        <v>90</v>
      </c>
      <c r="AB14" s="28" t="s">
        <v>171</v>
      </c>
    </row>
    <row r="15" spans="1:28" x14ac:dyDescent="0.3">
      <c r="A15" s="1" t="s">
        <v>68</v>
      </c>
      <c r="B15" s="1" t="s">
        <v>45</v>
      </c>
      <c r="C15" s="27" t="s">
        <v>47</v>
      </c>
      <c r="D15" s="38">
        <v>42</v>
      </c>
      <c r="E15" s="27">
        <v>22</v>
      </c>
      <c r="F15" s="27">
        <v>4</v>
      </c>
      <c r="G15" s="27">
        <v>11</v>
      </c>
      <c r="H15" s="27"/>
      <c r="I15" s="27"/>
      <c r="J15" s="27">
        <v>3</v>
      </c>
      <c r="K15" s="27">
        <v>4</v>
      </c>
      <c r="L15" s="27">
        <v>4</v>
      </c>
      <c r="M15" s="27">
        <v>4</v>
      </c>
      <c r="N15" s="27">
        <f t="shared" si="0"/>
        <v>8</v>
      </c>
      <c r="O15" s="39">
        <v>0</v>
      </c>
      <c r="P15" s="39">
        <v>5</v>
      </c>
      <c r="Q15" s="39">
        <v>1</v>
      </c>
      <c r="R15" s="39">
        <v>5</v>
      </c>
      <c r="S15" s="39">
        <v>1</v>
      </c>
      <c r="T15" s="27">
        <f t="shared" si="1"/>
        <v>11</v>
      </c>
      <c r="U15" s="40">
        <f t="shared" si="2"/>
        <v>0.68181818181818177</v>
      </c>
      <c r="V15" s="22">
        <v>324</v>
      </c>
      <c r="W15" s="22" t="s">
        <v>88</v>
      </c>
      <c r="X15" s="22" t="s">
        <v>94</v>
      </c>
      <c r="Y15" s="71">
        <v>1873</v>
      </c>
      <c r="Z15" s="42"/>
      <c r="AA15" s="1" t="s">
        <v>90</v>
      </c>
      <c r="AB15" s="28" t="s">
        <v>171</v>
      </c>
    </row>
    <row r="16" spans="1:28" x14ac:dyDescent="0.3">
      <c r="A16" s="1" t="s">
        <v>68</v>
      </c>
      <c r="B16" s="1" t="s">
        <v>45</v>
      </c>
      <c r="C16" s="27" t="s">
        <v>172</v>
      </c>
      <c r="D16" s="38">
        <v>13</v>
      </c>
      <c r="E16" s="27">
        <v>29</v>
      </c>
      <c r="F16" s="27">
        <v>1</v>
      </c>
      <c r="G16" s="27">
        <v>8</v>
      </c>
      <c r="H16" s="27"/>
      <c r="I16" s="27"/>
      <c r="J16" s="27">
        <v>4</v>
      </c>
      <c r="K16" s="27">
        <v>4</v>
      </c>
      <c r="L16" s="27">
        <v>2</v>
      </c>
      <c r="M16" s="27">
        <v>3</v>
      </c>
      <c r="N16" s="27">
        <f t="shared" si="0"/>
        <v>5</v>
      </c>
      <c r="O16" s="39">
        <v>4</v>
      </c>
      <c r="P16" s="39">
        <v>4</v>
      </c>
      <c r="Q16" s="39">
        <v>2</v>
      </c>
      <c r="R16" s="39">
        <v>5</v>
      </c>
      <c r="S16" s="39">
        <v>0</v>
      </c>
      <c r="T16" s="27">
        <f t="shared" si="1"/>
        <v>6</v>
      </c>
      <c r="U16" s="40">
        <f t="shared" si="2"/>
        <v>0.55172413793103448</v>
      </c>
      <c r="V16" s="22">
        <v>324</v>
      </c>
      <c r="W16" s="22" t="s">
        <v>88</v>
      </c>
      <c r="X16" s="22" t="s">
        <v>94</v>
      </c>
      <c r="Y16" s="71">
        <v>1873</v>
      </c>
      <c r="Z16" s="42"/>
      <c r="AA16" s="1" t="s">
        <v>90</v>
      </c>
      <c r="AB16" s="28" t="s">
        <v>171</v>
      </c>
    </row>
    <row r="17" spans="1:28" x14ac:dyDescent="0.3">
      <c r="A17" s="1" t="s">
        <v>68</v>
      </c>
      <c r="B17" s="1" t="s">
        <v>45</v>
      </c>
      <c r="C17" s="27" t="s">
        <v>49</v>
      </c>
      <c r="D17" s="38">
        <v>53</v>
      </c>
      <c r="E17" s="27">
        <v>31</v>
      </c>
      <c r="F17" s="27">
        <v>8</v>
      </c>
      <c r="G17" s="27">
        <v>24</v>
      </c>
      <c r="H17" s="27"/>
      <c r="I17" s="27"/>
      <c r="J17" s="27">
        <v>7</v>
      </c>
      <c r="K17" s="27">
        <v>8</v>
      </c>
      <c r="L17" s="27">
        <v>4</v>
      </c>
      <c r="M17" s="27">
        <v>4</v>
      </c>
      <c r="N17" s="27">
        <f t="shared" si="0"/>
        <v>8</v>
      </c>
      <c r="O17" s="39">
        <v>2</v>
      </c>
      <c r="P17" s="39">
        <v>4</v>
      </c>
      <c r="Q17" s="39">
        <v>0</v>
      </c>
      <c r="R17" s="39">
        <v>3</v>
      </c>
      <c r="S17" s="39">
        <v>0</v>
      </c>
      <c r="T17" s="27">
        <f t="shared" si="1"/>
        <v>23</v>
      </c>
      <c r="U17" s="40">
        <f t="shared" si="2"/>
        <v>1.032258064516129</v>
      </c>
      <c r="V17" s="22">
        <v>324</v>
      </c>
      <c r="W17" s="22" t="s">
        <v>88</v>
      </c>
      <c r="X17" s="22" t="s">
        <v>94</v>
      </c>
      <c r="Y17" s="71">
        <v>1873</v>
      </c>
      <c r="Z17" s="42"/>
      <c r="AA17" s="1" t="s">
        <v>90</v>
      </c>
      <c r="AB17" s="28" t="s">
        <v>171</v>
      </c>
    </row>
    <row r="18" spans="1:28" x14ac:dyDescent="0.3">
      <c r="A18" s="1" t="s">
        <v>68</v>
      </c>
      <c r="B18" s="1" t="s">
        <v>45</v>
      </c>
      <c r="C18" s="27" t="s">
        <v>51</v>
      </c>
      <c r="D18" s="38">
        <v>33</v>
      </c>
      <c r="E18" s="27">
        <v>31</v>
      </c>
      <c r="F18" s="27">
        <v>2</v>
      </c>
      <c r="G18" s="27">
        <v>5</v>
      </c>
      <c r="H18" s="27"/>
      <c r="I18" s="27"/>
      <c r="J18" s="27">
        <v>1</v>
      </c>
      <c r="K18" s="27">
        <v>2</v>
      </c>
      <c r="L18" s="27">
        <v>3</v>
      </c>
      <c r="M18" s="27">
        <v>5</v>
      </c>
      <c r="N18" s="27">
        <f t="shared" si="0"/>
        <v>8</v>
      </c>
      <c r="O18" s="39">
        <v>1</v>
      </c>
      <c r="P18" s="39">
        <v>1</v>
      </c>
      <c r="Q18" s="39">
        <v>0</v>
      </c>
      <c r="R18" s="39">
        <v>0</v>
      </c>
      <c r="S18" s="39">
        <v>4</v>
      </c>
      <c r="T18" s="27">
        <f t="shared" si="1"/>
        <v>5</v>
      </c>
      <c r="U18" s="40">
        <f t="shared" si="2"/>
        <v>0.4838709677419355</v>
      </c>
      <c r="V18" s="22">
        <v>324</v>
      </c>
      <c r="W18" s="22" t="s">
        <v>88</v>
      </c>
      <c r="X18" s="22" t="s">
        <v>94</v>
      </c>
      <c r="Y18" s="71">
        <v>1873</v>
      </c>
      <c r="Z18" s="42"/>
      <c r="AA18" s="1" t="s">
        <v>90</v>
      </c>
      <c r="AB18" s="28" t="s">
        <v>171</v>
      </c>
    </row>
    <row r="19" spans="1:28" x14ac:dyDescent="0.3">
      <c r="A19" s="1" t="s">
        <v>68</v>
      </c>
      <c r="B19" s="1" t="s">
        <v>45</v>
      </c>
      <c r="C19" s="27" t="s">
        <v>173</v>
      </c>
      <c r="D19" s="38">
        <v>44</v>
      </c>
      <c r="E19" s="27">
        <v>14</v>
      </c>
      <c r="F19" s="27">
        <v>3</v>
      </c>
      <c r="G19" s="27">
        <v>8</v>
      </c>
      <c r="H19" s="27"/>
      <c r="I19" s="27"/>
      <c r="J19" s="27">
        <v>0</v>
      </c>
      <c r="K19" s="27">
        <v>0</v>
      </c>
      <c r="L19" s="27">
        <v>1</v>
      </c>
      <c r="M19" s="27">
        <v>2</v>
      </c>
      <c r="N19" s="27">
        <f t="shared" si="0"/>
        <v>3</v>
      </c>
      <c r="O19" s="39">
        <v>2</v>
      </c>
      <c r="P19" s="39">
        <v>3</v>
      </c>
      <c r="Q19" s="39">
        <v>1</v>
      </c>
      <c r="R19" s="39">
        <v>0</v>
      </c>
      <c r="S19" s="39">
        <v>0</v>
      </c>
      <c r="T19" s="27">
        <f t="shared" si="1"/>
        <v>6</v>
      </c>
      <c r="U19" s="40">
        <f t="shared" si="2"/>
        <v>1</v>
      </c>
      <c r="V19" s="22">
        <v>324</v>
      </c>
      <c r="W19" s="22" t="s">
        <v>88</v>
      </c>
      <c r="X19" s="22" t="s">
        <v>94</v>
      </c>
      <c r="Y19" s="71">
        <v>1873</v>
      </c>
      <c r="Z19" s="42"/>
      <c r="AA19" s="1" t="s">
        <v>90</v>
      </c>
      <c r="AB19" s="28" t="s">
        <v>171</v>
      </c>
    </row>
    <row r="20" spans="1:28" x14ac:dyDescent="0.3">
      <c r="A20" s="1" t="s">
        <v>68</v>
      </c>
      <c r="B20" s="1" t="s">
        <v>45</v>
      </c>
      <c r="C20" s="27" t="s">
        <v>155</v>
      </c>
      <c r="D20" s="38">
        <v>10</v>
      </c>
      <c r="E20" s="27">
        <v>23</v>
      </c>
      <c r="F20" s="27">
        <v>6</v>
      </c>
      <c r="G20" s="27">
        <v>11</v>
      </c>
      <c r="H20" s="27"/>
      <c r="I20" s="27"/>
      <c r="J20" s="27">
        <v>2</v>
      </c>
      <c r="K20" s="27">
        <v>4</v>
      </c>
      <c r="L20" s="27">
        <v>0</v>
      </c>
      <c r="M20" s="27">
        <v>4</v>
      </c>
      <c r="N20" s="27">
        <f t="shared" si="0"/>
        <v>4</v>
      </c>
      <c r="O20" s="39">
        <v>2</v>
      </c>
      <c r="P20" s="39">
        <v>5</v>
      </c>
      <c r="Q20" s="39">
        <v>0</v>
      </c>
      <c r="R20" s="39">
        <v>1</v>
      </c>
      <c r="S20" s="39">
        <v>1</v>
      </c>
      <c r="T20" s="27">
        <f t="shared" si="1"/>
        <v>14</v>
      </c>
      <c r="U20" s="40">
        <f t="shared" si="2"/>
        <v>0.91304347826086951</v>
      </c>
      <c r="V20" s="22">
        <v>324</v>
      </c>
      <c r="W20" s="22" t="s">
        <v>88</v>
      </c>
      <c r="X20" s="22" t="s">
        <v>94</v>
      </c>
      <c r="Y20" s="71">
        <v>1873</v>
      </c>
      <c r="Z20" s="42"/>
      <c r="AA20" s="1" t="s">
        <v>90</v>
      </c>
      <c r="AB20" s="28" t="s">
        <v>171</v>
      </c>
    </row>
    <row r="21" spans="1:28" x14ac:dyDescent="0.3">
      <c r="A21" s="1" t="s">
        <v>68</v>
      </c>
      <c r="B21" s="1" t="s">
        <v>45</v>
      </c>
      <c r="C21" s="27" t="s">
        <v>52</v>
      </c>
      <c r="D21" s="38">
        <v>12</v>
      </c>
      <c r="E21" s="27">
        <v>10</v>
      </c>
      <c r="F21" s="27">
        <v>1</v>
      </c>
      <c r="G21" s="27">
        <v>5</v>
      </c>
      <c r="H21" s="27"/>
      <c r="I21" s="27"/>
      <c r="J21" s="27">
        <v>0</v>
      </c>
      <c r="K21" s="27">
        <v>0</v>
      </c>
      <c r="L21" s="27">
        <v>1</v>
      </c>
      <c r="M21" s="27">
        <v>1</v>
      </c>
      <c r="N21" s="27">
        <f t="shared" si="0"/>
        <v>2</v>
      </c>
      <c r="O21" s="39">
        <v>1</v>
      </c>
      <c r="P21" s="39">
        <v>0</v>
      </c>
      <c r="Q21" s="39">
        <v>0</v>
      </c>
      <c r="R21" s="39">
        <v>2</v>
      </c>
      <c r="S21" s="39">
        <v>1</v>
      </c>
      <c r="T21" s="27">
        <f t="shared" si="1"/>
        <v>2</v>
      </c>
      <c r="U21" s="40">
        <f t="shared" si="2"/>
        <v>0.4</v>
      </c>
      <c r="V21" s="22">
        <v>324</v>
      </c>
      <c r="W21" s="22" t="s">
        <v>88</v>
      </c>
      <c r="X21" s="22" t="s">
        <v>94</v>
      </c>
      <c r="Y21" s="71">
        <v>1873</v>
      </c>
      <c r="Z21" s="42"/>
      <c r="AA21" s="1" t="s">
        <v>90</v>
      </c>
      <c r="AB21" s="28" t="s">
        <v>171</v>
      </c>
    </row>
    <row r="22" spans="1:28" x14ac:dyDescent="0.3">
      <c r="A22" s="1" t="s">
        <v>68</v>
      </c>
      <c r="B22" s="1" t="s">
        <v>45</v>
      </c>
      <c r="C22" s="27" t="s">
        <v>48</v>
      </c>
      <c r="D22" s="38">
        <v>11</v>
      </c>
      <c r="E22" s="27">
        <v>33</v>
      </c>
      <c r="F22" s="27">
        <v>4</v>
      </c>
      <c r="G22" s="27">
        <v>16</v>
      </c>
      <c r="H22" s="27"/>
      <c r="I22" s="27"/>
      <c r="J22" s="27">
        <v>3</v>
      </c>
      <c r="K22" s="27">
        <v>3</v>
      </c>
      <c r="L22" s="27">
        <v>1</v>
      </c>
      <c r="M22" s="27">
        <v>6</v>
      </c>
      <c r="N22" s="27">
        <f t="shared" si="0"/>
        <v>7</v>
      </c>
      <c r="O22" s="39">
        <v>2</v>
      </c>
      <c r="P22" s="39">
        <v>2</v>
      </c>
      <c r="Q22" s="39">
        <v>0</v>
      </c>
      <c r="R22" s="39">
        <v>5</v>
      </c>
      <c r="S22" s="39">
        <v>0</v>
      </c>
      <c r="T22" s="27">
        <f t="shared" si="1"/>
        <v>11</v>
      </c>
      <c r="U22" s="40">
        <f t="shared" si="2"/>
        <v>0.51515151515151514</v>
      </c>
      <c r="V22" s="22">
        <v>324</v>
      </c>
      <c r="W22" s="22" t="s">
        <v>88</v>
      </c>
      <c r="X22" s="22" t="s">
        <v>94</v>
      </c>
      <c r="Y22" s="71">
        <v>1873</v>
      </c>
      <c r="Z22" s="42"/>
      <c r="AA22" s="1" t="s">
        <v>90</v>
      </c>
      <c r="AB22" s="28" t="s">
        <v>171</v>
      </c>
    </row>
    <row r="23" spans="1:28" x14ac:dyDescent="0.3">
      <c r="A23" s="44" t="s">
        <v>68</v>
      </c>
      <c r="B23" s="44" t="s">
        <v>45</v>
      </c>
      <c r="C23" s="45" t="s">
        <v>39</v>
      </c>
      <c r="D23" s="44"/>
      <c r="E23" s="45">
        <f t="shared" ref="E23:T23" si="3">SUM(E13:E22)</f>
        <v>240</v>
      </c>
      <c r="F23" s="45">
        <f t="shared" si="3"/>
        <v>35</v>
      </c>
      <c r="G23" s="45">
        <f t="shared" si="3"/>
        <v>100</v>
      </c>
      <c r="H23" s="45">
        <f t="shared" si="3"/>
        <v>0</v>
      </c>
      <c r="I23" s="45">
        <f t="shared" si="3"/>
        <v>1</v>
      </c>
      <c r="J23" s="45">
        <f t="shared" si="3"/>
        <v>25</v>
      </c>
      <c r="K23" s="45">
        <f t="shared" si="3"/>
        <v>33</v>
      </c>
      <c r="L23" s="45">
        <f t="shared" si="3"/>
        <v>18</v>
      </c>
      <c r="M23" s="45">
        <f t="shared" si="3"/>
        <v>37</v>
      </c>
      <c r="N23" s="45">
        <f t="shared" si="3"/>
        <v>55</v>
      </c>
      <c r="O23" s="45">
        <f t="shared" si="3"/>
        <v>21</v>
      </c>
      <c r="P23" s="45">
        <f t="shared" si="3"/>
        <v>33</v>
      </c>
      <c r="Q23" s="45">
        <f t="shared" si="3"/>
        <v>5</v>
      </c>
      <c r="R23" s="45">
        <f t="shared" si="3"/>
        <v>28</v>
      </c>
      <c r="S23" s="45">
        <f t="shared" si="3"/>
        <v>8</v>
      </c>
      <c r="T23" s="45">
        <f t="shared" si="3"/>
        <v>95</v>
      </c>
      <c r="U23" s="46">
        <f>((T23+Q23+N23-R23)+(O23*2))/E23</f>
        <v>0.70416666666666672</v>
      </c>
      <c r="V23" s="47">
        <v>324</v>
      </c>
      <c r="W23" s="47" t="s">
        <v>88</v>
      </c>
      <c r="X23" s="47" t="s">
        <v>94</v>
      </c>
      <c r="Y23" s="72">
        <v>1873</v>
      </c>
      <c r="Z23" s="49"/>
      <c r="AA23" s="44" t="s">
        <v>90</v>
      </c>
      <c r="AB23" s="76" t="s">
        <v>171</v>
      </c>
    </row>
    <row r="24" spans="1:28" x14ac:dyDescent="0.3">
      <c r="A24" s="1"/>
      <c r="B24" s="1"/>
      <c r="C24" s="1"/>
      <c r="D24" s="1"/>
      <c r="F24" s="50" t="s">
        <v>40</v>
      </c>
      <c r="G24" s="51">
        <f>F23/G23</f>
        <v>0.35</v>
      </c>
      <c r="H24" s="27"/>
      <c r="I24" s="1"/>
      <c r="J24" s="50" t="s">
        <v>41</v>
      </c>
      <c r="K24" s="52">
        <f>J23/K23</f>
        <v>0.75757575757575757</v>
      </c>
      <c r="L24" s="1"/>
      <c r="M24" s="39" t="s">
        <v>42</v>
      </c>
      <c r="N24" s="53">
        <v>3</v>
      </c>
      <c r="P24" s="1"/>
      <c r="Q24" s="1"/>
      <c r="R24" s="1"/>
      <c r="S24" s="1"/>
      <c r="T24" s="1"/>
      <c r="U24" s="1"/>
      <c r="V24" s="22"/>
      <c r="W24" s="22"/>
      <c r="X24" s="22"/>
      <c r="Y24" s="54"/>
      <c r="Z24" s="42"/>
      <c r="AA24" s="1"/>
      <c r="AB24" s="28"/>
    </row>
    <row r="25" spans="1:28" x14ac:dyDescent="0.3">
      <c r="A25" s="1"/>
      <c r="B25" s="1"/>
      <c r="C25" s="5" t="s">
        <v>43</v>
      </c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32" t="s">
        <v>69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31</v>
      </c>
      <c r="AB33" s="8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68</v>
      </c>
      <c r="C35" s="27" t="s">
        <v>138</v>
      </c>
      <c r="D35" s="38">
        <v>30</v>
      </c>
      <c r="E35" s="27">
        <v>18</v>
      </c>
      <c r="F35" s="27">
        <v>3</v>
      </c>
      <c r="G35" s="27">
        <v>13</v>
      </c>
      <c r="H35" s="27"/>
      <c r="I35" s="27"/>
      <c r="J35" s="27">
        <v>0</v>
      </c>
      <c r="K35" s="27">
        <v>0</v>
      </c>
      <c r="L35" s="27">
        <v>5</v>
      </c>
      <c r="M35" s="27">
        <v>1</v>
      </c>
      <c r="N35" s="27">
        <f>SUM(L35:M35)</f>
        <v>6</v>
      </c>
      <c r="O35" s="27">
        <v>3</v>
      </c>
      <c r="P35" s="39">
        <v>1</v>
      </c>
      <c r="Q35" s="27">
        <v>0</v>
      </c>
      <c r="R35" s="27">
        <v>1</v>
      </c>
      <c r="S35" s="27">
        <v>0</v>
      </c>
      <c r="T35" s="27">
        <f>(H35*3)+((F35-H35)*2)+J35</f>
        <v>6</v>
      </c>
      <c r="U35" s="40">
        <f>IFERROR(((T35+Q35+N35-R35)+(O35*2))/E35,"")</f>
        <v>0.94444444444444442</v>
      </c>
      <c r="V35" s="22">
        <v>324</v>
      </c>
      <c r="W35" s="22" t="s">
        <v>93</v>
      </c>
      <c r="X35" s="22" t="s">
        <v>89</v>
      </c>
      <c r="Y35" s="71">
        <v>1873</v>
      </c>
      <c r="Z35" s="42"/>
      <c r="AA35" s="1" t="s">
        <v>139</v>
      </c>
      <c r="AB35" s="28" t="s">
        <v>169</v>
      </c>
    </row>
    <row r="36" spans="1:28" x14ac:dyDescent="0.3">
      <c r="A36" s="1" t="s">
        <v>45</v>
      </c>
      <c r="B36" s="1" t="s">
        <v>68</v>
      </c>
      <c r="C36" s="27" t="s">
        <v>141</v>
      </c>
      <c r="D36" s="38">
        <v>21</v>
      </c>
      <c r="E36" s="27">
        <v>33</v>
      </c>
      <c r="F36" s="27">
        <v>6</v>
      </c>
      <c r="G36" s="27">
        <v>10</v>
      </c>
      <c r="H36" s="27"/>
      <c r="I36" s="27"/>
      <c r="J36" s="27">
        <v>7</v>
      </c>
      <c r="K36" s="27">
        <v>8</v>
      </c>
      <c r="L36" s="27">
        <v>3</v>
      </c>
      <c r="M36" s="27">
        <v>7</v>
      </c>
      <c r="N36" s="27">
        <f t="shared" ref="N36:N41" si="4">SUM(L36:M36)</f>
        <v>10</v>
      </c>
      <c r="O36" s="39">
        <v>3</v>
      </c>
      <c r="P36" s="39">
        <v>5</v>
      </c>
      <c r="Q36" s="39">
        <v>0</v>
      </c>
      <c r="R36" s="39">
        <v>1</v>
      </c>
      <c r="S36" s="39">
        <v>0</v>
      </c>
      <c r="T36" s="39">
        <f t="shared" ref="T36:T41" si="5">(H36*3)+((F36-H36)*2)+J36</f>
        <v>19</v>
      </c>
      <c r="U36" s="40">
        <f t="shared" ref="U36:U43" si="6">IFERROR(((T36+Q36+N36-R36)+(O36*2))/E36,"")</f>
        <v>1.0303030303030303</v>
      </c>
      <c r="V36" s="22">
        <v>324</v>
      </c>
      <c r="W36" s="22" t="s">
        <v>93</v>
      </c>
      <c r="X36" s="22" t="s">
        <v>89</v>
      </c>
      <c r="Y36" s="71">
        <v>1873</v>
      </c>
      <c r="Z36" s="42"/>
      <c r="AA36" s="1" t="s">
        <v>139</v>
      </c>
      <c r="AB36" s="28" t="s">
        <v>169</v>
      </c>
    </row>
    <row r="37" spans="1:28" x14ac:dyDescent="0.3">
      <c r="A37" s="1" t="s">
        <v>45</v>
      </c>
      <c r="B37" s="1" t="s">
        <v>68</v>
      </c>
      <c r="C37" s="27" t="s">
        <v>152</v>
      </c>
      <c r="D37" s="38">
        <v>15</v>
      </c>
      <c r="E37" s="27">
        <v>43</v>
      </c>
      <c r="F37" s="27">
        <v>2</v>
      </c>
      <c r="G37" s="27">
        <v>8</v>
      </c>
      <c r="H37" s="27"/>
      <c r="I37" s="27"/>
      <c r="J37" s="27">
        <v>10</v>
      </c>
      <c r="K37" s="27">
        <v>14</v>
      </c>
      <c r="L37" s="27">
        <v>0</v>
      </c>
      <c r="M37" s="27">
        <v>3</v>
      </c>
      <c r="N37" s="27">
        <f t="shared" si="4"/>
        <v>3</v>
      </c>
      <c r="O37" s="39">
        <v>15</v>
      </c>
      <c r="P37" s="39">
        <v>1</v>
      </c>
      <c r="Q37" s="39">
        <v>0</v>
      </c>
      <c r="R37" s="39">
        <v>8</v>
      </c>
      <c r="S37" s="39">
        <v>0</v>
      </c>
      <c r="T37" s="39">
        <f t="shared" si="5"/>
        <v>14</v>
      </c>
      <c r="U37" s="40">
        <f t="shared" si="6"/>
        <v>0.90697674418604646</v>
      </c>
      <c r="V37" s="22">
        <v>324</v>
      </c>
      <c r="W37" s="22" t="s">
        <v>93</v>
      </c>
      <c r="X37" s="22" t="s">
        <v>89</v>
      </c>
      <c r="Y37" s="71">
        <v>1873</v>
      </c>
      <c r="Z37" s="42"/>
      <c r="AA37" s="1" t="s">
        <v>139</v>
      </c>
      <c r="AB37" s="28" t="s">
        <v>169</v>
      </c>
    </row>
    <row r="38" spans="1:28" x14ac:dyDescent="0.3">
      <c r="A38" s="1" t="s">
        <v>45</v>
      </c>
      <c r="B38" s="1" t="s">
        <v>68</v>
      </c>
      <c r="C38" s="27" t="s">
        <v>153</v>
      </c>
      <c r="D38" s="38">
        <v>10</v>
      </c>
      <c r="E38" s="27">
        <v>9</v>
      </c>
      <c r="F38" s="27">
        <v>0</v>
      </c>
      <c r="G38" s="27">
        <v>5</v>
      </c>
      <c r="H38" s="27">
        <v>0</v>
      </c>
      <c r="I38" s="27">
        <v>3</v>
      </c>
      <c r="J38" s="27">
        <v>0</v>
      </c>
      <c r="K38" s="27">
        <v>0</v>
      </c>
      <c r="L38" s="27">
        <v>0</v>
      </c>
      <c r="M38" s="27">
        <v>1</v>
      </c>
      <c r="N38" s="27">
        <f t="shared" si="4"/>
        <v>1</v>
      </c>
      <c r="O38" s="39">
        <v>2</v>
      </c>
      <c r="P38" s="39">
        <v>1</v>
      </c>
      <c r="Q38" s="39">
        <v>0</v>
      </c>
      <c r="R38" s="39">
        <v>3</v>
      </c>
      <c r="S38" s="39">
        <v>0</v>
      </c>
      <c r="T38" s="39">
        <f t="shared" si="5"/>
        <v>0</v>
      </c>
      <c r="U38" s="40">
        <f t="shared" si="6"/>
        <v>0.22222222222222221</v>
      </c>
      <c r="V38" s="22">
        <v>324</v>
      </c>
      <c r="W38" s="22" t="s">
        <v>93</v>
      </c>
      <c r="X38" s="22" t="s">
        <v>89</v>
      </c>
      <c r="Y38" s="71">
        <v>1873</v>
      </c>
      <c r="Z38" s="42"/>
      <c r="AA38" s="1" t="s">
        <v>139</v>
      </c>
      <c r="AB38" s="28" t="s">
        <v>169</v>
      </c>
    </row>
    <row r="39" spans="1:28" x14ac:dyDescent="0.3">
      <c r="A39" s="1" t="s">
        <v>45</v>
      </c>
      <c r="B39" s="1" t="s">
        <v>68</v>
      </c>
      <c r="C39" s="27" t="s">
        <v>142</v>
      </c>
      <c r="D39" s="38">
        <v>31</v>
      </c>
      <c r="E39" s="27">
        <v>36</v>
      </c>
      <c r="F39" s="27">
        <v>6</v>
      </c>
      <c r="G39" s="27">
        <v>12</v>
      </c>
      <c r="H39" s="27"/>
      <c r="I39" s="27"/>
      <c r="J39" s="27">
        <v>3</v>
      </c>
      <c r="K39" s="27">
        <v>4</v>
      </c>
      <c r="L39" s="27">
        <v>2</v>
      </c>
      <c r="M39" s="27">
        <v>5</v>
      </c>
      <c r="N39" s="27">
        <f t="shared" si="4"/>
        <v>7</v>
      </c>
      <c r="O39" s="39">
        <v>1</v>
      </c>
      <c r="P39" s="39">
        <v>4</v>
      </c>
      <c r="Q39" s="39">
        <v>3</v>
      </c>
      <c r="R39" s="39">
        <v>3</v>
      </c>
      <c r="S39" s="39">
        <v>1</v>
      </c>
      <c r="T39" s="39">
        <f t="shared" si="5"/>
        <v>15</v>
      </c>
      <c r="U39" s="40">
        <f t="shared" si="6"/>
        <v>0.66666666666666663</v>
      </c>
      <c r="V39" s="22">
        <v>324</v>
      </c>
      <c r="W39" s="22" t="s">
        <v>93</v>
      </c>
      <c r="X39" s="22" t="s">
        <v>89</v>
      </c>
      <c r="Y39" s="71">
        <v>1873</v>
      </c>
      <c r="Z39" s="42"/>
      <c r="AA39" s="1" t="s">
        <v>139</v>
      </c>
      <c r="AB39" s="28" t="s">
        <v>169</v>
      </c>
    </row>
    <row r="40" spans="1:28" x14ac:dyDescent="0.3">
      <c r="A40" s="1" t="s">
        <v>45</v>
      </c>
      <c r="B40" s="1" t="s">
        <v>68</v>
      </c>
      <c r="C40" s="27" t="s">
        <v>170</v>
      </c>
      <c r="D40" s="38">
        <v>41</v>
      </c>
      <c r="E40" s="27">
        <v>30</v>
      </c>
      <c r="F40" s="27">
        <v>8</v>
      </c>
      <c r="G40" s="27">
        <v>17</v>
      </c>
      <c r="H40" s="27"/>
      <c r="I40" s="27"/>
      <c r="J40" s="27">
        <v>8</v>
      </c>
      <c r="K40" s="27">
        <v>10</v>
      </c>
      <c r="L40" s="27">
        <v>5</v>
      </c>
      <c r="M40" s="27">
        <v>9</v>
      </c>
      <c r="N40" s="27">
        <f t="shared" si="4"/>
        <v>14</v>
      </c>
      <c r="O40" s="39">
        <v>0</v>
      </c>
      <c r="P40" s="39">
        <v>5</v>
      </c>
      <c r="Q40" s="39">
        <v>1</v>
      </c>
      <c r="R40" s="39">
        <v>0</v>
      </c>
      <c r="S40" s="39">
        <v>2</v>
      </c>
      <c r="T40" s="39">
        <f t="shared" si="5"/>
        <v>24</v>
      </c>
      <c r="U40" s="40">
        <f t="shared" si="6"/>
        <v>1.3</v>
      </c>
      <c r="V40" s="22">
        <v>324</v>
      </c>
      <c r="W40" s="22" t="s">
        <v>93</v>
      </c>
      <c r="X40" s="22" t="s">
        <v>89</v>
      </c>
      <c r="Y40" s="71">
        <v>1873</v>
      </c>
      <c r="Z40" s="42"/>
      <c r="AA40" s="1" t="s">
        <v>139</v>
      </c>
      <c r="AB40" s="28" t="s">
        <v>169</v>
      </c>
    </row>
    <row r="41" spans="1:28" x14ac:dyDescent="0.3">
      <c r="A41" s="1" t="s">
        <v>45</v>
      </c>
      <c r="B41" s="1" t="s">
        <v>68</v>
      </c>
      <c r="C41" s="27" t="s">
        <v>154</v>
      </c>
      <c r="D41" s="38">
        <v>24</v>
      </c>
      <c r="E41" s="27">
        <v>18</v>
      </c>
      <c r="F41" s="27">
        <v>3</v>
      </c>
      <c r="G41" s="27">
        <v>4</v>
      </c>
      <c r="H41" s="27"/>
      <c r="I41" s="27"/>
      <c r="J41" s="27">
        <v>3</v>
      </c>
      <c r="K41" s="27">
        <v>3</v>
      </c>
      <c r="L41" s="27">
        <v>3</v>
      </c>
      <c r="M41" s="27">
        <v>3</v>
      </c>
      <c r="N41" s="27">
        <f t="shared" si="4"/>
        <v>6</v>
      </c>
      <c r="O41" s="39">
        <v>0</v>
      </c>
      <c r="P41" s="39">
        <v>4</v>
      </c>
      <c r="Q41" s="39">
        <v>0</v>
      </c>
      <c r="R41" s="39">
        <v>2</v>
      </c>
      <c r="S41" s="39">
        <v>0</v>
      </c>
      <c r="T41" s="39">
        <f t="shared" si="5"/>
        <v>9</v>
      </c>
      <c r="U41" s="40">
        <f t="shared" si="6"/>
        <v>0.72222222222222221</v>
      </c>
      <c r="V41" s="22">
        <v>324</v>
      </c>
      <c r="W41" s="22" t="s">
        <v>93</v>
      </c>
      <c r="X41" s="22" t="s">
        <v>89</v>
      </c>
      <c r="Y41" s="71">
        <v>1873</v>
      </c>
      <c r="Z41" s="42"/>
      <c r="AA41" s="1" t="s">
        <v>139</v>
      </c>
      <c r="AB41" s="28" t="s">
        <v>169</v>
      </c>
    </row>
    <row r="42" spans="1:28" x14ac:dyDescent="0.3">
      <c r="A42" s="1" t="s">
        <v>45</v>
      </c>
      <c r="B42" s="1" t="s">
        <v>68</v>
      </c>
      <c r="C42" s="27" t="s">
        <v>146</v>
      </c>
      <c r="D42" s="38">
        <v>44</v>
      </c>
      <c r="E42" s="27">
        <v>26</v>
      </c>
      <c r="F42" s="27">
        <v>0</v>
      </c>
      <c r="G42" s="27">
        <v>8</v>
      </c>
      <c r="H42" s="27"/>
      <c r="I42" s="27"/>
      <c r="J42" s="27">
        <v>2</v>
      </c>
      <c r="K42" s="27">
        <v>5</v>
      </c>
      <c r="L42" s="27">
        <v>1</v>
      </c>
      <c r="M42" s="27">
        <v>7</v>
      </c>
      <c r="N42" s="27">
        <f>SUM(L42:M42)</f>
        <v>8</v>
      </c>
      <c r="O42" s="39">
        <v>0</v>
      </c>
      <c r="P42" s="39">
        <v>3</v>
      </c>
      <c r="Q42" s="39">
        <v>2</v>
      </c>
      <c r="R42" s="39">
        <v>4</v>
      </c>
      <c r="S42" s="39">
        <v>0</v>
      </c>
      <c r="T42" s="39">
        <f>(H42*3)+((F42-H42)*2)+J42</f>
        <v>2</v>
      </c>
      <c r="U42" s="40">
        <f t="shared" si="6"/>
        <v>0.30769230769230771</v>
      </c>
      <c r="V42" s="22">
        <v>324</v>
      </c>
      <c r="W42" s="22" t="s">
        <v>93</v>
      </c>
      <c r="X42" s="22" t="s">
        <v>89</v>
      </c>
      <c r="Y42" s="71">
        <v>1873</v>
      </c>
      <c r="Z42" s="42"/>
      <c r="AA42" s="1" t="s">
        <v>139</v>
      </c>
      <c r="AB42" s="28" t="s">
        <v>169</v>
      </c>
    </row>
    <row r="43" spans="1:28" x14ac:dyDescent="0.3">
      <c r="A43" s="1" t="s">
        <v>45</v>
      </c>
      <c r="B43" s="1" t="s">
        <v>68</v>
      </c>
      <c r="C43" s="27" t="s">
        <v>148</v>
      </c>
      <c r="D43" s="38">
        <v>25</v>
      </c>
      <c r="E43" s="27">
        <v>27</v>
      </c>
      <c r="F43" s="27">
        <v>11</v>
      </c>
      <c r="G43" s="27">
        <v>25</v>
      </c>
      <c r="H43" s="27"/>
      <c r="I43" s="27"/>
      <c r="J43" s="27">
        <v>1</v>
      </c>
      <c r="K43" s="27">
        <v>2</v>
      </c>
      <c r="L43" s="27">
        <v>3</v>
      </c>
      <c r="M43" s="27">
        <v>6</v>
      </c>
      <c r="N43" s="27">
        <f>SUM(L43:M43)</f>
        <v>9</v>
      </c>
      <c r="O43" s="39">
        <v>0</v>
      </c>
      <c r="P43" s="39">
        <v>3</v>
      </c>
      <c r="Q43" s="39">
        <v>1</v>
      </c>
      <c r="R43" s="39">
        <v>4</v>
      </c>
      <c r="S43" s="39">
        <v>0</v>
      </c>
      <c r="T43" s="39">
        <f>(H43*3)+((F43-H43)*2)+J43</f>
        <v>23</v>
      </c>
      <c r="U43" s="40">
        <f t="shared" si="6"/>
        <v>1.0740740740740742</v>
      </c>
      <c r="V43" s="22">
        <v>324</v>
      </c>
      <c r="W43" s="22" t="s">
        <v>93</v>
      </c>
      <c r="X43" s="22" t="s">
        <v>89</v>
      </c>
      <c r="Y43" s="71">
        <v>1873</v>
      </c>
      <c r="Z43" s="42"/>
      <c r="AA43" s="1" t="s">
        <v>139</v>
      </c>
      <c r="AB43" s="28" t="s">
        <v>169</v>
      </c>
    </row>
    <row r="44" spans="1:28" x14ac:dyDescent="0.3">
      <c r="A44" s="44" t="s">
        <v>45</v>
      </c>
      <c r="B44" s="44" t="s">
        <v>68</v>
      </c>
      <c r="C44" s="45" t="s">
        <v>39</v>
      </c>
      <c r="D44" s="44"/>
      <c r="E44" s="45">
        <f t="shared" ref="E44:T44" si="7">SUM(E35:E43)</f>
        <v>240</v>
      </c>
      <c r="F44" s="45">
        <f t="shared" si="7"/>
        <v>39</v>
      </c>
      <c r="G44" s="45">
        <f t="shared" si="7"/>
        <v>102</v>
      </c>
      <c r="H44" s="45">
        <f t="shared" si="7"/>
        <v>0</v>
      </c>
      <c r="I44" s="45">
        <f t="shared" si="7"/>
        <v>3</v>
      </c>
      <c r="J44" s="45">
        <f t="shared" si="7"/>
        <v>34</v>
      </c>
      <c r="K44" s="45">
        <f t="shared" si="7"/>
        <v>46</v>
      </c>
      <c r="L44" s="45">
        <f t="shared" si="7"/>
        <v>22</v>
      </c>
      <c r="M44" s="45">
        <f t="shared" si="7"/>
        <v>42</v>
      </c>
      <c r="N44" s="45">
        <f t="shared" si="7"/>
        <v>64</v>
      </c>
      <c r="O44" s="45">
        <f t="shared" si="7"/>
        <v>24</v>
      </c>
      <c r="P44" s="45">
        <f t="shared" si="7"/>
        <v>27</v>
      </c>
      <c r="Q44" s="45">
        <f t="shared" si="7"/>
        <v>7</v>
      </c>
      <c r="R44" s="45">
        <f t="shared" si="7"/>
        <v>26</v>
      </c>
      <c r="S44" s="45">
        <f t="shared" si="7"/>
        <v>3</v>
      </c>
      <c r="T44" s="45">
        <f t="shared" si="7"/>
        <v>112</v>
      </c>
      <c r="U44" s="46">
        <f>((T44+Q44+N44-R44)+(O44*2))/E44</f>
        <v>0.85416666666666663</v>
      </c>
      <c r="V44" s="47">
        <v>324</v>
      </c>
      <c r="W44" s="47" t="s">
        <v>93</v>
      </c>
      <c r="X44" s="47" t="s">
        <v>89</v>
      </c>
      <c r="Y44" s="72">
        <v>1873</v>
      </c>
      <c r="Z44" s="49"/>
      <c r="AA44" s="44" t="s">
        <v>139</v>
      </c>
      <c r="AB44" s="76" t="s">
        <v>169</v>
      </c>
    </row>
    <row r="45" spans="1:28" x14ac:dyDescent="0.3">
      <c r="A45" s="1"/>
      <c r="B45" s="1"/>
      <c r="C45" s="1"/>
      <c r="D45" s="1"/>
      <c r="F45" s="50" t="s">
        <v>40</v>
      </c>
      <c r="G45" s="51">
        <f>F44/G44</f>
        <v>0.38235294117647056</v>
      </c>
      <c r="H45" s="27"/>
      <c r="I45" s="1"/>
      <c r="J45" s="50" t="s">
        <v>41</v>
      </c>
      <c r="K45" s="52">
        <f>J44/K44</f>
        <v>0.73913043478260865</v>
      </c>
      <c r="L45" s="1"/>
      <c r="M45" s="39" t="s">
        <v>42</v>
      </c>
      <c r="N45" s="53">
        <v>9</v>
      </c>
      <c r="P45" s="1"/>
      <c r="Q45" s="1"/>
      <c r="R45" s="1"/>
      <c r="S45" s="1"/>
      <c r="T45" s="1"/>
      <c r="U45" s="1"/>
      <c r="V45" s="22"/>
      <c r="W45" s="22"/>
      <c r="X45" s="22"/>
      <c r="Y45" s="54"/>
      <c r="Z45" s="42"/>
      <c r="AA45" s="1"/>
      <c r="AB45" s="28"/>
    </row>
    <row r="46" spans="1:28" x14ac:dyDescent="0.3">
      <c r="A46" s="1"/>
      <c r="B46" s="1"/>
      <c r="C46" s="5" t="s">
        <v>43</v>
      </c>
      <c r="V46" s="22"/>
      <c r="W46" s="22"/>
      <c r="X46" s="22"/>
      <c r="Y46" s="54"/>
      <c r="Z46" s="42"/>
      <c r="AA46" s="1"/>
      <c r="AB46" s="28"/>
    </row>
    <row r="47" spans="1:28" x14ac:dyDescent="0.3">
      <c r="B47" s="1"/>
      <c r="C47" s="1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1"/>
      <c r="Z47" s="42"/>
      <c r="AA47" s="1"/>
      <c r="AB47" s="1"/>
    </row>
  </sheetData>
  <sheetProtection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FF701-CE32-45DC-918C-DDC322837ACE}">
  <sheetPr>
    <tabColor rgb="FFFF0000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468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106</v>
      </c>
      <c r="D4" s="7" t="s">
        <v>4</v>
      </c>
      <c r="E4" s="8"/>
      <c r="F4" s="5"/>
      <c r="G4" s="1"/>
      <c r="J4" s="15" t="s">
        <v>303</v>
      </c>
      <c r="K4" s="16" t="s">
        <v>44</v>
      </c>
      <c r="L4" s="17"/>
      <c r="M4" s="18"/>
      <c r="N4" s="19">
        <v>18</v>
      </c>
      <c r="O4" s="19">
        <v>17</v>
      </c>
      <c r="P4" s="19">
        <v>32</v>
      </c>
      <c r="Q4" s="19">
        <v>18</v>
      </c>
      <c r="R4" s="20"/>
      <c r="S4" s="21">
        <f>SUM(N4:R4)</f>
        <v>85</v>
      </c>
      <c r="T4" s="22">
        <v>328</v>
      </c>
    </row>
    <row r="5" spans="1:28" x14ac:dyDescent="0.3">
      <c r="B5" s="1"/>
      <c r="C5" s="6" t="s">
        <v>558</v>
      </c>
      <c r="D5" s="7" t="s">
        <v>5</v>
      </c>
      <c r="E5" s="1"/>
      <c r="F5" s="1"/>
      <c r="G5" s="1"/>
      <c r="J5" s="15" t="s">
        <v>304</v>
      </c>
      <c r="K5" s="16" t="s">
        <v>77</v>
      </c>
      <c r="L5" s="17"/>
      <c r="M5" s="18"/>
      <c r="N5" s="19">
        <v>29</v>
      </c>
      <c r="O5" s="19">
        <v>35</v>
      </c>
      <c r="P5" s="19">
        <v>26</v>
      </c>
      <c r="Q5" s="19">
        <v>35</v>
      </c>
      <c r="R5" s="20"/>
      <c r="S5" s="21">
        <f>SUM(N5:R5)</f>
        <v>125</v>
      </c>
      <c r="T5" s="22">
        <v>328</v>
      </c>
      <c r="U5" s="1"/>
      <c r="V5" s="1"/>
      <c r="W5" s="1"/>
    </row>
    <row r="6" spans="1:28" x14ac:dyDescent="0.3">
      <c r="C6" s="23">
        <v>5386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73"/>
      <c r="D7" s="7" t="s">
        <v>7</v>
      </c>
      <c r="G7" s="1"/>
      <c r="S7" s="1"/>
      <c r="T7" s="25" t="s">
        <v>8</v>
      </c>
      <c r="U7" s="1"/>
      <c r="V7" s="26">
        <v>328</v>
      </c>
      <c r="W7" s="1"/>
    </row>
    <row r="8" spans="1:28" x14ac:dyDescent="0.3">
      <c r="B8" s="1"/>
      <c r="C8" s="73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28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54</v>
      </c>
      <c r="D13" s="38">
        <v>21</v>
      </c>
      <c r="E13" s="89"/>
      <c r="F13" s="27">
        <v>0</v>
      </c>
      <c r="G13" s="89"/>
      <c r="H13" s="89"/>
      <c r="I13" s="89"/>
      <c r="J13" s="27">
        <v>2</v>
      </c>
      <c r="K13" s="27">
        <v>2</v>
      </c>
      <c r="L13" s="89"/>
      <c r="M13" s="89"/>
      <c r="N13" s="27">
        <f>SUM(L13:M13)</f>
        <v>0</v>
      </c>
      <c r="O13" s="89"/>
      <c r="P13" s="90"/>
      <c r="Q13" s="89"/>
      <c r="R13" s="89"/>
      <c r="S13" s="89"/>
      <c r="T13" s="27">
        <f>+(F13*2)+J13</f>
        <v>2</v>
      </c>
      <c r="U13" s="40" t="str">
        <f>IFERROR(((T13+Q13+N13-R13)+(O13*2))/E13,"")</f>
        <v/>
      </c>
      <c r="V13" s="22">
        <v>328</v>
      </c>
      <c r="W13" s="22" t="s">
        <v>88</v>
      </c>
      <c r="X13" s="22" t="s">
        <v>94</v>
      </c>
      <c r="Y13" s="71">
        <v>5386</v>
      </c>
      <c r="Z13" s="42"/>
      <c r="AA13" s="1" t="s">
        <v>90</v>
      </c>
      <c r="AB13" s="28" t="s">
        <v>305</v>
      </c>
    </row>
    <row r="14" spans="1:28" x14ac:dyDescent="0.3">
      <c r="A14" s="1" t="s">
        <v>76</v>
      </c>
      <c r="B14" s="1" t="s">
        <v>45</v>
      </c>
      <c r="C14" s="27" t="s">
        <v>50</v>
      </c>
      <c r="D14" s="38">
        <v>32</v>
      </c>
      <c r="E14" s="89"/>
      <c r="F14" s="27">
        <v>1</v>
      </c>
      <c r="G14" s="89"/>
      <c r="H14" s="89"/>
      <c r="I14" s="89"/>
      <c r="J14" s="27">
        <v>0</v>
      </c>
      <c r="K14" s="27">
        <v>0</v>
      </c>
      <c r="L14" s="89"/>
      <c r="M14" s="89"/>
      <c r="N14" s="27">
        <f t="shared" ref="N14:N18" si="0">SUM(L14:M14)</f>
        <v>0</v>
      </c>
      <c r="O14" s="90"/>
      <c r="P14" s="90"/>
      <c r="Q14" s="90"/>
      <c r="R14" s="90"/>
      <c r="S14" s="90"/>
      <c r="T14" s="27">
        <f t="shared" ref="T14:T23" si="1">+(F14*2)+J14</f>
        <v>2</v>
      </c>
      <c r="U14" s="40" t="str">
        <f t="shared" ref="U14:U23" si="2">IFERROR(((T14+Q14+N14-R14)+(O14*2))/E14,"")</f>
        <v/>
      </c>
      <c r="V14" s="22">
        <v>328</v>
      </c>
      <c r="W14" s="22" t="s">
        <v>88</v>
      </c>
      <c r="X14" s="22" t="s">
        <v>94</v>
      </c>
      <c r="Y14" s="71">
        <v>5386</v>
      </c>
      <c r="Z14" s="42"/>
      <c r="AA14" s="1" t="s">
        <v>90</v>
      </c>
      <c r="AB14" s="28" t="s">
        <v>305</v>
      </c>
    </row>
    <row r="15" spans="1:28" x14ac:dyDescent="0.3">
      <c r="A15" s="1" t="s">
        <v>76</v>
      </c>
      <c r="B15" s="1" t="s">
        <v>45</v>
      </c>
      <c r="C15" s="27" t="s">
        <v>47</v>
      </c>
      <c r="D15" s="38">
        <v>42</v>
      </c>
      <c r="E15" s="89"/>
      <c r="F15" s="27">
        <v>13</v>
      </c>
      <c r="G15" s="89"/>
      <c r="H15" s="89"/>
      <c r="I15" s="89"/>
      <c r="J15" s="27">
        <v>3</v>
      </c>
      <c r="K15" s="27">
        <v>5</v>
      </c>
      <c r="L15" s="89"/>
      <c r="M15" s="89"/>
      <c r="N15" s="27">
        <f t="shared" si="0"/>
        <v>0</v>
      </c>
      <c r="O15" s="90"/>
      <c r="P15" s="90"/>
      <c r="Q15" s="90"/>
      <c r="R15" s="90"/>
      <c r="S15" s="90"/>
      <c r="T15" s="27">
        <f t="shared" si="1"/>
        <v>29</v>
      </c>
      <c r="U15" s="40" t="str">
        <f t="shared" si="2"/>
        <v/>
      </c>
      <c r="V15" s="22">
        <v>328</v>
      </c>
      <c r="W15" s="22" t="s">
        <v>88</v>
      </c>
      <c r="X15" s="22" t="s">
        <v>94</v>
      </c>
      <c r="Y15" s="71">
        <v>5386</v>
      </c>
      <c r="Z15" s="42"/>
      <c r="AA15" s="1" t="s">
        <v>90</v>
      </c>
      <c r="AB15" s="28" t="s">
        <v>305</v>
      </c>
    </row>
    <row r="16" spans="1:28" x14ac:dyDescent="0.3">
      <c r="A16" s="1" t="s">
        <v>76</v>
      </c>
      <c r="B16" s="1" t="s">
        <v>45</v>
      </c>
      <c r="C16" s="27" t="s">
        <v>172</v>
      </c>
      <c r="D16" s="38">
        <v>13</v>
      </c>
      <c r="E16" s="89" t="s">
        <v>556</v>
      </c>
      <c r="F16" s="27"/>
      <c r="G16" s="89"/>
      <c r="H16" s="89"/>
      <c r="I16" s="89"/>
      <c r="J16" s="27"/>
      <c r="K16" s="27"/>
      <c r="L16" s="89"/>
      <c r="M16" s="89"/>
      <c r="N16" s="27"/>
      <c r="O16" s="90"/>
      <c r="P16" s="90"/>
      <c r="Q16" s="90"/>
      <c r="R16" s="90"/>
      <c r="S16" s="90"/>
      <c r="T16" s="27"/>
      <c r="U16" s="40"/>
      <c r="V16" s="22">
        <v>328</v>
      </c>
      <c r="W16" s="22" t="s">
        <v>88</v>
      </c>
      <c r="X16" s="22" t="s">
        <v>94</v>
      </c>
      <c r="Y16" s="71">
        <v>5386</v>
      </c>
      <c r="Z16" s="42"/>
      <c r="AA16" s="1" t="s">
        <v>90</v>
      </c>
      <c r="AB16" s="28" t="s">
        <v>305</v>
      </c>
    </row>
    <row r="17" spans="1:28" x14ac:dyDescent="0.3">
      <c r="A17" s="1" t="s">
        <v>76</v>
      </c>
      <c r="B17" s="1" t="s">
        <v>45</v>
      </c>
      <c r="C17" s="27" t="s">
        <v>49</v>
      </c>
      <c r="D17" s="38">
        <v>53</v>
      </c>
      <c r="E17" s="89"/>
      <c r="F17" s="27">
        <v>3</v>
      </c>
      <c r="G17" s="89"/>
      <c r="H17" s="89"/>
      <c r="I17" s="89"/>
      <c r="J17" s="27">
        <v>6</v>
      </c>
      <c r="K17" s="27">
        <v>7</v>
      </c>
      <c r="L17" s="89"/>
      <c r="M17" s="89"/>
      <c r="N17" s="27">
        <f t="shared" si="0"/>
        <v>0</v>
      </c>
      <c r="O17" s="90"/>
      <c r="P17" s="57">
        <v>6</v>
      </c>
      <c r="Q17" s="90"/>
      <c r="R17" s="90"/>
      <c r="S17" s="90"/>
      <c r="T17" s="27">
        <f t="shared" si="1"/>
        <v>12</v>
      </c>
      <c r="U17" s="40" t="str">
        <f t="shared" si="2"/>
        <v/>
      </c>
      <c r="V17" s="22">
        <v>328</v>
      </c>
      <c r="W17" s="22" t="s">
        <v>88</v>
      </c>
      <c r="X17" s="22" t="s">
        <v>94</v>
      </c>
      <c r="Y17" s="71">
        <v>5386</v>
      </c>
      <c r="Z17" s="42"/>
      <c r="AA17" s="1" t="s">
        <v>90</v>
      </c>
      <c r="AB17" s="28" t="s">
        <v>305</v>
      </c>
    </row>
    <row r="18" spans="1:28" x14ac:dyDescent="0.3">
      <c r="A18" s="1" t="s">
        <v>76</v>
      </c>
      <c r="B18" s="1" t="s">
        <v>45</v>
      </c>
      <c r="C18" s="27" t="s">
        <v>51</v>
      </c>
      <c r="D18" s="38">
        <v>33</v>
      </c>
      <c r="E18" s="89"/>
      <c r="F18" s="27">
        <v>2</v>
      </c>
      <c r="G18" s="89"/>
      <c r="H18" s="89"/>
      <c r="I18" s="89"/>
      <c r="J18" s="27">
        <v>1</v>
      </c>
      <c r="K18" s="27">
        <v>4</v>
      </c>
      <c r="L18" s="89"/>
      <c r="M18" s="89"/>
      <c r="N18" s="27">
        <f t="shared" si="0"/>
        <v>0</v>
      </c>
      <c r="O18" s="90"/>
      <c r="P18" s="90"/>
      <c r="Q18" s="90"/>
      <c r="R18" s="90"/>
      <c r="S18" s="90"/>
      <c r="T18" s="27">
        <f t="shared" si="1"/>
        <v>5</v>
      </c>
      <c r="U18" s="40" t="str">
        <f t="shared" si="2"/>
        <v/>
      </c>
      <c r="V18" s="22">
        <v>328</v>
      </c>
      <c r="W18" s="22" t="s">
        <v>88</v>
      </c>
      <c r="X18" s="22" t="s">
        <v>94</v>
      </c>
      <c r="Y18" s="71">
        <v>5386</v>
      </c>
      <c r="Z18" s="42"/>
      <c r="AA18" s="1" t="s">
        <v>90</v>
      </c>
      <c r="AB18" s="28" t="s">
        <v>305</v>
      </c>
    </row>
    <row r="19" spans="1:28" x14ac:dyDescent="0.3">
      <c r="A19" s="1" t="s">
        <v>76</v>
      </c>
      <c r="B19" s="1" t="s">
        <v>45</v>
      </c>
      <c r="C19" s="27" t="s">
        <v>173</v>
      </c>
      <c r="D19" s="38">
        <v>44</v>
      </c>
      <c r="E19" s="89"/>
      <c r="F19" s="27">
        <v>2</v>
      </c>
      <c r="G19" s="89"/>
      <c r="H19" s="89"/>
      <c r="I19" s="89"/>
      <c r="J19" s="27">
        <v>2</v>
      </c>
      <c r="K19" s="27">
        <v>2</v>
      </c>
      <c r="L19" s="89"/>
      <c r="M19" s="89"/>
      <c r="N19" s="27">
        <f>SUM(L19:M19)</f>
        <v>0</v>
      </c>
      <c r="O19" s="90"/>
      <c r="P19" s="98"/>
      <c r="Q19" s="90"/>
      <c r="R19" s="90"/>
      <c r="S19" s="90"/>
      <c r="T19" s="27">
        <f t="shared" si="1"/>
        <v>6</v>
      </c>
      <c r="U19" s="40" t="str">
        <f t="shared" si="2"/>
        <v/>
      </c>
      <c r="V19" s="22">
        <v>328</v>
      </c>
      <c r="W19" s="22" t="s">
        <v>88</v>
      </c>
      <c r="X19" s="22" t="s">
        <v>94</v>
      </c>
      <c r="Y19" s="71">
        <v>5386</v>
      </c>
      <c r="Z19" s="42"/>
      <c r="AA19" s="1" t="s">
        <v>90</v>
      </c>
      <c r="AB19" s="28" t="s">
        <v>305</v>
      </c>
    </row>
    <row r="20" spans="1:28" x14ac:dyDescent="0.3">
      <c r="A20" s="1" t="s">
        <v>76</v>
      </c>
      <c r="B20" s="1" t="s">
        <v>45</v>
      </c>
      <c r="C20" s="27" t="s">
        <v>155</v>
      </c>
      <c r="D20" s="38">
        <v>20</v>
      </c>
      <c r="E20" s="89"/>
      <c r="F20" s="27">
        <v>6</v>
      </c>
      <c r="G20" s="89"/>
      <c r="H20" s="89"/>
      <c r="I20" s="89"/>
      <c r="J20" s="27">
        <v>3</v>
      </c>
      <c r="K20" s="27">
        <v>5</v>
      </c>
      <c r="L20" s="89"/>
      <c r="M20" s="89"/>
      <c r="N20" s="27">
        <f>SUM(L20:M20)</f>
        <v>0</v>
      </c>
      <c r="O20" s="90"/>
      <c r="P20" s="57">
        <v>6</v>
      </c>
      <c r="Q20" s="90"/>
      <c r="R20" s="90"/>
      <c r="S20" s="90"/>
      <c r="T20" s="27">
        <f t="shared" si="1"/>
        <v>15</v>
      </c>
      <c r="U20" s="40" t="str">
        <f t="shared" si="2"/>
        <v/>
      </c>
      <c r="V20" s="22">
        <v>328</v>
      </c>
      <c r="W20" s="22" t="s">
        <v>88</v>
      </c>
      <c r="X20" s="22" t="s">
        <v>94</v>
      </c>
      <c r="Y20" s="71">
        <v>5386</v>
      </c>
      <c r="Z20" s="42"/>
      <c r="AA20" s="1" t="s">
        <v>90</v>
      </c>
      <c r="AB20" s="28" t="s">
        <v>305</v>
      </c>
    </row>
    <row r="21" spans="1:28" x14ac:dyDescent="0.3">
      <c r="A21" s="1" t="s">
        <v>76</v>
      </c>
      <c r="B21" s="1" t="s">
        <v>45</v>
      </c>
      <c r="C21" s="27" t="s">
        <v>52</v>
      </c>
      <c r="D21" s="38">
        <v>12</v>
      </c>
      <c r="E21" s="89"/>
      <c r="F21" s="27">
        <v>2</v>
      </c>
      <c r="G21" s="89"/>
      <c r="H21" s="89"/>
      <c r="I21" s="89"/>
      <c r="J21" s="27">
        <v>2</v>
      </c>
      <c r="K21" s="27">
        <v>5</v>
      </c>
      <c r="L21" s="89"/>
      <c r="M21" s="89"/>
      <c r="N21" s="27">
        <f>SUM(L21:M21)</f>
        <v>0</v>
      </c>
      <c r="O21" s="90"/>
      <c r="P21" s="90"/>
      <c r="Q21" s="90"/>
      <c r="R21" s="90"/>
      <c r="S21" s="90"/>
      <c r="T21" s="27">
        <f t="shared" si="1"/>
        <v>6</v>
      </c>
      <c r="U21" s="40" t="str">
        <f t="shared" si="2"/>
        <v/>
      </c>
      <c r="V21" s="22">
        <v>328</v>
      </c>
      <c r="W21" s="22" t="s">
        <v>88</v>
      </c>
      <c r="X21" s="22" t="s">
        <v>94</v>
      </c>
      <c r="Y21" s="71">
        <v>5386</v>
      </c>
      <c r="Z21" s="42"/>
      <c r="AA21" s="1" t="s">
        <v>90</v>
      </c>
      <c r="AB21" s="28" t="s">
        <v>305</v>
      </c>
    </row>
    <row r="22" spans="1:28" x14ac:dyDescent="0.3">
      <c r="A22" s="1"/>
      <c r="B22" s="1" t="s">
        <v>45</v>
      </c>
      <c r="C22" s="27" t="s">
        <v>179</v>
      </c>
      <c r="D22" s="87" t="s">
        <v>495</v>
      </c>
      <c r="E22" s="89">
        <v>14</v>
      </c>
      <c r="F22" s="27">
        <v>2</v>
      </c>
      <c r="G22" s="89"/>
      <c r="H22" s="89"/>
      <c r="I22" s="89"/>
      <c r="J22" s="27">
        <v>0</v>
      </c>
      <c r="K22" s="27">
        <v>0</v>
      </c>
      <c r="L22" s="89"/>
      <c r="M22" s="89"/>
      <c r="N22" s="27">
        <f>SUM(L22:M22)</f>
        <v>0</v>
      </c>
      <c r="O22" s="90"/>
      <c r="P22" s="90"/>
      <c r="Q22" s="90"/>
      <c r="R22" s="90"/>
      <c r="S22" s="90"/>
      <c r="T22" s="27">
        <f t="shared" ref="T22" si="3">+(F22*2)+J22</f>
        <v>4</v>
      </c>
      <c r="U22" s="40">
        <f t="shared" ref="U22" si="4">IFERROR(((T22+Q22+N22-R22)+(O22*2))/E22,"")</f>
        <v>0.2857142857142857</v>
      </c>
      <c r="V22" s="22">
        <v>328</v>
      </c>
      <c r="W22" s="22" t="s">
        <v>88</v>
      </c>
      <c r="X22" s="22" t="s">
        <v>94</v>
      </c>
      <c r="Y22" s="71">
        <v>5386</v>
      </c>
      <c r="Z22" s="42"/>
      <c r="AA22" s="1" t="s">
        <v>90</v>
      </c>
      <c r="AB22" s="28" t="s">
        <v>305</v>
      </c>
    </row>
    <row r="23" spans="1:28" x14ac:dyDescent="0.3">
      <c r="A23" s="1" t="s">
        <v>76</v>
      </c>
      <c r="B23" s="1" t="s">
        <v>45</v>
      </c>
      <c r="C23" s="27" t="s">
        <v>48</v>
      </c>
      <c r="D23" s="38">
        <v>11</v>
      </c>
      <c r="E23" s="89"/>
      <c r="F23" s="27">
        <v>2</v>
      </c>
      <c r="G23" s="89"/>
      <c r="H23" s="89"/>
      <c r="I23" s="89"/>
      <c r="J23" s="27">
        <v>0</v>
      </c>
      <c r="K23" s="27">
        <v>0</v>
      </c>
      <c r="L23" s="89"/>
      <c r="M23" s="89"/>
      <c r="N23" s="27">
        <f>SUM(L23:M23)</f>
        <v>0</v>
      </c>
      <c r="O23" s="90"/>
      <c r="P23" s="90"/>
      <c r="Q23" s="90"/>
      <c r="R23" s="90"/>
      <c r="S23" s="90"/>
      <c r="T23" s="27">
        <f t="shared" si="1"/>
        <v>4</v>
      </c>
      <c r="U23" s="40" t="str">
        <f t="shared" si="2"/>
        <v/>
      </c>
      <c r="V23" s="22">
        <v>328</v>
      </c>
      <c r="W23" s="22" t="s">
        <v>88</v>
      </c>
      <c r="X23" s="22" t="s">
        <v>94</v>
      </c>
      <c r="Y23" s="71">
        <v>5386</v>
      </c>
      <c r="Z23" s="42"/>
      <c r="AA23" s="1" t="s">
        <v>90</v>
      </c>
      <c r="AB23" s="28" t="s">
        <v>305</v>
      </c>
    </row>
    <row r="24" spans="1:28" x14ac:dyDescent="0.3">
      <c r="A24" s="1" t="s">
        <v>76</v>
      </c>
      <c r="B24" s="1" t="s">
        <v>45</v>
      </c>
      <c r="C24" s="39" t="s">
        <v>38</v>
      </c>
      <c r="D24" s="1"/>
      <c r="E24" s="57">
        <v>226</v>
      </c>
      <c r="F24" s="57"/>
      <c r="G24" s="57"/>
      <c r="H24" s="57"/>
      <c r="I24" s="57"/>
      <c r="J24" s="57"/>
      <c r="K24" s="57"/>
      <c r="L24" s="57"/>
      <c r="M24" s="57"/>
      <c r="N24" s="5"/>
      <c r="O24" s="57"/>
      <c r="P24" s="57">
        <v>18</v>
      </c>
      <c r="Q24" s="43"/>
      <c r="R24" s="43"/>
      <c r="S24" s="43"/>
      <c r="T24" s="27"/>
      <c r="U24" s="40" t="str">
        <f t="shared" ref="U24" si="5">_xlfn.IFNA("",((T24+Q24+N24-R24)+(O24*2))/E24)</f>
        <v/>
      </c>
      <c r="V24" s="22">
        <v>328</v>
      </c>
      <c r="W24" s="22" t="s">
        <v>88</v>
      </c>
      <c r="X24" s="22" t="s">
        <v>94</v>
      </c>
      <c r="Y24" s="71">
        <v>5386</v>
      </c>
      <c r="Z24" s="42"/>
      <c r="AA24" s="1" t="s">
        <v>90</v>
      </c>
      <c r="AB24" s="28" t="s">
        <v>305</v>
      </c>
    </row>
    <row r="25" spans="1:28" x14ac:dyDescent="0.3">
      <c r="A25" s="44" t="s">
        <v>76</v>
      </c>
      <c r="B25" s="44" t="s">
        <v>45</v>
      </c>
      <c r="C25" s="45" t="s">
        <v>39</v>
      </c>
      <c r="D25" s="44"/>
      <c r="E25" s="45">
        <f t="shared" ref="E25:T25" si="6">SUM(E13:E24)</f>
        <v>240</v>
      </c>
      <c r="F25" s="45">
        <f t="shared" si="6"/>
        <v>33</v>
      </c>
      <c r="G25" s="45">
        <f t="shared" si="6"/>
        <v>0</v>
      </c>
      <c r="H25" s="45">
        <f t="shared" si="6"/>
        <v>0</v>
      </c>
      <c r="I25" s="45">
        <f t="shared" si="6"/>
        <v>0</v>
      </c>
      <c r="J25" s="45">
        <f t="shared" si="6"/>
        <v>19</v>
      </c>
      <c r="K25" s="45">
        <f t="shared" si="6"/>
        <v>30</v>
      </c>
      <c r="L25" s="45">
        <f t="shared" si="6"/>
        <v>0</v>
      </c>
      <c r="M25" s="45">
        <f t="shared" si="6"/>
        <v>0</v>
      </c>
      <c r="N25" s="45">
        <f t="shared" si="6"/>
        <v>0</v>
      </c>
      <c r="O25" s="45">
        <f t="shared" si="6"/>
        <v>0</v>
      </c>
      <c r="P25" s="45">
        <f t="shared" si="6"/>
        <v>30</v>
      </c>
      <c r="Q25" s="45">
        <f t="shared" si="6"/>
        <v>0</v>
      </c>
      <c r="R25" s="45">
        <f t="shared" si="6"/>
        <v>0</v>
      </c>
      <c r="S25" s="45">
        <f t="shared" si="6"/>
        <v>0</v>
      </c>
      <c r="T25" s="45">
        <f t="shared" si="6"/>
        <v>85</v>
      </c>
      <c r="U25" s="46">
        <f>((T25+Q25+N25-R25)+(O25*2))/E25</f>
        <v>0.35416666666666669</v>
      </c>
      <c r="V25" s="47">
        <v>328</v>
      </c>
      <c r="W25" s="47" t="s">
        <v>88</v>
      </c>
      <c r="X25" s="47" t="s">
        <v>94</v>
      </c>
      <c r="Y25" s="72">
        <v>5386</v>
      </c>
      <c r="Z25" s="77" t="s">
        <v>473</v>
      </c>
      <c r="AA25" s="44" t="s">
        <v>90</v>
      </c>
      <c r="AB25" s="76" t="s">
        <v>305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>
        <f>J25/K25</f>
        <v>0.6333333333333333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B28" s="1"/>
      <c r="C28" s="1" t="s">
        <v>474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1"/>
    </row>
    <row r="29" spans="1:28" x14ac:dyDescent="0.3">
      <c r="C29" s="27"/>
      <c r="D29" s="38"/>
      <c r="E29" s="27"/>
      <c r="F29" s="27"/>
      <c r="G29" s="27"/>
      <c r="H29" s="27"/>
      <c r="I29" s="27"/>
      <c r="J29" s="27"/>
      <c r="K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32</v>
      </c>
      <c r="AB33" s="8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341</v>
      </c>
      <c r="D35" s="38">
        <v>30</v>
      </c>
      <c r="E35" s="89"/>
      <c r="F35" s="27">
        <v>22</v>
      </c>
      <c r="G35" s="27">
        <v>34</v>
      </c>
      <c r="H35" s="89"/>
      <c r="I35" s="89"/>
      <c r="J35" s="27">
        <v>11</v>
      </c>
      <c r="K35" s="27">
        <v>12</v>
      </c>
      <c r="L35" s="89"/>
      <c r="M35" s="89"/>
      <c r="N35" s="27">
        <f>SUM(L35:M35)</f>
        <v>0</v>
      </c>
      <c r="O35" s="89"/>
      <c r="P35" s="90"/>
      <c r="Q35" s="89"/>
      <c r="R35" s="89"/>
      <c r="S35" s="89">
        <v>1</v>
      </c>
      <c r="T35" s="27">
        <f>(H35*3)+((F35-H35)*2)+J35</f>
        <v>55</v>
      </c>
      <c r="U35" s="40" t="str">
        <f>IFERROR(((T35+Q35+N35-R35)+(O35*2))/E35,"")</f>
        <v/>
      </c>
      <c r="V35" s="22">
        <v>328</v>
      </c>
      <c r="W35" s="22" t="s">
        <v>93</v>
      </c>
      <c r="X35" s="22" t="s">
        <v>89</v>
      </c>
      <c r="Y35" s="71">
        <v>5386</v>
      </c>
      <c r="Z35" s="42" t="s">
        <v>520</v>
      </c>
      <c r="AA35" s="1" t="s">
        <v>260</v>
      </c>
      <c r="AB35" s="28" t="s">
        <v>306</v>
      </c>
    </row>
    <row r="36" spans="1:28" x14ac:dyDescent="0.3">
      <c r="A36" s="1" t="s">
        <v>45</v>
      </c>
      <c r="B36" s="1" t="s">
        <v>76</v>
      </c>
      <c r="C36" s="27" t="s">
        <v>184</v>
      </c>
      <c r="D36" s="38">
        <v>20</v>
      </c>
      <c r="E36" s="89"/>
      <c r="F36" s="27">
        <v>1</v>
      </c>
      <c r="G36" s="89"/>
      <c r="H36" s="89"/>
      <c r="I36" s="89"/>
      <c r="J36" s="27">
        <v>3</v>
      </c>
      <c r="K36" s="27">
        <v>5</v>
      </c>
      <c r="L36" s="89"/>
      <c r="M36" s="89"/>
      <c r="N36" s="27">
        <f t="shared" ref="N36:N40" si="7">SUM(L36:M36)</f>
        <v>0</v>
      </c>
      <c r="O36" s="90"/>
      <c r="P36" s="57">
        <v>6</v>
      </c>
      <c r="Q36" s="90"/>
      <c r="R36" s="90"/>
      <c r="S36" s="90"/>
      <c r="T36" s="39">
        <f t="shared" ref="T36:T40" si="8">(H36*3)+((F36-H36)*2)+J36</f>
        <v>5</v>
      </c>
      <c r="U36" s="40" t="str">
        <f t="shared" ref="U36:U45" si="9">IFERROR(((T36+Q36+N36-R36)+(O36*2))/E36,"")</f>
        <v/>
      </c>
      <c r="V36" s="22">
        <v>328</v>
      </c>
      <c r="W36" s="22" t="s">
        <v>93</v>
      </c>
      <c r="X36" s="22" t="s">
        <v>89</v>
      </c>
      <c r="Y36" s="71">
        <v>5386</v>
      </c>
      <c r="Z36" s="42"/>
      <c r="AA36" s="1" t="s">
        <v>260</v>
      </c>
      <c r="AB36" s="28" t="s">
        <v>306</v>
      </c>
    </row>
    <row r="37" spans="1:28" x14ac:dyDescent="0.3">
      <c r="A37" s="1" t="s">
        <v>45</v>
      </c>
      <c r="B37" s="1" t="s">
        <v>76</v>
      </c>
      <c r="C37" s="27" t="s">
        <v>424</v>
      </c>
      <c r="D37" s="38">
        <v>24</v>
      </c>
      <c r="E37" s="89"/>
      <c r="F37" s="27">
        <v>0</v>
      </c>
      <c r="G37" s="89"/>
      <c r="H37" s="89"/>
      <c r="I37" s="89"/>
      <c r="J37" s="27">
        <v>0</v>
      </c>
      <c r="K37" s="27">
        <v>0</v>
      </c>
      <c r="L37" s="89"/>
      <c r="M37" s="89"/>
      <c r="N37" s="27">
        <f t="shared" si="7"/>
        <v>0</v>
      </c>
      <c r="O37" s="90"/>
      <c r="P37" s="90"/>
      <c r="Q37" s="90"/>
      <c r="R37" s="90"/>
      <c r="S37" s="90"/>
      <c r="T37" s="39">
        <f t="shared" si="8"/>
        <v>0</v>
      </c>
      <c r="U37" s="40" t="str">
        <f t="shared" si="9"/>
        <v/>
      </c>
      <c r="V37" s="22">
        <v>328</v>
      </c>
      <c r="W37" s="22" t="s">
        <v>93</v>
      </c>
      <c r="X37" s="22" t="s">
        <v>89</v>
      </c>
      <c r="Y37" s="71">
        <v>5386</v>
      </c>
      <c r="Z37" s="42"/>
      <c r="AA37" s="1" t="s">
        <v>260</v>
      </c>
      <c r="AB37" s="28" t="s">
        <v>306</v>
      </c>
    </row>
    <row r="38" spans="1:28" x14ac:dyDescent="0.3">
      <c r="A38" s="1" t="s">
        <v>45</v>
      </c>
      <c r="B38" s="1" t="s">
        <v>76</v>
      </c>
      <c r="C38" s="27" t="s">
        <v>342</v>
      </c>
      <c r="D38" s="38">
        <v>50</v>
      </c>
      <c r="E38" s="89"/>
      <c r="F38" s="27">
        <v>7</v>
      </c>
      <c r="G38" s="89"/>
      <c r="H38" s="89"/>
      <c r="I38" s="89"/>
      <c r="J38" s="27">
        <v>6</v>
      </c>
      <c r="K38" s="27">
        <v>8</v>
      </c>
      <c r="L38" s="89"/>
      <c r="M38" s="27">
        <v>15</v>
      </c>
      <c r="N38" s="27">
        <f t="shared" si="7"/>
        <v>15</v>
      </c>
      <c r="O38" s="90"/>
      <c r="P38" s="90"/>
      <c r="Q38" s="90"/>
      <c r="R38" s="90"/>
      <c r="S38" s="90"/>
      <c r="T38" s="39">
        <f t="shared" si="8"/>
        <v>20</v>
      </c>
      <c r="U38" s="40" t="str">
        <f t="shared" si="9"/>
        <v/>
      </c>
      <c r="V38" s="22">
        <v>328</v>
      </c>
      <c r="W38" s="22" t="s">
        <v>93</v>
      </c>
      <c r="X38" s="22" t="s">
        <v>89</v>
      </c>
      <c r="Y38" s="71">
        <v>5386</v>
      </c>
      <c r="Z38" s="42"/>
      <c r="AA38" s="1" t="s">
        <v>260</v>
      </c>
      <c r="AB38" s="28" t="s">
        <v>306</v>
      </c>
    </row>
    <row r="39" spans="1:28" x14ac:dyDescent="0.3">
      <c r="A39" s="1" t="s">
        <v>45</v>
      </c>
      <c r="B39" s="1" t="s">
        <v>76</v>
      </c>
      <c r="C39" s="27" t="s">
        <v>343</v>
      </c>
      <c r="D39" s="38">
        <v>22</v>
      </c>
      <c r="E39" s="89"/>
      <c r="F39" s="27">
        <v>1</v>
      </c>
      <c r="G39" s="89"/>
      <c r="H39" s="89"/>
      <c r="I39" s="89"/>
      <c r="J39" s="27">
        <v>7</v>
      </c>
      <c r="K39" s="27">
        <v>9</v>
      </c>
      <c r="L39" s="89"/>
      <c r="M39" s="27">
        <v>9</v>
      </c>
      <c r="N39" s="27">
        <f t="shared" si="7"/>
        <v>9</v>
      </c>
      <c r="O39" s="90"/>
      <c r="P39" s="90"/>
      <c r="Q39" s="90"/>
      <c r="R39" s="90"/>
      <c r="S39" s="90"/>
      <c r="T39" s="39">
        <f t="shared" si="8"/>
        <v>9</v>
      </c>
      <c r="U39" s="40" t="str">
        <f t="shared" si="9"/>
        <v/>
      </c>
      <c r="V39" s="22">
        <v>328</v>
      </c>
      <c r="W39" s="22" t="s">
        <v>93</v>
      </c>
      <c r="X39" s="22" t="s">
        <v>89</v>
      </c>
      <c r="Y39" s="71">
        <v>5386</v>
      </c>
      <c r="Z39" s="42"/>
      <c r="AA39" s="1" t="s">
        <v>260</v>
      </c>
      <c r="AB39" s="28" t="s">
        <v>306</v>
      </c>
    </row>
    <row r="40" spans="1:28" x14ac:dyDescent="0.3">
      <c r="A40" s="1" t="s">
        <v>45</v>
      </c>
      <c r="B40" s="1" t="s">
        <v>76</v>
      </c>
      <c r="C40" s="27" t="s">
        <v>344</v>
      </c>
      <c r="D40" s="38">
        <v>12</v>
      </c>
      <c r="E40" s="89"/>
      <c r="F40" s="27">
        <v>4</v>
      </c>
      <c r="G40" s="89"/>
      <c r="H40" s="89"/>
      <c r="I40" s="89"/>
      <c r="J40" s="27">
        <v>2</v>
      </c>
      <c r="K40" s="27">
        <v>2</v>
      </c>
      <c r="L40" s="89"/>
      <c r="M40" s="89"/>
      <c r="N40" s="27">
        <f t="shared" si="7"/>
        <v>0</v>
      </c>
      <c r="O40" s="90"/>
      <c r="P40" s="90"/>
      <c r="Q40" s="90"/>
      <c r="R40" s="90"/>
      <c r="S40" s="90"/>
      <c r="T40" s="39">
        <f t="shared" si="8"/>
        <v>10</v>
      </c>
      <c r="U40" s="40" t="str">
        <f t="shared" si="9"/>
        <v/>
      </c>
      <c r="V40" s="22">
        <v>328</v>
      </c>
      <c r="W40" s="22" t="s">
        <v>93</v>
      </c>
      <c r="X40" s="22" t="s">
        <v>89</v>
      </c>
      <c r="Y40" s="71">
        <v>5386</v>
      </c>
      <c r="Z40" s="42"/>
      <c r="AA40" s="1" t="s">
        <v>260</v>
      </c>
      <c r="AB40" s="28" t="s">
        <v>306</v>
      </c>
    </row>
    <row r="41" spans="1:28" x14ac:dyDescent="0.3">
      <c r="A41" s="1" t="s">
        <v>45</v>
      </c>
      <c r="B41" s="1" t="s">
        <v>76</v>
      </c>
      <c r="C41" s="27" t="s">
        <v>345</v>
      </c>
      <c r="D41" s="38">
        <v>34</v>
      </c>
      <c r="E41" s="89" t="s">
        <v>521</v>
      </c>
      <c r="F41" s="27"/>
      <c r="G41" s="89"/>
      <c r="H41" s="89"/>
      <c r="I41" s="89"/>
      <c r="J41" s="27"/>
      <c r="K41" s="27"/>
      <c r="L41" s="89"/>
      <c r="M41" s="89"/>
      <c r="N41" s="27"/>
      <c r="O41" s="90"/>
      <c r="P41" s="90"/>
      <c r="Q41" s="90"/>
      <c r="R41" s="90"/>
      <c r="S41" s="90"/>
      <c r="T41" s="39"/>
      <c r="U41" s="40" t="str">
        <f t="shared" si="9"/>
        <v/>
      </c>
      <c r="V41" s="22">
        <v>328</v>
      </c>
      <c r="W41" s="22" t="s">
        <v>93</v>
      </c>
      <c r="X41" s="22" t="s">
        <v>89</v>
      </c>
      <c r="Y41" s="71">
        <v>5386</v>
      </c>
      <c r="Z41" s="42"/>
      <c r="AA41" s="1" t="s">
        <v>260</v>
      </c>
      <c r="AB41" s="28" t="s">
        <v>306</v>
      </c>
    </row>
    <row r="42" spans="1:28" x14ac:dyDescent="0.3">
      <c r="A42" s="1" t="s">
        <v>45</v>
      </c>
      <c r="B42" s="1" t="s">
        <v>76</v>
      </c>
      <c r="C42" s="27" t="s">
        <v>346</v>
      </c>
      <c r="D42" s="38">
        <v>44</v>
      </c>
      <c r="E42" s="89"/>
      <c r="F42" s="27">
        <v>3</v>
      </c>
      <c r="G42" s="89"/>
      <c r="H42" s="89"/>
      <c r="I42" s="89"/>
      <c r="J42" s="27">
        <v>1</v>
      </c>
      <c r="K42" s="27">
        <v>6</v>
      </c>
      <c r="L42" s="89"/>
      <c r="M42" s="89"/>
      <c r="N42" s="27">
        <f>SUM(L42:M42)</f>
        <v>0</v>
      </c>
      <c r="O42" s="90"/>
      <c r="P42" s="90"/>
      <c r="Q42" s="90"/>
      <c r="R42" s="90"/>
      <c r="S42" s="90"/>
      <c r="T42" s="39">
        <f>(H42*3)+((F42-H42)*2)+J42</f>
        <v>7</v>
      </c>
      <c r="U42" s="40" t="str">
        <f t="shared" si="9"/>
        <v/>
      </c>
      <c r="V42" s="22">
        <v>328</v>
      </c>
      <c r="W42" s="22" t="s">
        <v>93</v>
      </c>
      <c r="X42" s="22" t="s">
        <v>89</v>
      </c>
      <c r="Y42" s="71">
        <v>5386</v>
      </c>
      <c r="Z42" s="42"/>
      <c r="AA42" s="1" t="s">
        <v>260</v>
      </c>
      <c r="AB42" s="28" t="s">
        <v>306</v>
      </c>
    </row>
    <row r="43" spans="1:28" x14ac:dyDescent="0.3">
      <c r="A43" s="1" t="s">
        <v>45</v>
      </c>
      <c r="B43" s="1" t="s">
        <v>76</v>
      </c>
      <c r="C43" s="27" t="s">
        <v>347</v>
      </c>
      <c r="D43" s="38">
        <v>52</v>
      </c>
      <c r="E43" s="89"/>
      <c r="F43" s="27">
        <v>3</v>
      </c>
      <c r="G43" s="89"/>
      <c r="H43" s="89"/>
      <c r="I43" s="89"/>
      <c r="J43" s="27">
        <v>1</v>
      </c>
      <c r="K43" s="27">
        <v>3</v>
      </c>
      <c r="L43" s="89"/>
      <c r="M43" s="89"/>
      <c r="N43" s="27">
        <f>SUM(L43:M43)</f>
        <v>0</v>
      </c>
      <c r="O43" s="90"/>
      <c r="P43" s="90"/>
      <c r="Q43" s="90"/>
      <c r="R43" s="90"/>
      <c r="S43" s="90"/>
      <c r="T43" s="39">
        <f>(H43*3)+((F43-H43)*2)+J43</f>
        <v>7</v>
      </c>
      <c r="U43" s="40" t="str">
        <f t="shared" si="9"/>
        <v/>
      </c>
      <c r="V43" s="22">
        <v>328</v>
      </c>
      <c r="W43" s="22" t="s">
        <v>93</v>
      </c>
      <c r="X43" s="22" t="s">
        <v>89</v>
      </c>
      <c r="Y43" s="71">
        <v>5386</v>
      </c>
      <c r="Z43" s="42"/>
      <c r="AA43" s="1" t="s">
        <v>260</v>
      </c>
      <c r="AB43" s="28" t="s">
        <v>306</v>
      </c>
    </row>
    <row r="44" spans="1:28" x14ac:dyDescent="0.3">
      <c r="A44" s="1" t="s">
        <v>45</v>
      </c>
      <c r="B44" s="1" t="s">
        <v>76</v>
      </c>
      <c r="C44" s="27" t="s">
        <v>349</v>
      </c>
      <c r="D44" s="38">
        <v>40</v>
      </c>
      <c r="E44" s="89"/>
      <c r="F44" s="27">
        <v>2</v>
      </c>
      <c r="G44" s="89"/>
      <c r="H44" s="89"/>
      <c r="I44" s="89"/>
      <c r="J44" s="27">
        <v>0</v>
      </c>
      <c r="K44" s="27">
        <v>0</v>
      </c>
      <c r="L44" s="89"/>
      <c r="M44" s="89"/>
      <c r="N44" s="27">
        <f>SUM(L44:M44)</f>
        <v>0</v>
      </c>
      <c r="O44" s="90"/>
      <c r="P44" s="90"/>
      <c r="Q44" s="90"/>
      <c r="R44" s="90"/>
      <c r="S44" s="90"/>
      <c r="T44" s="39">
        <f>(H44*3)+((F44-H44)*2)+J44</f>
        <v>4</v>
      </c>
      <c r="U44" s="40" t="str">
        <f t="shared" si="9"/>
        <v/>
      </c>
      <c r="V44" s="22">
        <v>328</v>
      </c>
      <c r="W44" s="22" t="s">
        <v>93</v>
      </c>
      <c r="X44" s="22" t="s">
        <v>89</v>
      </c>
      <c r="Y44" s="71">
        <v>5386</v>
      </c>
      <c r="Z44" s="42"/>
      <c r="AA44" s="1" t="s">
        <v>260</v>
      </c>
      <c r="AB44" s="28" t="s">
        <v>306</v>
      </c>
    </row>
    <row r="45" spans="1:28" x14ac:dyDescent="0.3">
      <c r="A45" s="1" t="s">
        <v>45</v>
      </c>
      <c r="B45" s="1" t="s">
        <v>76</v>
      </c>
      <c r="C45" s="27" t="s">
        <v>350</v>
      </c>
      <c r="D45" s="38">
        <v>10</v>
      </c>
      <c r="E45" s="89"/>
      <c r="F45" s="27">
        <v>2</v>
      </c>
      <c r="G45" s="89"/>
      <c r="H45" s="89"/>
      <c r="I45" s="89"/>
      <c r="J45" s="27">
        <v>4</v>
      </c>
      <c r="K45" s="27">
        <v>5</v>
      </c>
      <c r="L45" s="89"/>
      <c r="M45" s="89"/>
      <c r="N45" s="27">
        <f>SUM(L45:M45)</f>
        <v>0</v>
      </c>
      <c r="O45" s="90"/>
      <c r="P45" s="90"/>
      <c r="Q45" s="90"/>
      <c r="R45" s="90"/>
      <c r="S45" s="90"/>
      <c r="T45" s="39">
        <f>(H45*3)+((F45-H45)*2)+J45</f>
        <v>8</v>
      </c>
      <c r="U45" s="40" t="str">
        <f t="shared" si="9"/>
        <v/>
      </c>
      <c r="V45" s="22">
        <v>328</v>
      </c>
      <c r="W45" s="22" t="s">
        <v>93</v>
      </c>
      <c r="X45" s="22" t="s">
        <v>89</v>
      </c>
      <c r="Y45" s="71">
        <v>5386</v>
      </c>
      <c r="Z45" s="42"/>
      <c r="AA45" s="1" t="s">
        <v>260</v>
      </c>
      <c r="AB45" s="28" t="s">
        <v>306</v>
      </c>
    </row>
    <row r="46" spans="1:28" x14ac:dyDescent="0.3">
      <c r="A46" s="1" t="s">
        <v>45</v>
      </c>
      <c r="B46" s="1" t="s">
        <v>76</v>
      </c>
      <c r="C46" s="57" t="s">
        <v>38</v>
      </c>
      <c r="D46" s="1"/>
      <c r="E46" s="57">
        <v>240</v>
      </c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>
        <v>16</v>
      </c>
      <c r="Q46" s="43"/>
      <c r="R46" s="43"/>
      <c r="S46" s="43"/>
      <c r="T46" s="43"/>
      <c r="U46" s="40" t="str">
        <f t="shared" ref="U46" si="10">_xlfn.IFNA("",((T46+Q46+N46-R46)+(O46*2))/E46)</f>
        <v/>
      </c>
      <c r="V46" s="22">
        <v>328</v>
      </c>
      <c r="W46" s="22" t="s">
        <v>93</v>
      </c>
      <c r="X46" s="22" t="s">
        <v>89</v>
      </c>
      <c r="Y46" s="71">
        <v>5386</v>
      </c>
      <c r="Z46" s="42"/>
      <c r="AA46" s="1" t="s">
        <v>260</v>
      </c>
      <c r="AB46" s="28" t="s">
        <v>306</v>
      </c>
    </row>
    <row r="47" spans="1:28" x14ac:dyDescent="0.3">
      <c r="A47" s="44" t="s">
        <v>45</v>
      </c>
      <c r="B47" s="44" t="s">
        <v>76</v>
      </c>
      <c r="C47" s="45" t="s">
        <v>39</v>
      </c>
      <c r="D47" s="44"/>
      <c r="E47" s="45">
        <f t="shared" ref="E47:T47" si="11">SUM(E35:E46)</f>
        <v>240</v>
      </c>
      <c r="F47" s="45">
        <f t="shared" si="11"/>
        <v>45</v>
      </c>
      <c r="G47" s="45">
        <f t="shared" si="11"/>
        <v>34</v>
      </c>
      <c r="H47" s="45">
        <f t="shared" si="11"/>
        <v>0</v>
      </c>
      <c r="I47" s="45">
        <f t="shared" si="11"/>
        <v>0</v>
      </c>
      <c r="J47" s="45">
        <f t="shared" si="11"/>
        <v>35</v>
      </c>
      <c r="K47" s="45">
        <f t="shared" si="11"/>
        <v>50</v>
      </c>
      <c r="L47" s="45">
        <f t="shared" si="11"/>
        <v>0</v>
      </c>
      <c r="M47" s="45">
        <f t="shared" si="11"/>
        <v>24</v>
      </c>
      <c r="N47" s="45">
        <f t="shared" si="11"/>
        <v>24</v>
      </c>
      <c r="O47" s="45">
        <f t="shared" si="11"/>
        <v>0</v>
      </c>
      <c r="P47" s="45">
        <f t="shared" si="11"/>
        <v>22</v>
      </c>
      <c r="Q47" s="45">
        <f t="shared" si="11"/>
        <v>0</v>
      </c>
      <c r="R47" s="45">
        <f t="shared" si="11"/>
        <v>0</v>
      </c>
      <c r="S47" s="45">
        <f t="shared" si="11"/>
        <v>1</v>
      </c>
      <c r="T47" s="45">
        <f t="shared" si="11"/>
        <v>125</v>
      </c>
      <c r="U47" s="46">
        <f>((T47+Q47+N47-R47)+(O47*2))/E47</f>
        <v>0.62083333333333335</v>
      </c>
      <c r="V47" s="47">
        <v>328</v>
      </c>
      <c r="W47" s="47" t="s">
        <v>93</v>
      </c>
      <c r="X47" s="47" t="s">
        <v>89</v>
      </c>
      <c r="Y47" s="72">
        <v>5386</v>
      </c>
      <c r="Z47" s="49"/>
      <c r="AA47" s="44" t="s">
        <v>260</v>
      </c>
      <c r="AB47" s="76" t="s">
        <v>306</v>
      </c>
    </row>
    <row r="48" spans="1:28" x14ac:dyDescent="0.3">
      <c r="A48" s="1"/>
      <c r="B48" s="1"/>
      <c r="C48" s="1"/>
      <c r="D48" s="1"/>
      <c r="F48" s="50" t="s">
        <v>40</v>
      </c>
      <c r="G48" s="51">
        <f>F47/G47</f>
        <v>1.3235294117647058</v>
      </c>
      <c r="H48" s="27"/>
      <c r="I48" s="1"/>
      <c r="J48" s="50" t="s">
        <v>41</v>
      </c>
      <c r="K48" s="52">
        <f>J47/K47</f>
        <v>0.7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heetProtection sheet="1" objects="1" scenarios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1F4C3-243C-4E7D-B7CF-CC81276B1F66}">
  <sheetPr>
    <tabColor rgb="FF92D05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477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0" t="s">
        <v>529</v>
      </c>
    </row>
    <row r="3" spans="1:28" x14ac:dyDescent="0.3">
      <c r="B3" s="1"/>
      <c r="C3" s="6">
        <v>29283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  <c r="Z3" s="60" t="s">
        <v>534</v>
      </c>
    </row>
    <row r="4" spans="1:28" x14ac:dyDescent="0.3">
      <c r="B4" s="1"/>
      <c r="C4" s="6" t="s">
        <v>228</v>
      </c>
      <c r="D4" s="7" t="s">
        <v>4</v>
      </c>
      <c r="E4" s="8"/>
      <c r="F4" s="5"/>
      <c r="G4" s="1"/>
      <c r="J4" s="15" t="s">
        <v>307</v>
      </c>
      <c r="K4" s="16" t="s">
        <v>44</v>
      </c>
      <c r="L4" s="17"/>
      <c r="M4" s="18"/>
      <c r="N4" s="19">
        <v>25</v>
      </c>
      <c r="O4" s="19">
        <v>20</v>
      </c>
      <c r="P4" s="19">
        <v>26</v>
      </c>
      <c r="Q4" s="19">
        <v>30</v>
      </c>
      <c r="R4" s="20"/>
      <c r="S4" s="21">
        <f>SUM(N4:R4)</f>
        <v>101</v>
      </c>
      <c r="T4" s="22">
        <v>332</v>
      </c>
    </row>
    <row r="5" spans="1:28" x14ac:dyDescent="0.3">
      <c r="B5" s="1"/>
      <c r="C5" s="6" t="s">
        <v>229</v>
      </c>
      <c r="D5" s="7" t="s">
        <v>5</v>
      </c>
      <c r="E5" s="1"/>
      <c r="F5" s="1"/>
      <c r="G5" s="1"/>
      <c r="J5" s="15" t="s">
        <v>308</v>
      </c>
      <c r="K5" s="16" t="s">
        <v>67</v>
      </c>
      <c r="L5" s="17"/>
      <c r="M5" s="18"/>
      <c r="N5" s="19">
        <v>30</v>
      </c>
      <c r="O5" s="19">
        <v>26</v>
      </c>
      <c r="P5" s="19">
        <v>29</v>
      </c>
      <c r="Q5" s="19">
        <v>17</v>
      </c>
      <c r="R5" s="20"/>
      <c r="S5" s="21">
        <f>SUM(N5:R5)</f>
        <v>102</v>
      </c>
      <c r="T5" s="22">
        <v>332</v>
      </c>
      <c r="U5" s="1"/>
      <c r="V5" s="1"/>
      <c r="W5" s="1"/>
    </row>
    <row r="6" spans="1:28" x14ac:dyDescent="0.3">
      <c r="C6" s="23">
        <v>2022</v>
      </c>
      <c r="D6" s="7" t="s">
        <v>6</v>
      </c>
      <c r="F6" s="1" t="s">
        <v>522</v>
      </c>
      <c r="T6" s="1"/>
      <c r="U6" s="1"/>
      <c r="V6" s="1"/>
      <c r="W6" s="1"/>
    </row>
    <row r="7" spans="1:28" x14ac:dyDescent="0.3">
      <c r="B7" s="1"/>
      <c r="C7" s="24" t="s">
        <v>532</v>
      </c>
      <c r="D7" s="7" t="s">
        <v>7</v>
      </c>
      <c r="G7" s="1"/>
      <c r="S7" s="1"/>
      <c r="T7" s="25" t="s">
        <v>8</v>
      </c>
      <c r="U7" s="1"/>
      <c r="V7" s="26">
        <v>332</v>
      </c>
      <c r="W7" s="1"/>
    </row>
    <row r="8" spans="1:28" x14ac:dyDescent="0.3">
      <c r="B8" s="1"/>
      <c r="C8" s="24" t="s">
        <v>533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29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54</v>
      </c>
      <c r="D13" s="38">
        <v>21</v>
      </c>
      <c r="E13" s="27">
        <v>11</v>
      </c>
      <c r="F13" s="27">
        <v>1</v>
      </c>
      <c r="G13" s="27">
        <v>3</v>
      </c>
      <c r="H13" s="27"/>
      <c r="I13" s="27"/>
      <c r="J13" s="27">
        <v>0</v>
      </c>
      <c r="K13" s="27">
        <v>0</v>
      </c>
      <c r="L13" s="89"/>
      <c r="M13" s="27">
        <v>2</v>
      </c>
      <c r="N13" s="27">
        <f>SUM(L13:M13)</f>
        <v>2</v>
      </c>
      <c r="O13" s="27">
        <v>1</v>
      </c>
      <c r="P13" s="39">
        <v>2</v>
      </c>
      <c r="Q13" s="27">
        <v>1</v>
      </c>
      <c r="R13" s="27">
        <v>0</v>
      </c>
      <c r="S13" s="27"/>
      <c r="T13" s="27">
        <f t="shared" ref="T13:T23" si="0">+(F13*2)+J13</f>
        <v>2</v>
      </c>
      <c r="U13" s="40">
        <f>IFERROR(((T13+Q13+N13-R13)+(O13*2))/E13,"")</f>
        <v>0.63636363636363635</v>
      </c>
      <c r="V13" s="22">
        <v>332</v>
      </c>
      <c r="W13" s="22" t="s">
        <v>88</v>
      </c>
      <c r="X13" s="22" t="s">
        <v>94</v>
      </c>
      <c r="Y13" s="71">
        <v>2022</v>
      </c>
      <c r="Z13" s="42"/>
      <c r="AA13" s="1" t="s">
        <v>90</v>
      </c>
      <c r="AB13" s="28" t="s">
        <v>309</v>
      </c>
    </row>
    <row r="14" spans="1:28" x14ac:dyDescent="0.3">
      <c r="A14" s="1" t="s">
        <v>66</v>
      </c>
      <c r="B14" s="1" t="s">
        <v>45</v>
      </c>
      <c r="C14" s="27" t="s">
        <v>50</v>
      </c>
      <c r="D14" s="38">
        <v>32</v>
      </c>
      <c r="E14" s="27">
        <v>28</v>
      </c>
      <c r="F14" s="27">
        <v>3</v>
      </c>
      <c r="G14" s="27">
        <v>8</v>
      </c>
      <c r="H14" s="27">
        <v>0</v>
      </c>
      <c r="I14" s="27">
        <v>1</v>
      </c>
      <c r="J14" s="27">
        <v>7</v>
      </c>
      <c r="K14" s="27">
        <v>8</v>
      </c>
      <c r="L14" s="89"/>
      <c r="M14" s="27">
        <v>2</v>
      </c>
      <c r="N14" s="27">
        <f t="shared" ref="N14:N20" si="1">SUM(L14:M14)</f>
        <v>2</v>
      </c>
      <c r="O14" s="39">
        <v>3</v>
      </c>
      <c r="P14" s="39">
        <v>5</v>
      </c>
      <c r="Q14" s="39">
        <v>2</v>
      </c>
      <c r="R14" s="39">
        <v>3</v>
      </c>
      <c r="S14" s="39"/>
      <c r="T14" s="27">
        <f t="shared" si="0"/>
        <v>13</v>
      </c>
      <c r="U14" s="40">
        <f t="shared" ref="U14:U23" si="2">IFERROR(((T14+Q14+N14-R14)+(O14*2))/E14,"")</f>
        <v>0.7142857142857143</v>
      </c>
      <c r="V14" s="22">
        <v>332</v>
      </c>
      <c r="W14" s="22" t="s">
        <v>88</v>
      </c>
      <c r="X14" s="22" t="s">
        <v>94</v>
      </c>
      <c r="Y14" s="71">
        <v>2022</v>
      </c>
      <c r="Z14" s="42"/>
      <c r="AA14" s="1" t="s">
        <v>90</v>
      </c>
      <c r="AB14" s="28" t="s">
        <v>309</v>
      </c>
    </row>
    <row r="15" spans="1:28" x14ac:dyDescent="0.3">
      <c r="A15" s="1" t="s">
        <v>66</v>
      </c>
      <c r="B15" s="1" t="s">
        <v>45</v>
      </c>
      <c r="C15" s="27" t="s">
        <v>47</v>
      </c>
      <c r="D15" s="38">
        <v>42</v>
      </c>
      <c r="E15" s="27">
        <v>46</v>
      </c>
      <c r="F15" s="27">
        <v>15</v>
      </c>
      <c r="G15" s="27">
        <v>22</v>
      </c>
      <c r="H15" s="27"/>
      <c r="I15" s="27"/>
      <c r="J15" s="27">
        <v>7</v>
      </c>
      <c r="K15" s="27">
        <v>17</v>
      </c>
      <c r="L15" s="89"/>
      <c r="M15" s="27">
        <v>7</v>
      </c>
      <c r="N15" s="27">
        <f t="shared" si="1"/>
        <v>7</v>
      </c>
      <c r="O15" s="39">
        <v>1</v>
      </c>
      <c r="P15" s="57">
        <v>6</v>
      </c>
      <c r="Q15" s="39">
        <v>5</v>
      </c>
      <c r="R15" s="39">
        <v>2</v>
      </c>
      <c r="S15" s="39"/>
      <c r="T15" s="27">
        <f t="shared" si="0"/>
        <v>37</v>
      </c>
      <c r="U15" s="40">
        <f t="shared" si="2"/>
        <v>1.0652173913043479</v>
      </c>
      <c r="V15" s="22">
        <v>332</v>
      </c>
      <c r="W15" s="22" t="s">
        <v>88</v>
      </c>
      <c r="X15" s="22" t="s">
        <v>94</v>
      </c>
      <c r="Y15" s="71">
        <v>2022</v>
      </c>
      <c r="Z15" s="42"/>
      <c r="AA15" s="1" t="s">
        <v>90</v>
      </c>
      <c r="AB15" s="28" t="s">
        <v>309</v>
      </c>
    </row>
    <row r="16" spans="1:28" x14ac:dyDescent="0.3">
      <c r="A16" s="1" t="s">
        <v>66</v>
      </c>
      <c r="B16" s="1" t="s">
        <v>45</v>
      </c>
      <c r="C16" s="27" t="s">
        <v>172</v>
      </c>
      <c r="D16" s="38">
        <v>13</v>
      </c>
      <c r="E16" s="27" t="s">
        <v>556</v>
      </c>
      <c r="F16" s="27"/>
      <c r="G16" s="27"/>
      <c r="H16" s="27"/>
      <c r="I16" s="27"/>
      <c r="J16" s="27"/>
      <c r="K16" s="27"/>
      <c r="L16" s="89"/>
      <c r="M16" s="27"/>
      <c r="N16" s="27"/>
      <c r="O16" s="39"/>
      <c r="P16" s="57"/>
      <c r="Q16" s="39"/>
      <c r="R16" s="39"/>
      <c r="S16" s="39"/>
      <c r="T16" s="27"/>
      <c r="U16" s="40"/>
      <c r="V16" s="22">
        <v>332</v>
      </c>
      <c r="W16" s="22" t="s">
        <v>88</v>
      </c>
      <c r="X16" s="22" t="s">
        <v>94</v>
      </c>
      <c r="Y16" s="71">
        <v>2022</v>
      </c>
      <c r="Z16" s="42"/>
      <c r="AA16" s="1" t="s">
        <v>90</v>
      </c>
      <c r="AB16" s="28" t="s">
        <v>309</v>
      </c>
    </row>
    <row r="17" spans="1:28" x14ac:dyDescent="0.3">
      <c r="A17" s="1" t="s">
        <v>66</v>
      </c>
      <c r="B17" s="1" t="s">
        <v>45</v>
      </c>
      <c r="C17" s="27" t="s">
        <v>49</v>
      </c>
      <c r="D17" s="38">
        <v>53</v>
      </c>
      <c r="E17" s="27">
        <v>18</v>
      </c>
      <c r="F17" s="27">
        <v>1</v>
      </c>
      <c r="G17" s="27">
        <v>6</v>
      </c>
      <c r="H17" s="27"/>
      <c r="I17" s="27"/>
      <c r="J17" s="27">
        <v>0</v>
      </c>
      <c r="K17" s="27">
        <v>0</v>
      </c>
      <c r="L17" s="89"/>
      <c r="M17" s="27">
        <v>2</v>
      </c>
      <c r="N17" s="27">
        <f t="shared" si="1"/>
        <v>2</v>
      </c>
      <c r="O17" s="39">
        <v>1</v>
      </c>
      <c r="P17" s="39">
        <v>3</v>
      </c>
      <c r="Q17" s="39">
        <v>0</v>
      </c>
      <c r="R17" s="39">
        <v>5</v>
      </c>
      <c r="S17" s="39"/>
      <c r="T17" s="27">
        <f t="shared" si="0"/>
        <v>2</v>
      </c>
      <c r="U17" s="40">
        <f t="shared" si="2"/>
        <v>5.5555555555555552E-2</v>
      </c>
      <c r="V17" s="22">
        <v>332</v>
      </c>
      <c r="W17" s="22" t="s">
        <v>88</v>
      </c>
      <c r="X17" s="22" t="s">
        <v>94</v>
      </c>
      <c r="Y17" s="71">
        <v>2022</v>
      </c>
      <c r="Z17" s="42"/>
      <c r="AA17" s="1" t="s">
        <v>90</v>
      </c>
      <c r="AB17" s="28" t="s">
        <v>309</v>
      </c>
    </row>
    <row r="18" spans="1:28" x14ac:dyDescent="0.3">
      <c r="A18" s="1" t="s">
        <v>66</v>
      </c>
      <c r="B18" s="1" t="s">
        <v>45</v>
      </c>
      <c r="C18" s="27" t="s">
        <v>51</v>
      </c>
      <c r="D18" s="38">
        <v>33</v>
      </c>
      <c r="E18" s="27">
        <v>18</v>
      </c>
      <c r="F18" s="27">
        <v>0</v>
      </c>
      <c r="G18" s="27">
        <v>3</v>
      </c>
      <c r="H18" s="27"/>
      <c r="I18" s="27"/>
      <c r="J18" s="27">
        <v>0</v>
      </c>
      <c r="K18" s="27">
        <v>0</v>
      </c>
      <c r="L18" s="89"/>
      <c r="M18" s="27">
        <v>7</v>
      </c>
      <c r="N18" s="27">
        <f t="shared" si="1"/>
        <v>7</v>
      </c>
      <c r="O18" s="39">
        <v>2</v>
      </c>
      <c r="P18" s="39">
        <v>2</v>
      </c>
      <c r="Q18" s="39">
        <v>1</v>
      </c>
      <c r="R18" s="39">
        <v>0</v>
      </c>
      <c r="S18" s="39">
        <v>1</v>
      </c>
      <c r="T18" s="27">
        <f t="shared" si="0"/>
        <v>0</v>
      </c>
      <c r="U18" s="40">
        <f t="shared" si="2"/>
        <v>0.66666666666666663</v>
      </c>
      <c r="V18" s="22">
        <v>332</v>
      </c>
      <c r="W18" s="22" t="s">
        <v>88</v>
      </c>
      <c r="X18" s="22" t="s">
        <v>94</v>
      </c>
      <c r="Y18" s="71">
        <v>2022</v>
      </c>
      <c r="Z18" s="42"/>
      <c r="AA18" s="1" t="s">
        <v>90</v>
      </c>
      <c r="AB18" s="28" t="s">
        <v>309</v>
      </c>
    </row>
    <row r="19" spans="1:28" x14ac:dyDescent="0.3">
      <c r="A19" s="1" t="s">
        <v>66</v>
      </c>
      <c r="B19" s="1" t="s">
        <v>45</v>
      </c>
      <c r="C19" s="27" t="s">
        <v>173</v>
      </c>
      <c r="D19" s="38">
        <v>44</v>
      </c>
      <c r="E19" s="27">
        <v>25</v>
      </c>
      <c r="F19" s="27">
        <v>5</v>
      </c>
      <c r="G19" s="27">
        <v>10</v>
      </c>
      <c r="H19" s="27"/>
      <c r="I19" s="27"/>
      <c r="J19" s="27">
        <v>1</v>
      </c>
      <c r="K19" s="27">
        <v>1</v>
      </c>
      <c r="L19" s="89"/>
      <c r="M19" s="27">
        <v>4</v>
      </c>
      <c r="N19" s="27">
        <f t="shared" si="1"/>
        <v>4</v>
      </c>
      <c r="O19" s="39">
        <v>4</v>
      </c>
      <c r="P19" s="39">
        <v>3</v>
      </c>
      <c r="Q19" s="39">
        <v>1</v>
      </c>
      <c r="R19" s="39">
        <v>2</v>
      </c>
      <c r="S19" s="39">
        <v>2</v>
      </c>
      <c r="T19" s="27">
        <f t="shared" si="0"/>
        <v>11</v>
      </c>
      <c r="U19" s="40">
        <f t="shared" si="2"/>
        <v>0.88</v>
      </c>
      <c r="V19" s="22">
        <v>332</v>
      </c>
      <c r="W19" s="22" t="s">
        <v>88</v>
      </c>
      <c r="X19" s="22" t="s">
        <v>94</v>
      </c>
      <c r="Y19" s="71">
        <v>2022</v>
      </c>
      <c r="Z19" s="42"/>
      <c r="AA19" s="1" t="s">
        <v>90</v>
      </c>
      <c r="AB19" s="28" t="s">
        <v>309</v>
      </c>
    </row>
    <row r="20" spans="1:28" x14ac:dyDescent="0.3">
      <c r="A20" s="1" t="s">
        <v>66</v>
      </c>
      <c r="B20" s="1" t="s">
        <v>45</v>
      </c>
      <c r="C20" s="27" t="s">
        <v>155</v>
      </c>
      <c r="D20" s="38">
        <v>10</v>
      </c>
      <c r="E20" s="27">
        <v>15</v>
      </c>
      <c r="F20" s="27">
        <v>2</v>
      </c>
      <c r="G20" s="27">
        <v>7</v>
      </c>
      <c r="H20" s="27"/>
      <c r="I20" s="27"/>
      <c r="J20" s="27">
        <v>1</v>
      </c>
      <c r="K20" s="27">
        <v>2</v>
      </c>
      <c r="L20" s="27">
        <v>3</v>
      </c>
      <c r="M20" s="27">
        <v>0</v>
      </c>
      <c r="N20" s="27">
        <f t="shared" si="1"/>
        <v>3</v>
      </c>
      <c r="O20" s="39">
        <v>2</v>
      </c>
      <c r="P20" s="57">
        <v>6</v>
      </c>
      <c r="Q20" s="39">
        <v>3</v>
      </c>
      <c r="R20" s="39">
        <v>2</v>
      </c>
      <c r="S20" s="39">
        <v>0</v>
      </c>
      <c r="T20" s="27">
        <f t="shared" si="0"/>
        <v>5</v>
      </c>
      <c r="U20" s="40">
        <f t="shared" si="2"/>
        <v>0.8666666666666667</v>
      </c>
      <c r="V20" s="22">
        <v>332</v>
      </c>
      <c r="W20" s="22" t="s">
        <v>88</v>
      </c>
      <c r="X20" s="22" t="s">
        <v>94</v>
      </c>
      <c r="Y20" s="71">
        <v>2022</v>
      </c>
      <c r="Z20" s="42"/>
      <c r="AA20" s="1" t="s">
        <v>90</v>
      </c>
      <c r="AB20" s="28" t="s">
        <v>309</v>
      </c>
    </row>
    <row r="21" spans="1:28" x14ac:dyDescent="0.3">
      <c r="A21" s="1" t="s">
        <v>66</v>
      </c>
      <c r="B21" s="1" t="s">
        <v>45</v>
      </c>
      <c r="C21" s="27" t="s">
        <v>52</v>
      </c>
      <c r="D21" s="38">
        <v>12</v>
      </c>
      <c r="E21" s="27">
        <v>29</v>
      </c>
      <c r="F21" s="27">
        <v>5</v>
      </c>
      <c r="G21" s="27">
        <v>11</v>
      </c>
      <c r="H21" s="27">
        <v>0</v>
      </c>
      <c r="I21" s="27">
        <v>1</v>
      </c>
      <c r="J21" s="27">
        <v>0</v>
      </c>
      <c r="K21" s="27">
        <v>0</v>
      </c>
      <c r="L21" s="89"/>
      <c r="M21" s="27">
        <v>4</v>
      </c>
      <c r="N21" s="27">
        <f>SUM(L21:M21)</f>
        <v>4</v>
      </c>
      <c r="O21" s="39">
        <v>3</v>
      </c>
      <c r="P21" s="39">
        <v>5</v>
      </c>
      <c r="Q21" s="39">
        <v>1</v>
      </c>
      <c r="R21" s="39">
        <v>3</v>
      </c>
      <c r="S21" s="39"/>
      <c r="T21" s="27">
        <f t="shared" si="0"/>
        <v>10</v>
      </c>
      <c r="U21" s="40">
        <f t="shared" si="2"/>
        <v>0.62068965517241381</v>
      </c>
      <c r="V21" s="22">
        <v>332</v>
      </c>
      <c r="W21" s="22" t="s">
        <v>88</v>
      </c>
      <c r="X21" s="22" t="s">
        <v>94</v>
      </c>
      <c r="Y21" s="71">
        <v>2022</v>
      </c>
      <c r="Z21" s="42"/>
      <c r="AA21" s="1" t="s">
        <v>90</v>
      </c>
      <c r="AB21" s="28" t="s">
        <v>309</v>
      </c>
    </row>
    <row r="22" spans="1:28" x14ac:dyDescent="0.3">
      <c r="A22" s="1" t="s">
        <v>66</v>
      </c>
      <c r="B22" s="1" t="s">
        <v>45</v>
      </c>
      <c r="C22" s="27" t="s">
        <v>179</v>
      </c>
      <c r="D22" s="38">
        <v>13</v>
      </c>
      <c r="E22" s="27">
        <v>5</v>
      </c>
      <c r="F22" s="27">
        <v>0</v>
      </c>
      <c r="G22" s="27">
        <v>2</v>
      </c>
      <c r="H22" s="27"/>
      <c r="I22" s="27"/>
      <c r="J22" s="27">
        <v>0</v>
      </c>
      <c r="K22" s="27">
        <v>0</v>
      </c>
      <c r="L22" s="89"/>
      <c r="M22" s="27">
        <v>0</v>
      </c>
      <c r="N22" s="27">
        <f>SUM(L22:M22)</f>
        <v>0</v>
      </c>
      <c r="O22" s="39">
        <v>2</v>
      </c>
      <c r="P22" s="39">
        <v>0</v>
      </c>
      <c r="Q22" s="39">
        <v>0</v>
      </c>
      <c r="R22" s="39">
        <v>3</v>
      </c>
      <c r="S22" s="39">
        <v>0</v>
      </c>
      <c r="T22" s="27">
        <f t="shared" si="0"/>
        <v>0</v>
      </c>
      <c r="U22" s="40">
        <f t="shared" si="2"/>
        <v>0.2</v>
      </c>
      <c r="V22" s="22">
        <v>332</v>
      </c>
      <c r="W22" s="22" t="s">
        <v>88</v>
      </c>
      <c r="X22" s="22" t="s">
        <v>94</v>
      </c>
      <c r="Y22" s="71">
        <v>2022</v>
      </c>
      <c r="Z22" s="42"/>
      <c r="AA22" s="1" t="s">
        <v>90</v>
      </c>
      <c r="AB22" s="28" t="s">
        <v>309</v>
      </c>
    </row>
    <row r="23" spans="1:28" x14ac:dyDescent="0.3">
      <c r="A23" s="1" t="s">
        <v>66</v>
      </c>
      <c r="B23" s="1" t="s">
        <v>45</v>
      </c>
      <c r="C23" s="27" t="s">
        <v>48</v>
      </c>
      <c r="D23" s="38">
        <v>11</v>
      </c>
      <c r="E23" s="27">
        <v>45</v>
      </c>
      <c r="F23" s="27">
        <v>10</v>
      </c>
      <c r="G23" s="27">
        <v>22</v>
      </c>
      <c r="H23" s="27"/>
      <c r="I23" s="27"/>
      <c r="J23" s="27">
        <v>1</v>
      </c>
      <c r="K23" s="27">
        <v>1</v>
      </c>
      <c r="L23" s="89"/>
      <c r="M23" s="27">
        <v>7</v>
      </c>
      <c r="N23" s="27">
        <f>SUM(L23:M23)</f>
        <v>7</v>
      </c>
      <c r="O23" s="39">
        <v>6</v>
      </c>
      <c r="P23" s="39">
        <v>1</v>
      </c>
      <c r="Q23" s="39">
        <v>3</v>
      </c>
      <c r="R23" s="39">
        <v>1</v>
      </c>
      <c r="S23" s="39"/>
      <c r="T23" s="27">
        <f t="shared" si="0"/>
        <v>21</v>
      </c>
      <c r="U23" s="40">
        <f t="shared" si="2"/>
        <v>0.93333333333333335</v>
      </c>
      <c r="V23" s="22">
        <v>332</v>
      </c>
      <c r="W23" s="22" t="s">
        <v>88</v>
      </c>
      <c r="X23" s="22" t="s">
        <v>94</v>
      </c>
      <c r="Y23" s="71">
        <v>2022</v>
      </c>
      <c r="Z23" s="42"/>
      <c r="AA23" s="1" t="s">
        <v>90</v>
      </c>
      <c r="AB23" s="28" t="s">
        <v>309</v>
      </c>
    </row>
    <row r="24" spans="1:28" x14ac:dyDescent="0.3">
      <c r="A24" s="1" t="s">
        <v>66</v>
      </c>
      <c r="B24" s="1" t="s">
        <v>45</v>
      </c>
      <c r="C24" s="57" t="s">
        <v>38</v>
      </c>
      <c r="D24" s="1"/>
      <c r="E24" s="57"/>
      <c r="F24" s="57"/>
      <c r="G24" s="57"/>
      <c r="H24" s="57"/>
      <c r="I24" s="57"/>
      <c r="J24" s="57"/>
      <c r="K24" s="57"/>
      <c r="L24" s="57">
        <v>10</v>
      </c>
      <c r="M24" s="57">
        <v>-10</v>
      </c>
      <c r="N24" s="57"/>
      <c r="O24" s="57"/>
      <c r="P24" s="57"/>
      <c r="Q24" s="43"/>
      <c r="R24" s="43"/>
      <c r="S24" s="43"/>
      <c r="T24" s="43"/>
      <c r="U24" s="40" t="str">
        <f t="shared" ref="U24" si="3">_xlfn.IFNA("",((T24+Q24+N24-R24)+(O24*2))/E24)</f>
        <v/>
      </c>
      <c r="V24" s="22">
        <v>332</v>
      </c>
      <c r="W24" s="22" t="s">
        <v>88</v>
      </c>
      <c r="X24" s="22" t="s">
        <v>94</v>
      </c>
      <c r="Y24" s="71">
        <v>2022</v>
      </c>
      <c r="Z24" s="42"/>
      <c r="AA24" s="1" t="s">
        <v>90</v>
      </c>
      <c r="AB24" s="28" t="s">
        <v>309</v>
      </c>
    </row>
    <row r="25" spans="1:28" x14ac:dyDescent="0.3">
      <c r="A25" s="44" t="s">
        <v>66</v>
      </c>
      <c r="B25" s="44" t="s">
        <v>45</v>
      </c>
      <c r="C25" s="45" t="s">
        <v>39</v>
      </c>
      <c r="D25" s="44"/>
      <c r="E25" s="45">
        <f t="shared" ref="E25:T25" si="4">SUM(E13:E24)</f>
        <v>240</v>
      </c>
      <c r="F25" s="45">
        <f t="shared" si="4"/>
        <v>42</v>
      </c>
      <c r="G25" s="45">
        <f t="shared" si="4"/>
        <v>94</v>
      </c>
      <c r="H25" s="45">
        <f t="shared" si="4"/>
        <v>0</v>
      </c>
      <c r="I25" s="45">
        <f t="shared" si="4"/>
        <v>2</v>
      </c>
      <c r="J25" s="45">
        <f t="shared" si="4"/>
        <v>17</v>
      </c>
      <c r="K25" s="45">
        <f t="shared" si="4"/>
        <v>29</v>
      </c>
      <c r="L25" s="45">
        <f t="shared" si="4"/>
        <v>13</v>
      </c>
      <c r="M25" s="45">
        <f t="shared" si="4"/>
        <v>25</v>
      </c>
      <c r="N25" s="45">
        <f t="shared" si="4"/>
        <v>38</v>
      </c>
      <c r="O25" s="45">
        <f t="shared" si="4"/>
        <v>25</v>
      </c>
      <c r="P25" s="45">
        <f t="shared" si="4"/>
        <v>33</v>
      </c>
      <c r="Q25" s="45">
        <f t="shared" si="4"/>
        <v>17</v>
      </c>
      <c r="R25" s="45">
        <f t="shared" si="4"/>
        <v>21</v>
      </c>
      <c r="S25" s="45">
        <f t="shared" si="4"/>
        <v>3</v>
      </c>
      <c r="T25" s="45">
        <f t="shared" si="4"/>
        <v>101</v>
      </c>
      <c r="U25" s="46">
        <f>((T25+Q25+N25-R25)+(O25*2))/E25</f>
        <v>0.77083333333333337</v>
      </c>
      <c r="V25" s="47">
        <v>332</v>
      </c>
      <c r="W25" s="47" t="s">
        <v>88</v>
      </c>
      <c r="X25" s="47" t="s">
        <v>94</v>
      </c>
      <c r="Y25" s="72">
        <v>2022</v>
      </c>
      <c r="Z25" s="49"/>
      <c r="AA25" s="44" t="s">
        <v>90</v>
      </c>
      <c r="AB25" s="76" t="s">
        <v>309</v>
      </c>
    </row>
    <row r="26" spans="1:28" x14ac:dyDescent="0.3">
      <c r="A26" s="1"/>
      <c r="B26" s="1"/>
      <c r="C26" s="1"/>
      <c r="D26" s="1"/>
      <c r="F26" s="50" t="s">
        <v>40</v>
      </c>
      <c r="G26" s="52">
        <f>F25/G25</f>
        <v>0.44680851063829785</v>
      </c>
      <c r="H26" s="27"/>
      <c r="I26" s="1"/>
      <c r="J26" s="50" t="s">
        <v>41</v>
      </c>
      <c r="K26" s="52">
        <f>J25/K25</f>
        <v>0.58620689655172409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 t="s">
        <v>535</v>
      </c>
      <c r="D28" s="1"/>
      <c r="F28" s="50"/>
      <c r="G28" s="82"/>
      <c r="H28" s="27"/>
      <c r="I28" s="1"/>
      <c r="J28" s="50"/>
      <c r="K28" s="83"/>
      <c r="L28" s="1"/>
      <c r="M28" s="39"/>
      <c r="N28" s="84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F29" s="50"/>
      <c r="G29" s="82"/>
      <c r="H29" s="27"/>
      <c r="I29" s="1"/>
      <c r="J29" s="50"/>
      <c r="K29" s="83"/>
      <c r="L29" s="1"/>
      <c r="M29" s="39"/>
      <c r="N29" s="84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F30" s="50"/>
      <c r="G30" s="82"/>
      <c r="H30" s="27"/>
      <c r="I30" s="1"/>
      <c r="J30" s="50"/>
      <c r="K30" s="83"/>
      <c r="L30" s="1"/>
      <c r="M30" s="39"/>
      <c r="N30" s="84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55" t="s">
        <v>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29</v>
      </c>
      <c r="W33" s="1"/>
      <c r="X33" s="1"/>
      <c r="Y33" s="31"/>
      <c r="Z33" s="42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66</v>
      </c>
      <c r="C35" s="27" t="s">
        <v>121</v>
      </c>
      <c r="D35" s="38">
        <v>15</v>
      </c>
      <c r="E35" s="27">
        <v>48</v>
      </c>
      <c r="F35" s="27">
        <v>6</v>
      </c>
      <c r="G35" s="27">
        <v>14</v>
      </c>
      <c r="H35" s="27"/>
      <c r="I35" s="27"/>
      <c r="J35" s="27">
        <v>10</v>
      </c>
      <c r="K35" s="27">
        <v>12</v>
      </c>
      <c r="L35" s="89"/>
      <c r="M35" s="27">
        <v>7</v>
      </c>
      <c r="N35" s="27">
        <f>SUM(L35:M35)</f>
        <v>7</v>
      </c>
      <c r="O35" s="27">
        <v>3</v>
      </c>
      <c r="P35" s="39">
        <v>1</v>
      </c>
      <c r="Q35" s="27">
        <v>3</v>
      </c>
      <c r="R35" s="27">
        <v>5</v>
      </c>
      <c r="S35" s="27"/>
      <c r="T35" s="27">
        <f t="shared" ref="T35:T44" si="5">+(F35*2)+J35</f>
        <v>22</v>
      </c>
      <c r="U35" s="40">
        <f>IFERROR(((T35+Q35+N35-R35)+(O35*2))/E35,"")</f>
        <v>0.6875</v>
      </c>
      <c r="V35" s="22">
        <v>332</v>
      </c>
      <c r="W35" s="22" t="s">
        <v>93</v>
      </c>
      <c r="X35" s="22" t="s">
        <v>89</v>
      </c>
      <c r="Y35" s="71">
        <v>2022</v>
      </c>
      <c r="Z35" s="42"/>
      <c r="AA35" s="1" t="s">
        <v>310</v>
      </c>
      <c r="AB35" s="28" t="s">
        <v>292</v>
      </c>
    </row>
    <row r="36" spans="1:28" x14ac:dyDescent="0.3">
      <c r="A36" s="1" t="s">
        <v>45</v>
      </c>
      <c r="B36" s="1" t="s">
        <v>66</v>
      </c>
      <c r="C36" s="27" t="s">
        <v>125</v>
      </c>
      <c r="D36" s="38">
        <v>25</v>
      </c>
      <c r="E36" s="27">
        <v>7</v>
      </c>
      <c r="F36" s="27">
        <v>1</v>
      </c>
      <c r="G36" s="27">
        <v>3</v>
      </c>
      <c r="H36" s="27"/>
      <c r="I36" s="27"/>
      <c r="J36" s="27">
        <v>0</v>
      </c>
      <c r="K36" s="27">
        <v>0</v>
      </c>
      <c r="L36" s="89"/>
      <c r="M36" s="27">
        <v>0</v>
      </c>
      <c r="N36" s="27">
        <f t="shared" ref="N36:N41" si="6">SUM(L36:M36)</f>
        <v>0</v>
      </c>
      <c r="O36" s="39">
        <v>0</v>
      </c>
      <c r="P36" s="39">
        <v>3</v>
      </c>
      <c r="Q36" s="39"/>
      <c r="R36" s="39">
        <v>2</v>
      </c>
      <c r="S36" s="39"/>
      <c r="T36" s="27">
        <f t="shared" si="5"/>
        <v>2</v>
      </c>
      <c r="U36" s="40">
        <f t="shared" ref="U36:U44" si="7">IFERROR(((T36+Q36+N36-R36)+(O36*2))/E36,"")</f>
        <v>0</v>
      </c>
      <c r="V36" s="22">
        <v>332</v>
      </c>
      <c r="W36" s="22" t="s">
        <v>93</v>
      </c>
      <c r="X36" s="22" t="s">
        <v>89</v>
      </c>
      <c r="Y36" s="71">
        <v>2022</v>
      </c>
      <c r="Z36" s="42"/>
      <c r="AA36" s="1" t="s">
        <v>310</v>
      </c>
      <c r="AB36" s="28" t="s">
        <v>292</v>
      </c>
    </row>
    <row r="37" spans="1:28" x14ac:dyDescent="0.3">
      <c r="A37" s="1" t="s">
        <v>45</v>
      </c>
      <c r="B37" s="1" t="s">
        <v>66</v>
      </c>
      <c r="C37" s="27" t="s">
        <v>126</v>
      </c>
      <c r="D37" s="38">
        <v>8</v>
      </c>
      <c r="E37" s="27">
        <v>6</v>
      </c>
      <c r="F37" s="27">
        <v>1</v>
      </c>
      <c r="G37" s="27">
        <v>2</v>
      </c>
      <c r="H37" s="27"/>
      <c r="I37" s="27"/>
      <c r="J37" s="27">
        <v>0</v>
      </c>
      <c r="K37" s="27">
        <v>0</v>
      </c>
      <c r="L37" s="89"/>
      <c r="M37" s="27">
        <v>4</v>
      </c>
      <c r="N37" s="27">
        <f t="shared" si="6"/>
        <v>4</v>
      </c>
      <c r="O37" s="39">
        <v>1</v>
      </c>
      <c r="P37" s="39">
        <v>0</v>
      </c>
      <c r="Q37" s="39"/>
      <c r="R37" s="39">
        <v>0</v>
      </c>
      <c r="S37" s="39"/>
      <c r="T37" s="27">
        <f t="shared" si="5"/>
        <v>2</v>
      </c>
      <c r="U37" s="40">
        <f t="shared" si="7"/>
        <v>1.3333333333333333</v>
      </c>
      <c r="V37" s="22">
        <v>332</v>
      </c>
      <c r="W37" s="22" t="s">
        <v>93</v>
      </c>
      <c r="X37" s="22" t="s">
        <v>89</v>
      </c>
      <c r="Y37" s="71">
        <v>2022</v>
      </c>
      <c r="Z37" s="42"/>
      <c r="AA37" s="1" t="s">
        <v>310</v>
      </c>
      <c r="AB37" s="28" t="s">
        <v>292</v>
      </c>
    </row>
    <row r="38" spans="1:28" x14ac:dyDescent="0.3">
      <c r="A38" s="1" t="s">
        <v>45</v>
      </c>
      <c r="B38" s="1" t="s">
        <v>66</v>
      </c>
      <c r="C38" s="27" t="s">
        <v>127</v>
      </c>
      <c r="D38" s="38">
        <v>6</v>
      </c>
      <c r="E38" s="27">
        <v>22</v>
      </c>
      <c r="F38" s="27">
        <v>1</v>
      </c>
      <c r="G38" s="27">
        <v>5</v>
      </c>
      <c r="H38" s="27"/>
      <c r="I38" s="27"/>
      <c r="J38" s="27">
        <v>5</v>
      </c>
      <c r="K38" s="27">
        <v>8</v>
      </c>
      <c r="L38" s="89"/>
      <c r="M38" s="27">
        <v>4</v>
      </c>
      <c r="N38" s="27">
        <f t="shared" si="6"/>
        <v>4</v>
      </c>
      <c r="O38" s="39">
        <v>1</v>
      </c>
      <c r="P38" s="39">
        <v>4</v>
      </c>
      <c r="Q38" s="39">
        <v>1</v>
      </c>
      <c r="R38" s="39">
        <v>2</v>
      </c>
      <c r="S38" s="39"/>
      <c r="T38" s="27">
        <f t="shared" si="5"/>
        <v>7</v>
      </c>
      <c r="U38" s="40">
        <f t="shared" si="7"/>
        <v>0.54545454545454541</v>
      </c>
      <c r="V38" s="22">
        <v>332</v>
      </c>
      <c r="W38" s="22" t="s">
        <v>93</v>
      </c>
      <c r="X38" s="22" t="s">
        <v>89</v>
      </c>
      <c r="Y38" s="71">
        <v>2022</v>
      </c>
      <c r="Z38" s="42"/>
      <c r="AA38" s="1" t="s">
        <v>310</v>
      </c>
      <c r="AB38" s="28" t="s">
        <v>292</v>
      </c>
    </row>
    <row r="39" spans="1:28" x14ac:dyDescent="0.3">
      <c r="A39" s="1" t="s">
        <v>45</v>
      </c>
      <c r="B39" s="1" t="s">
        <v>66</v>
      </c>
      <c r="C39" s="27" t="s">
        <v>128</v>
      </c>
      <c r="D39" s="38">
        <v>22</v>
      </c>
      <c r="E39" s="27">
        <v>26</v>
      </c>
      <c r="F39" s="27">
        <v>3</v>
      </c>
      <c r="G39" s="27">
        <v>8</v>
      </c>
      <c r="H39" s="27"/>
      <c r="I39" s="27"/>
      <c r="J39" s="27">
        <v>3</v>
      </c>
      <c r="K39" s="27">
        <v>4</v>
      </c>
      <c r="L39" s="89"/>
      <c r="M39" s="27">
        <v>4</v>
      </c>
      <c r="N39" s="27">
        <f t="shared" si="6"/>
        <v>4</v>
      </c>
      <c r="O39" s="39">
        <v>2</v>
      </c>
      <c r="P39" s="39">
        <v>2</v>
      </c>
      <c r="Q39" s="39">
        <v>2</v>
      </c>
      <c r="R39" s="39">
        <v>0</v>
      </c>
      <c r="S39" s="39"/>
      <c r="T39" s="27">
        <f t="shared" si="5"/>
        <v>9</v>
      </c>
      <c r="U39" s="40">
        <f t="shared" si="7"/>
        <v>0.73076923076923073</v>
      </c>
      <c r="V39" s="22">
        <v>332</v>
      </c>
      <c r="W39" s="22" t="s">
        <v>93</v>
      </c>
      <c r="X39" s="22" t="s">
        <v>89</v>
      </c>
      <c r="Y39" s="71">
        <v>2022</v>
      </c>
      <c r="Z39" s="42"/>
      <c r="AA39" s="1" t="s">
        <v>310</v>
      </c>
      <c r="AB39" s="28" t="s">
        <v>292</v>
      </c>
    </row>
    <row r="40" spans="1:28" x14ac:dyDescent="0.3">
      <c r="A40" s="1" t="s">
        <v>45</v>
      </c>
      <c r="B40" s="1" t="s">
        <v>66</v>
      </c>
      <c r="C40" s="27" t="s">
        <v>129</v>
      </c>
      <c r="D40" s="38">
        <v>28</v>
      </c>
      <c r="E40" s="27">
        <v>38</v>
      </c>
      <c r="F40" s="27">
        <v>11</v>
      </c>
      <c r="G40" s="27">
        <v>14</v>
      </c>
      <c r="H40" s="27"/>
      <c r="I40" s="27"/>
      <c r="J40" s="27">
        <v>13</v>
      </c>
      <c r="K40" s="27">
        <v>17</v>
      </c>
      <c r="L40" s="89"/>
      <c r="M40" s="27">
        <v>16</v>
      </c>
      <c r="N40" s="27">
        <f t="shared" si="6"/>
        <v>16</v>
      </c>
      <c r="O40" s="39">
        <v>1</v>
      </c>
      <c r="P40" s="39">
        <v>4</v>
      </c>
      <c r="Q40" s="39">
        <v>1</v>
      </c>
      <c r="R40" s="39">
        <v>4</v>
      </c>
      <c r="S40" s="39"/>
      <c r="T40" s="27">
        <f t="shared" si="5"/>
        <v>35</v>
      </c>
      <c r="U40" s="40">
        <f t="shared" si="7"/>
        <v>1.3157894736842106</v>
      </c>
      <c r="V40" s="22">
        <v>332</v>
      </c>
      <c r="W40" s="22" t="s">
        <v>93</v>
      </c>
      <c r="X40" s="22" t="s">
        <v>89</v>
      </c>
      <c r="Y40" s="71">
        <v>2022</v>
      </c>
      <c r="Z40" s="42"/>
      <c r="AA40" s="1" t="s">
        <v>310</v>
      </c>
      <c r="AB40" s="28" t="s">
        <v>292</v>
      </c>
    </row>
    <row r="41" spans="1:28" x14ac:dyDescent="0.3">
      <c r="A41" s="1" t="s">
        <v>45</v>
      </c>
      <c r="B41" s="1" t="s">
        <v>66</v>
      </c>
      <c r="C41" s="27" t="s">
        <v>130</v>
      </c>
      <c r="D41" s="38">
        <v>32</v>
      </c>
      <c r="E41" s="27">
        <v>7</v>
      </c>
      <c r="F41" s="27">
        <v>1</v>
      </c>
      <c r="G41" s="27">
        <v>2</v>
      </c>
      <c r="H41" s="27"/>
      <c r="I41" s="27"/>
      <c r="J41" s="27">
        <v>0</v>
      </c>
      <c r="K41" s="27">
        <v>0</v>
      </c>
      <c r="L41" s="89"/>
      <c r="M41" s="27">
        <v>1</v>
      </c>
      <c r="N41" s="27">
        <f t="shared" si="6"/>
        <v>1</v>
      </c>
      <c r="O41" s="39">
        <v>1</v>
      </c>
      <c r="P41" s="39">
        <v>1</v>
      </c>
      <c r="Q41" s="39">
        <v>1</v>
      </c>
      <c r="R41" s="39">
        <v>0</v>
      </c>
      <c r="S41" s="39"/>
      <c r="T41" s="27">
        <f t="shared" si="5"/>
        <v>2</v>
      </c>
      <c r="U41" s="40">
        <f t="shared" si="7"/>
        <v>0.8571428571428571</v>
      </c>
      <c r="V41" s="22">
        <v>332</v>
      </c>
      <c r="W41" s="22" t="s">
        <v>93</v>
      </c>
      <c r="X41" s="22" t="s">
        <v>89</v>
      </c>
      <c r="Y41" s="71">
        <v>2022</v>
      </c>
      <c r="Z41" s="42"/>
      <c r="AA41" s="1" t="s">
        <v>310</v>
      </c>
      <c r="AB41" s="28" t="s">
        <v>292</v>
      </c>
    </row>
    <row r="42" spans="1:28" x14ac:dyDescent="0.3">
      <c r="A42" s="1" t="s">
        <v>45</v>
      </c>
      <c r="B42" s="1" t="s">
        <v>66</v>
      </c>
      <c r="C42" s="27" t="s">
        <v>328</v>
      </c>
      <c r="D42" s="38">
        <v>1</v>
      </c>
      <c r="E42" s="27">
        <v>35</v>
      </c>
      <c r="F42" s="27">
        <v>4</v>
      </c>
      <c r="G42" s="27">
        <v>8</v>
      </c>
      <c r="H42" s="27"/>
      <c r="I42" s="27"/>
      <c r="J42" s="27">
        <v>2</v>
      </c>
      <c r="K42" s="27">
        <v>2</v>
      </c>
      <c r="L42" s="89"/>
      <c r="M42" s="27">
        <v>3</v>
      </c>
      <c r="N42" s="27">
        <f>SUM(L42:M42)</f>
        <v>3</v>
      </c>
      <c r="O42" s="39">
        <v>4</v>
      </c>
      <c r="P42" s="39">
        <v>4</v>
      </c>
      <c r="Q42" s="39">
        <v>1</v>
      </c>
      <c r="R42" s="39">
        <v>4</v>
      </c>
      <c r="S42" s="39"/>
      <c r="T42" s="27">
        <f t="shared" si="5"/>
        <v>10</v>
      </c>
      <c r="U42" s="40">
        <f t="shared" si="7"/>
        <v>0.51428571428571423</v>
      </c>
      <c r="V42" s="22">
        <v>332</v>
      </c>
      <c r="W42" s="22" t="s">
        <v>93</v>
      </c>
      <c r="X42" s="22" t="s">
        <v>89</v>
      </c>
      <c r="Y42" s="71">
        <v>2022</v>
      </c>
      <c r="Z42" s="42"/>
      <c r="AA42" s="1" t="s">
        <v>310</v>
      </c>
      <c r="AB42" s="28" t="s">
        <v>292</v>
      </c>
    </row>
    <row r="43" spans="1:28" x14ac:dyDescent="0.3">
      <c r="A43" s="1" t="s">
        <v>45</v>
      </c>
      <c r="B43" s="1" t="s">
        <v>66</v>
      </c>
      <c r="C43" s="27" t="s">
        <v>157</v>
      </c>
      <c r="D43" s="38">
        <v>24</v>
      </c>
      <c r="E43" s="27">
        <v>10</v>
      </c>
      <c r="F43" s="27">
        <v>0</v>
      </c>
      <c r="G43" s="27">
        <v>3</v>
      </c>
      <c r="H43" s="27"/>
      <c r="I43" s="27"/>
      <c r="J43" s="27">
        <v>2</v>
      </c>
      <c r="K43" s="27">
        <v>2</v>
      </c>
      <c r="L43" s="89"/>
      <c r="M43" s="27">
        <v>2</v>
      </c>
      <c r="N43" s="27">
        <f>SUM(L43:M43)</f>
        <v>2</v>
      </c>
      <c r="O43" s="39">
        <v>1</v>
      </c>
      <c r="P43" s="39">
        <v>4</v>
      </c>
      <c r="Q43" s="39">
        <v>0</v>
      </c>
      <c r="R43" s="39">
        <v>2</v>
      </c>
      <c r="S43" s="39"/>
      <c r="T43" s="27">
        <f t="shared" si="5"/>
        <v>2</v>
      </c>
      <c r="U43" s="40">
        <f t="shared" si="7"/>
        <v>0.4</v>
      </c>
      <c r="V43" s="22">
        <v>332</v>
      </c>
      <c r="W43" s="22" t="s">
        <v>93</v>
      </c>
      <c r="X43" s="22" t="s">
        <v>89</v>
      </c>
      <c r="Y43" s="71">
        <v>2022</v>
      </c>
      <c r="Z43" s="42"/>
      <c r="AA43" s="1" t="s">
        <v>310</v>
      </c>
      <c r="AB43" s="28" t="s">
        <v>292</v>
      </c>
    </row>
    <row r="44" spans="1:28" x14ac:dyDescent="0.3">
      <c r="A44" s="1" t="s">
        <v>45</v>
      </c>
      <c r="B44" s="1" t="s">
        <v>66</v>
      </c>
      <c r="C44" s="27" t="s">
        <v>131</v>
      </c>
      <c r="D44" s="38">
        <v>30</v>
      </c>
      <c r="E44" s="27">
        <v>41</v>
      </c>
      <c r="F44" s="27">
        <v>3</v>
      </c>
      <c r="G44" s="27">
        <v>7</v>
      </c>
      <c r="H44" s="27"/>
      <c r="I44" s="27"/>
      <c r="J44" s="27">
        <v>5</v>
      </c>
      <c r="K44" s="27">
        <v>6</v>
      </c>
      <c r="L44" s="89"/>
      <c r="M44" s="27">
        <v>4</v>
      </c>
      <c r="N44" s="27">
        <f>SUM(L44:M44)</f>
        <v>4</v>
      </c>
      <c r="O44" s="39">
        <v>7</v>
      </c>
      <c r="P44" s="39">
        <v>4</v>
      </c>
      <c r="Q44" s="39">
        <v>6</v>
      </c>
      <c r="R44" s="39">
        <v>6</v>
      </c>
      <c r="S44" s="39">
        <v>1</v>
      </c>
      <c r="T44" s="27">
        <f t="shared" si="5"/>
        <v>11</v>
      </c>
      <c r="U44" s="40">
        <f t="shared" si="7"/>
        <v>0.70731707317073167</v>
      </c>
      <c r="V44" s="22">
        <v>332</v>
      </c>
      <c r="W44" s="22" t="s">
        <v>93</v>
      </c>
      <c r="X44" s="22" t="s">
        <v>89</v>
      </c>
      <c r="Y44" s="71">
        <v>2022</v>
      </c>
      <c r="Z44" s="42"/>
      <c r="AA44" s="1" t="s">
        <v>310</v>
      </c>
      <c r="AB44" s="28" t="s">
        <v>292</v>
      </c>
    </row>
    <row r="45" spans="1:28" x14ac:dyDescent="0.3">
      <c r="A45" s="1" t="s">
        <v>45</v>
      </c>
      <c r="B45" s="1" t="s">
        <v>66</v>
      </c>
      <c r="C45" s="57" t="s">
        <v>38</v>
      </c>
      <c r="D45" s="1"/>
      <c r="E45" s="57"/>
      <c r="F45" s="57"/>
      <c r="G45" s="57"/>
      <c r="H45" s="57"/>
      <c r="I45" s="57"/>
      <c r="J45" s="57"/>
      <c r="K45" s="57"/>
      <c r="L45" s="57">
        <v>8</v>
      </c>
      <c r="M45" s="57">
        <v>-8</v>
      </c>
      <c r="N45" s="5"/>
      <c r="O45" s="57"/>
      <c r="P45" s="57"/>
      <c r="Q45" s="57"/>
      <c r="R45" s="57">
        <v>5</v>
      </c>
      <c r="S45" s="43"/>
      <c r="T45" s="27"/>
      <c r="U45" s="40" t="str">
        <f t="shared" ref="U45" si="8">_xlfn.IFNA("",((T45+Q45+N45-R45)+(O45*2))/E45)</f>
        <v/>
      </c>
      <c r="V45" s="22">
        <v>332</v>
      </c>
      <c r="W45" s="22" t="s">
        <v>93</v>
      </c>
      <c r="X45" s="22" t="s">
        <v>89</v>
      </c>
      <c r="Y45" s="71">
        <v>2022</v>
      </c>
      <c r="Z45" s="42"/>
      <c r="AA45" s="1" t="s">
        <v>310</v>
      </c>
      <c r="AB45" s="28" t="s">
        <v>292</v>
      </c>
    </row>
    <row r="46" spans="1:28" x14ac:dyDescent="0.3">
      <c r="A46" s="44" t="s">
        <v>45</v>
      </c>
      <c r="B46" s="44" t="s">
        <v>66</v>
      </c>
      <c r="C46" s="45" t="s">
        <v>39</v>
      </c>
      <c r="D46" s="44"/>
      <c r="E46" s="45">
        <f t="shared" ref="E46:T46" si="9">SUM(E35:E45)</f>
        <v>240</v>
      </c>
      <c r="F46" s="45">
        <f t="shared" si="9"/>
        <v>31</v>
      </c>
      <c r="G46" s="45">
        <f t="shared" si="9"/>
        <v>66</v>
      </c>
      <c r="H46" s="45">
        <f t="shared" si="9"/>
        <v>0</v>
      </c>
      <c r="I46" s="45">
        <f t="shared" si="9"/>
        <v>0</v>
      </c>
      <c r="J46" s="45">
        <f t="shared" si="9"/>
        <v>40</v>
      </c>
      <c r="K46" s="45">
        <f t="shared" si="9"/>
        <v>51</v>
      </c>
      <c r="L46" s="45">
        <f t="shared" si="9"/>
        <v>8</v>
      </c>
      <c r="M46" s="45">
        <f t="shared" si="9"/>
        <v>37</v>
      </c>
      <c r="N46" s="45">
        <f t="shared" si="9"/>
        <v>45</v>
      </c>
      <c r="O46" s="45">
        <f t="shared" si="9"/>
        <v>21</v>
      </c>
      <c r="P46" s="45">
        <f t="shared" si="9"/>
        <v>27</v>
      </c>
      <c r="Q46" s="45">
        <f t="shared" si="9"/>
        <v>15</v>
      </c>
      <c r="R46" s="45">
        <f t="shared" si="9"/>
        <v>30</v>
      </c>
      <c r="S46" s="45">
        <f t="shared" si="9"/>
        <v>1</v>
      </c>
      <c r="T46" s="45">
        <f t="shared" si="9"/>
        <v>102</v>
      </c>
      <c r="U46" s="46">
        <f>((T46+Q46+N46-R46)+(O46*2))/E46</f>
        <v>0.72499999999999998</v>
      </c>
      <c r="V46" s="47">
        <v>332</v>
      </c>
      <c r="W46" s="47" t="s">
        <v>93</v>
      </c>
      <c r="X46" s="47" t="s">
        <v>89</v>
      </c>
      <c r="Y46" s="72">
        <v>2022</v>
      </c>
      <c r="Z46" s="77" t="s">
        <v>488</v>
      </c>
      <c r="AA46" s="44" t="s">
        <v>310</v>
      </c>
      <c r="AB46" s="76" t="s">
        <v>292</v>
      </c>
    </row>
    <row r="47" spans="1:28" x14ac:dyDescent="0.3">
      <c r="A47" s="1"/>
      <c r="B47" s="1"/>
      <c r="C47" s="1"/>
      <c r="D47" s="1"/>
      <c r="F47" s="50" t="s">
        <v>40</v>
      </c>
      <c r="G47" s="52">
        <f>F46/G46</f>
        <v>0.46969696969696972</v>
      </c>
      <c r="H47" s="27"/>
      <c r="I47" s="1"/>
      <c r="J47" s="50" t="s">
        <v>41</v>
      </c>
      <c r="K47" s="52">
        <f>J46/K46</f>
        <v>0.78431372549019607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28"/>
    </row>
    <row r="49" spans="2:28" x14ac:dyDescent="0.3">
      <c r="B49" s="1"/>
      <c r="C49" s="1" t="s">
        <v>487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28"/>
    </row>
    <row r="50" spans="2:28" x14ac:dyDescent="0.3">
      <c r="AB50" s="81"/>
    </row>
    <row r="51" spans="2:28" x14ac:dyDescent="0.3">
      <c r="AB51" s="81"/>
    </row>
    <row r="52" spans="2:28" x14ac:dyDescent="0.3">
      <c r="AB52" s="8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C94CF-7973-4AA7-B341-00B3716CFCF2}">
  <sheetPr>
    <tabColor rgb="FF92D050"/>
    <pageSetUpPr fitToPage="1"/>
  </sheetPr>
  <dimension ref="A1:AB49"/>
  <sheetViews>
    <sheetView workbookViewId="0">
      <selection activeCell="C5" sqref="C5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526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118</v>
      </c>
      <c r="D4" s="7" t="s">
        <v>4</v>
      </c>
      <c r="E4" s="8"/>
      <c r="F4" s="5"/>
      <c r="G4" s="1"/>
      <c r="J4" s="15" t="s">
        <v>223</v>
      </c>
      <c r="K4" s="16" t="s">
        <v>44</v>
      </c>
      <c r="L4" s="17"/>
      <c r="M4" s="18"/>
      <c r="N4" s="19">
        <v>23</v>
      </c>
      <c r="O4" s="19">
        <v>20</v>
      </c>
      <c r="P4" s="19">
        <v>26</v>
      </c>
      <c r="Q4" s="19">
        <v>26</v>
      </c>
      <c r="R4" s="20"/>
      <c r="S4" s="21">
        <f>SUM(N4:R4)</f>
        <v>95</v>
      </c>
      <c r="T4" s="22">
        <v>159</v>
      </c>
    </row>
    <row r="5" spans="1:28" x14ac:dyDescent="0.3">
      <c r="B5" s="1"/>
      <c r="C5" s="6" t="s">
        <v>559</v>
      </c>
      <c r="D5" s="7" t="s">
        <v>5</v>
      </c>
      <c r="E5" s="1"/>
      <c r="F5" s="1"/>
      <c r="G5" s="1"/>
      <c r="J5" s="15" t="s">
        <v>224</v>
      </c>
      <c r="K5" s="16" t="s">
        <v>61</v>
      </c>
      <c r="L5" s="17"/>
      <c r="M5" s="18"/>
      <c r="N5" s="19">
        <v>19</v>
      </c>
      <c r="O5" s="19">
        <v>13</v>
      </c>
      <c r="P5" s="19">
        <v>25</v>
      </c>
      <c r="Q5" s="19">
        <v>22</v>
      </c>
      <c r="R5" s="20"/>
      <c r="S5" s="21">
        <f>SUM(N5:R5)</f>
        <v>79</v>
      </c>
      <c r="T5" s="22">
        <v>159</v>
      </c>
      <c r="U5" s="1"/>
      <c r="V5" s="1"/>
      <c r="W5" s="1"/>
    </row>
    <row r="6" spans="1:28" x14ac:dyDescent="0.3">
      <c r="C6" s="23">
        <v>500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8</v>
      </c>
      <c r="U7" s="1"/>
      <c r="V7" s="26">
        <v>159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136</v>
      </c>
      <c r="D13" s="38">
        <v>6</v>
      </c>
      <c r="E13" s="27" t="s">
        <v>556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9"/>
      <c r="Q13" s="27"/>
      <c r="R13" s="27"/>
      <c r="S13" s="27"/>
      <c r="T13" s="27"/>
      <c r="U13" s="40" t="str">
        <f>IFERROR(((T13+Q13+N13-R13)+(O13*2))/E13,"")</f>
        <v/>
      </c>
      <c r="V13" s="22">
        <v>159</v>
      </c>
      <c r="W13" s="22" t="s">
        <v>88</v>
      </c>
      <c r="X13" s="22" t="s">
        <v>89</v>
      </c>
      <c r="Y13" s="71">
        <v>500</v>
      </c>
      <c r="Z13" s="42"/>
      <c r="AA13" s="1" t="s">
        <v>90</v>
      </c>
      <c r="AB13" s="28" t="s">
        <v>225</v>
      </c>
    </row>
    <row r="14" spans="1:28" x14ac:dyDescent="0.3">
      <c r="A14" s="1" t="s">
        <v>60</v>
      </c>
      <c r="B14" s="1" t="s">
        <v>45</v>
      </c>
      <c r="C14" s="27" t="s">
        <v>54</v>
      </c>
      <c r="D14" s="38">
        <v>21</v>
      </c>
      <c r="E14" s="27" t="s">
        <v>556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9"/>
      <c r="Q14" s="27"/>
      <c r="R14" s="27"/>
      <c r="S14" s="27"/>
      <c r="T14" s="27"/>
      <c r="U14" s="40" t="str">
        <f>IFERROR(((T14+Q14+N14-R14)+(O14*2))/E14,"")</f>
        <v/>
      </c>
      <c r="V14" s="22">
        <v>159</v>
      </c>
      <c r="W14" s="22" t="s">
        <v>88</v>
      </c>
      <c r="X14" s="22" t="s">
        <v>89</v>
      </c>
      <c r="Y14" s="71">
        <v>500</v>
      </c>
      <c r="Z14" s="42"/>
      <c r="AA14" s="1" t="s">
        <v>90</v>
      </c>
      <c r="AB14" s="28" t="s">
        <v>225</v>
      </c>
    </row>
    <row r="15" spans="1:28" x14ac:dyDescent="0.3">
      <c r="A15" s="1" t="s">
        <v>60</v>
      </c>
      <c r="B15" s="1" t="s">
        <v>45</v>
      </c>
      <c r="C15" s="27" t="s">
        <v>50</v>
      </c>
      <c r="D15" s="38">
        <v>32</v>
      </c>
      <c r="E15" s="27">
        <v>26</v>
      </c>
      <c r="F15" s="27">
        <v>4</v>
      </c>
      <c r="G15" s="27">
        <v>6</v>
      </c>
      <c r="H15" s="27"/>
      <c r="I15" s="27"/>
      <c r="J15" s="27">
        <v>3</v>
      </c>
      <c r="K15" s="27">
        <v>6</v>
      </c>
      <c r="L15" s="27">
        <v>2</v>
      </c>
      <c r="M15" s="27">
        <v>4</v>
      </c>
      <c r="N15" s="27">
        <f t="shared" ref="N15:N20" si="0">SUM(L15:M15)</f>
        <v>6</v>
      </c>
      <c r="O15" s="39">
        <v>2</v>
      </c>
      <c r="P15" s="39">
        <v>2</v>
      </c>
      <c r="Q15" s="39">
        <v>4</v>
      </c>
      <c r="R15" s="39">
        <v>0</v>
      </c>
      <c r="S15" s="39">
        <v>0</v>
      </c>
      <c r="T15" s="39">
        <v>11</v>
      </c>
      <c r="U15" s="40">
        <f t="shared" ref="U15:U24" si="1">IFERROR(((T15+Q15+N15-R15)+(O15*2))/E15,"")</f>
        <v>0.96153846153846156</v>
      </c>
      <c r="V15" s="22">
        <v>159</v>
      </c>
      <c r="W15" s="22" t="s">
        <v>88</v>
      </c>
      <c r="X15" s="22" t="s">
        <v>89</v>
      </c>
      <c r="Y15" s="71">
        <v>500</v>
      </c>
      <c r="Z15" s="42"/>
      <c r="AA15" s="1" t="s">
        <v>90</v>
      </c>
      <c r="AB15" s="28" t="s">
        <v>225</v>
      </c>
    </row>
    <row r="16" spans="1:28" x14ac:dyDescent="0.3">
      <c r="A16" s="1" t="s">
        <v>60</v>
      </c>
      <c r="B16" s="1" t="s">
        <v>45</v>
      </c>
      <c r="C16" s="27" t="s">
        <v>55</v>
      </c>
      <c r="D16" s="38">
        <v>13</v>
      </c>
      <c r="E16" s="27">
        <v>22</v>
      </c>
      <c r="F16" s="27">
        <v>1</v>
      </c>
      <c r="G16" s="27">
        <v>3</v>
      </c>
      <c r="H16" s="27"/>
      <c r="I16" s="27"/>
      <c r="J16" s="27">
        <v>0</v>
      </c>
      <c r="K16" s="27">
        <v>0</v>
      </c>
      <c r="L16" s="27">
        <v>0</v>
      </c>
      <c r="M16" s="27">
        <v>4</v>
      </c>
      <c r="N16" s="27">
        <f t="shared" si="0"/>
        <v>4</v>
      </c>
      <c r="O16" s="39">
        <v>0</v>
      </c>
      <c r="P16" s="39">
        <v>1</v>
      </c>
      <c r="Q16" s="39">
        <v>2</v>
      </c>
      <c r="R16" s="39">
        <v>0</v>
      </c>
      <c r="S16" s="39">
        <v>0</v>
      </c>
      <c r="T16" s="39">
        <v>2</v>
      </c>
      <c r="U16" s="40">
        <f t="shared" si="1"/>
        <v>0.36363636363636365</v>
      </c>
      <c r="V16" s="22">
        <v>159</v>
      </c>
      <c r="W16" s="22" t="s">
        <v>88</v>
      </c>
      <c r="X16" s="22" t="s">
        <v>89</v>
      </c>
      <c r="Y16" s="71">
        <v>500</v>
      </c>
      <c r="Z16" s="42"/>
      <c r="AA16" s="1" t="s">
        <v>90</v>
      </c>
      <c r="AB16" s="28" t="s">
        <v>225</v>
      </c>
    </row>
    <row r="17" spans="1:28" x14ac:dyDescent="0.3">
      <c r="A17" s="1" t="s">
        <v>60</v>
      </c>
      <c r="B17" s="1" t="s">
        <v>45</v>
      </c>
      <c r="C17" s="27" t="s">
        <v>195</v>
      </c>
      <c r="D17" s="38">
        <v>15</v>
      </c>
      <c r="E17" s="27">
        <v>15</v>
      </c>
      <c r="F17" s="27">
        <v>1</v>
      </c>
      <c r="G17" s="27">
        <v>3</v>
      </c>
      <c r="H17" s="27"/>
      <c r="I17" s="27"/>
      <c r="J17" s="27">
        <v>0</v>
      </c>
      <c r="K17" s="27">
        <v>0</v>
      </c>
      <c r="L17" s="27">
        <v>0</v>
      </c>
      <c r="M17" s="27">
        <v>0</v>
      </c>
      <c r="N17" s="27">
        <f t="shared" si="0"/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2</v>
      </c>
      <c r="U17" s="40">
        <f t="shared" si="1"/>
        <v>0.13333333333333333</v>
      </c>
      <c r="V17" s="22">
        <v>159</v>
      </c>
      <c r="W17" s="22" t="s">
        <v>88</v>
      </c>
      <c r="X17" s="22" t="s">
        <v>89</v>
      </c>
      <c r="Y17" s="71">
        <v>500</v>
      </c>
      <c r="Z17" s="42"/>
      <c r="AA17" s="1" t="s">
        <v>90</v>
      </c>
      <c r="AB17" s="28" t="s">
        <v>225</v>
      </c>
    </row>
    <row r="18" spans="1:28" x14ac:dyDescent="0.3">
      <c r="A18" s="1" t="s">
        <v>60</v>
      </c>
      <c r="B18" s="1" t="s">
        <v>45</v>
      </c>
      <c r="C18" s="27" t="s">
        <v>46</v>
      </c>
      <c r="D18" s="38">
        <v>45</v>
      </c>
      <c r="E18" s="27">
        <v>23</v>
      </c>
      <c r="F18" s="27">
        <v>9</v>
      </c>
      <c r="G18" s="27">
        <v>23</v>
      </c>
      <c r="H18" s="27"/>
      <c r="I18" s="27"/>
      <c r="J18" s="27">
        <v>1</v>
      </c>
      <c r="K18" s="27">
        <v>2</v>
      </c>
      <c r="L18" s="27">
        <v>5</v>
      </c>
      <c r="M18" s="27">
        <v>6</v>
      </c>
      <c r="N18" s="27">
        <f t="shared" si="0"/>
        <v>11</v>
      </c>
      <c r="O18" s="39">
        <v>2</v>
      </c>
      <c r="P18" s="39">
        <v>2</v>
      </c>
      <c r="Q18" s="39">
        <v>0</v>
      </c>
      <c r="R18" s="39">
        <v>2</v>
      </c>
      <c r="S18" s="39">
        <v>1</v>
      </c>
      <c r="T18" s="39">
        <v>19</v>
      </c>
      <c r="U18" s="40">
        <f t="shared" si="1"/>
        <v>1.3913043478260869</v>
      </c>
      <c r="V18" s="22">
        <v>159</v>
      </c>
      <c r="W18" s="22" t="s">
        <v>88</v>
      </c>
      <c r="X18" s="22" t="s">
        <v>89</v>
      </c>
      <c r="Y18" s="71">
        <v>500</v>
      </c>
      <c r="Z18" s="42"/>
      <c r="AA18" s="1" t="s">
        <v>90</v>
      </c>
      <c r="AB18" s="28" t="s">
        <v>225</v>
      </c>
    </row>
    <row r="19" spans="1:28" x14ac:dyDescent="0.3">
      <c r="A19" s="1" t="s">
        <v>60</v>
      </c>
      <c r="B19" s="1" t="s">
        <v>45</v>
      </c>
      <c r="C19" s="27" t="s">
        <v>47</v>
      </c>
      <c r="D19" s="38">
        <v>42</v>
      </c>
      <c r="E19" s="27">
        <v>36</v>
      </c>
      <c r="F19" s="27">
        <v>6</v>
      </c>
      <c r="G19" s="27">
        <v>15</v>
      </c>
      <c r="H19" s="27"/>
      <c r="I19" s="27"/>
      <c r="J19" s="27">
        <v>8</v>
      </c>
      <c r="K19" s="27">
        <v>9</v>
      </c>
      <c r="L19" s="27">
        <v>3</v>
      </c>
      <c r="M19" s="27">
        <v>4</v>
      </c>
      <c r="N19" s="27">
        <f t="shared" si="0"/>
        <v>7</v>
      </c>
      <c r="O19" s="39">
        <v>2</v>
      </c>
      <c r="P19" s="57">
        <v>6</v>
      </c>
      <c r="Q19" s="39">
        <v>2</v>
      </c>
      <c r="R19" s="39">
        <v>3</v>
      </c>
      <c r="S19" s="39">
        <v>0</v>
      </c>
      <c r="T19" s="39">
        <v>20</v>
      </c>
      <c r="U19" s="40">
        <f t="shared" si="1"/>
        <v>0.83333333333333337</v>
      </c>
      <c r="V19" s="22">
        <v>159</v>
      </c>
      <c r="W19" s="22" t="s">
        <v>88</v>
      </c>
      <c r="X19" s="22" t="s">
        <v>89</v>
      </c>
      <c r="Y19" s="71">
        <v>500</v>
      </c>
      <c r="Z19" s="42"/>
      <c r="AA19" s="1" t="s">
        <v>90</v>
      </c>
      <c r="AB19" s="28" t="s">
        <v>225</v>
      </c>
    </row>
    <row r="20" spans="1:28" x14ac:dyDescent="0.3">
      <c r="A20" s="1" t="s">
        <v>60</v>
      </c>
      <c r="B20" s="1" t="s">
        <v>45</v>
      </c>
      <c r="C20" s="27" t="s">
        <v>49</v>
      </c>
      <c r="D20" s="38">
        <v>53</v>
      </c>
      <c r="E20" s="27">
        <v>34</v>
      </c>
      <c r="F20" s="27">
        <v>9</v>
      </c>
      <c r="G20" s="27">
        <v>16</v>
      </c>
      <c r="H20" s="27"/>
      <c r="I20" s="27"/>
      <c r="J20" s="27">
        <v>5</v>
      </c>
      <c r="K20" s="27">
        <v>9</v>
      </c>
      <c r="L20" s="27">
        <v>2</v>
      </c>
      <c r="M20" s="27">
        <v>3</v>
      </c>
      <c r="N20" s="27">
        <f t="shared" si="0"/>
        <v>5</v>
      </c>
      <c r="O20" s="39">
        <v>0</v>
      </c>
      <c r="P20" s="39">
        <v>5</v>
      </c>
      <c r="Q20" s="39">
        <v>0</v>
      </c>
      <c r="R20" s="39">
        <v>1</v>
      </c>
      <c r="S20" s="39">
        <v>0</v>
      </c>
      <c r="T20" s="39">
        <v>23</v>
      </c>
      <c r="U20" s="40">
        <f t="shared" si="1"/>
        <v>0.79411764705882348</v>
      </c>
      <c r="V20" s="22">
        <v>159</v>
      </c>
      <c r="W20" s="22" t="s">
        <v>88</v>
      </c>
      <c r="X20" s="22" t="s">
        <v>89</v>
      </c>
      <c r="Y20" s="71">
        <v>500</v>
      </c>
      <c r="Z20" s="42"/>
      <c r="AA20" s="1" t="s">
        <v>90</v>
      </c>
      <c r="AB20" s="28" t="s">
        <v>225</v>
      </c>
    </row>
    <row r="21" spans="1:28" x14ac:dyDescent="0.3">
      <c r="A21" s="1" t="s">
        <v>60</v>
      </c>
      <c r="B21" s="1" t="s">
        <v>45</v>
      </c>
      <c r="C21" s="27" t="s">
        <v>51</v>
      </c>
      <c r="D21" s="38">
        <v>33</v>
      </c>
      <c r="E21" s="27">
        <v>21</v>
      </c>
      <c r="F21" s="27">
        <v>1</v>
      </c>
      <c r="G21" s="27">
        <v>5</v>
      </c>
      <c r="H21" s="27"/>
      <c r="I21" s="27"/>
      <c r="J21" s="27">
        <v>2</v>
      </c>
      <c r="K21" s="27">
        <v>2</v>
      </c>
      <c r="L21" s="27">
        <v>2</v>
      </c>
      <c r="M21" s="27">
        <v>6</v>
      </c>
      <c r="N21" s="27">
        <f>SUM(L21:M21)</f>
        <v>8</v>
      </c>
      <c r="O21" s="39">
        <v>1</v>
      </c>
      <c r="P21" s="39">
        <v>0</v>
      </c>
      <c r="Q21" s="39">
        <v>0</v>
      </c>
      <c r="R21" s="39">
        <v>2</v>
      </c>
      <c r="S21" s="39">
        <v>0</v>
      </c>
      <c r="T21" s="39">
        <v>4</v>
      </c>
      <c r="U21" s="40">
        <f t="shared" si="1"/>
        <v>0.5714285714285714</v>
      </c>
      <c r="V21" s="22">
        <v>159</v>
      </c>
      <c r="W21" s="22" t="s">
        <v>88</v>
      </c>
      <c r="X21" s="22" t="s">
        <v>89</v>
      </c>
      <c r="Y21" s="71">
        <v>500</v>
      </c>
      <c r="Z21" s="42"/>
      <c r="AA21" s="1" t="s">
        <v>90</v>
      </c>
      <c r="AB21" s="28" t="s">
        <v>225</v>
      </c>
    </row>
    <row r="22" spans="1:28" x14ac:dyDescent="0.3">
      <c r="A22" s="1" t="s">
        <v>60</v>
      </c>
      <c r="B22" s="1" t="s">
        <v>45</v>
      </c>
      <c r="C22" s="27" t="s">
        <v>52</v>
      </c>
      <c r="D22" s="38">
        <v>12</v>
      </c>
      <c r="E22" s="27">
        <v>13</v>
      </c>
      <c r="F22" s="27">
        <v>2</v>
      </c>
      <c r="G22" s="27">
        <v>7</v>
      </c>
      <c r="H22" s="27">
        <v>0</v>
      </c>
      <c r="I22" s="27">
        <v>1</v>
      </c>
      <c r="J22" s="27">
        <v>0</v>
      </c>
      <c r="K22" s="27">
        <v>0</v>
      </c>
      <c r="L22" s="27">
        <v>4</v>
      </c>
      <c r="M22" s="27">
        <v>2</v>
      </c>
      <c r="N22" s="27">
        <f>SUM(L22:M22)</f>
        <v>6</v>
      </c>
      <c r="O22" s="39">
        <v>0</v>
      </c>
      <c r="P22" s="39">
        <v>2</v>
      </c>
      <c r="Q22" s="39">
        <v>3</v>
      </c>
      <c r="R22" s="39">
        <v>3</v>
      </c>
      <c r="S22" s="39">
        <v>0</v>
      </c>
      <c r="T22" s="39">
        <v>4</v>
      </c>
      <c r="U22" s="40">
        <f t="shared" si="1"/>
        <v>0.76923076923076927</v>
      </c>
      <c r="V22" s="22">
        <v>159</v>
      </c>
      <c r="W22" s="22" t="s">
        <v>88</v>
      </c>
      <c r="X22" s="22" t="s">
        <v>89</v>
      </c>
      <c r="Y22" s="71">
        <v>500</v>
      </c>
      <c r="Z22" s="42"/>
      <c r="AA22" s="1" t="s">
        <v>90</v>
      </c>
      <c r="AB22" s="28" t="s">
        <v>225</v>
      </c>
    </row>
    <row r="23" spans="1:28" x14ac:dyDescent="0.3">
      <c r="A23" s="1" t="s">
        <v>60</v>
      </c>
      <c r="B23" s="1" t="s">
        <v>45</v>
      </c>
      <c r="C23" s="27" t="s">
        <v>53</v>
      </c>
      <c r="D23" s="38">
        <v>24</v>
      </c>
      <c r="E23" s="27">
        <v>7</v>
      </c>
      <c r="F23" s="27">
        <v>0</v>
      </c>
      <c r="G23" s="27">
        <v>3</v>
      </c>
      <c r="H23" s="27"/>
      <c r="I23" s="27"/>
      <c r="J23" s="27">
        <v>0</v>
      </c>
      <c r="K23" s="27">
        <v>0</v>
      </c>
      <c r="L23" s="27">
        <v>0</v>
      </c>
      <c r="M23" s="27">
        <v>0</v>
      </c>
      <c r="N23" s="27">
        <f>SUM(L23:M23)</f>
        <v>0</v>
      </c>
      <c r="O23" s="39">
        <v>0</v>
      </c>
      <c r="P23" s="39">
        <v>0</v>
      </c>
      <c r="Q23" s="39">
        <v>1</v>
      </c>
      <c r="R23" s="39">
        <v>0</v>
      </c>
      <c r="S23" s="39">
        <v>0</v>
      </c>
      <c r="T23" s="39">
        <v>0</v>
      </c>
      <c r="U23" s="40">
        <f t="shared" si="1"/>
        <v>0.14285714285714285</v>
      </c>
      <c r="V23" s="22">
        <v>159</v>
      </c>
      <c r="W23" s="22" t="s">
        <v>88</v>
      </c>
      <c r="X23" s="22" t="s">
        <v>89</v>
      </c>
      <c r="Y23" s="71">
        <v>500</v>
      </c>
      <c r="Z23" s="42"/>
      <c r="AA23" s="1" t="s">
        <v>90</v>
      </c>
      <c r="AB23" s="28" t="s">
        <v>225</v>
      </c>
    </row>
    <row r="24" spans="1:28" x14ac:dyDescent="0.3">
      <c r="A24" s="1" t="s">
        <v>60</v>
      </c>
      <c r="B24" s="1" t="s">
        <v>45</v>
      </c>
      <c r="C24" s="27" t="s">
        <v>48</v>
      </c>
      <c r="D24" s="38">
        <v>11</v>
      </c>
      <c r="E24" s="27">
        <v>43</v>
      </c>
      <c r="F24" s="27">
        <v>2</v>
      </c>
      <c r="G24" s="27">
        <v>9</v>
      </c>
      <c r="H24" s="27"/>
      <c r="I24" s="27"/>
      <c r="J24" s="27">
        <v>6</v>
      </c>
      <c r="K24" s="27">
        <v>6</v>
      </c>
      <c r="L24" s="27">
        <v>4</v>
      </c>
      <c r="M24" s="27">
        <v>3</v>
      </c>
      <c r="N24" s="27">
        <f>SUM(L24:M24)</f>
        <v>7</v>
      </c>
      <c r="O24" s="39">
        <v>0</v>
      </c>
      <c r="P24" s="39">
        <v>2</v>
      </c>
      <c r="Q24" s="39">
        <v>1</v>
      </c>
      <c r="R24" s="39">
        <v>1</v>
      </c>
      <c r="S24" s="39">
        <v>0</v>
      </c>
      <c r="T24" s="39">
        <v>10</v>
      </c>
      <c r="U24" s="40">
        <f t="shared" si="1"/>
        <v>0.39534883720930231</v>
      </c>
      <c r="V24" s="22">
        <v>159</v>
      </c>
      <c r="W24" s="22" t="s">
        <v>88</v>
      </c>
      <c r="X24" s="22" t="s">
        <v>89</v>
      </c>
      <c r="Y24" s="71">
        <v>500</v>
      </c>
      <c r="Z24" s="42"/>
      <c r="AA24" s="1" t="s">
        <v>90</v>
      </c>
      <c r="AB24" s="28" t="s">
        <v>225</v>
      </c>
    </row>
    <row r="25" spans="1:28" x14ac:dyDescent="0.3">
      <c r="A25" s="44" t="s">
        <v>60</v>
      </c>
      <c r="B25" s="44" t="s">
        <v>45</v>
      </c>
      <c r="C25" s="45" t="s">
        <v>39</v>
      </c>
      <c r="D25" s="44"/>
      <c r="E25" s="45">
        <f t="shared" ref="E25:T25" si="2">SUM(E13:E24)</f>
        <v>240</v>
      </c>
      <c r="F25" s="45">
        <f t="shared" si="2"/>
        <v>35</v>
      </c>
      <c r="G25" s="45">
        <f t="shared" si="2"/>
        <v>90</v>
      </c>
      <c r="H25" s="45">
        <f t="shared" si="2"/>
        <v>0</v>
      </c>
      <c r="I25" s="45">
        <f t="shared" si="2"/>
        <v>1</v>
      </c>
      <c r="J25" s="45">
        <f t="shared" si="2"/>
        <v>25</v>
      </c>
      <c r="K25" s="45">
        <f t="shared" si="2"/>
        <v>34</v>
      </c>
      <c r="L25" s="45">
        <f t="shared" si="2"/>
        <v>22</v>
      </c>
      <c r="M25" s="45">
        <f t="shared" si="2"/>
        <v>32</v>
      </c>
      <c r="N25" s="45">
        <f t="shared" si="2"/>
        <v>54</v>
      </c>
      <c r="O25" s="45">
        <f t="shared" si="2"/>
        <v>7</v>
      </c>
      <c r="P25" s="45">
        <f t="shared" si="2"/>
        <v>20</v>
      </c>
      <c r="Q25" s="45">
        <f t="shared" si="2"/>
        <v>13</v>
      </c>
      <c r="R25" s="45">
        <f t="shared" si="2"/>
        <v>12</v>
      </c>
      <c r="S25" s="45">
        <f t="shared" si="2"/>
        <v>1</v>
      </c>
      <c r="T25" s="45">
        <f t="shared" si="2"/>
        <v>95</v>
      </c>
      <c r="U25" s="46">
        <f>((T25+Q25+N25-R25)+(O25*2))/E25</f>
        <v>0.68333333333333335</v>
      </c>
      <c r="V25" s="47">
        <v>159</v>
      </c>
      <c r="W25" s="47" t="s">
        <v>88</v>
      </c>
      <c r="X25" s="47" t="s">
        <v>89</v>
      </c>
      <c r="Y25" s="72">
        <v>500</v>
      </c>
      <c r="Z25" s="49"/>
      <c r="AA25" s="44" t="s">
        <v>90</v>
      </c>
      <c r="AB25" s="76" t="s">
        <v>225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0.3888888888888889</v>
      </c>
      <c r="H26" s="27"/>
      <c r="I26" s="1"/>
      <c r="J26" s="50" t="s">
        <v>41</v>
      </c>
      <c r="K26" s="52">
        <f>J25/K25</f>
        <v>0.73529411764705888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61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4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60</v>
      </c>
      <c r="C35" s="27" t="s">
        <v>384</v>
      </c>
      <c r="D35" s="38">
        <v>4</v>
      </c>
      <c r="E35" s="27">
        <v>41</v>
      </c>
      <c r="F35" s="27">
        <v>7</v>
      </c>
      <c r="G35" s="27">
        <v>14</v>
      </c>
      <c r="H35" s="27">
        <v>0</v>
      </c>
      <c r="I35" s="27">
        <v>1</v>
      </c>
      <c r="J35" s="27">
        <v>0</v>
      </c>
      <c r="K35" s="27">
        <v>0</v>
      </c>
      <c r="L35" s="27">
        <v>3</v>
      </c>
      <c r="M35" s="27">
        <v>5</v>
      </c>
      <c r="N35" s="27">
        <f>SUM(L35:M35)</f>
        <v>8</v>
      </c>
      <c r="O35" s="27">
        <v>3</v>
      </c>
      <c r="P35" s="39">
        <v>2</v>
      </c>
      <c r="Q35" s="27">
        <v>3</v>
      </c>
      <c r="R35" s="27">
        <v>2</v>
      </c>
      <c r="S35" s="27">
        <v>0</v>
      </c>
      <c r="T35" s="27">
        <v>14</v>
      </c>
      <c r="U35" s="40">
        <f>IFERROR(((T35+Q35+N35-R35)+(O35*2))/E35,"")</f>
        <v>0.70731707317073167</v>
      </c>
      <c r="V35" s="22">
        <v>159</v>
      </c>
      <c r="W35" s="22" t="s">
        <v>93</v>
      </c>
      <c r="X35" s="22" t="s">
        <v>94</v>
      </c>
      <c r="Y35" s="71">
        <v>500</v>
      </c>
      <c r="Z35" s="42"/>
      <c r="AA35" s="1" t="s">
        <v>226</v>
      </c>
      <c r="AB35" s="28" t="s">
        <v>227</v>
      </c>
    </row>
    <row r="36" spans="1:28" x14ac:dyDescent="0.3">
      <c r="A36" s="1" t="s">
        <v>45</v>
      </c>
      <c r="B36" s="1" t="s">
        <v>60</v>
      </c>
      <c r="C36" s="27" t="s">
        <v>385</v>
      </c>
      <c r="D36" s="38">
        <v>5</v>
      </c>
      <c r="E36" s="27">
        <v>6</v>
      </c>
      <c r="F36" s="27">
        <v>0</v>
      </c>
      <c r="G36" s="27">
        <v>1</v>
      </c>
      <c r="H36" s="27"/>
      <c r="I36" s="27"/>
      <c r="J36" s="27">
        <v>0</v>
      </c>
      <c r="K36" s="27">
        <v>0</v>
      </c>
      <c r="L36" s="27">
        <v>0</v>
      </c>
      <c r="M36" s="27">
        <v>1</v>
      </c>
      <c r="N36" s="27">
        <f>SUM(L36:M36)</f>
        <v>1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27">
        <v>0</v>
      </c>
      <c r="U36" s="40">
        <f t="shared" ref="U36:U45" si="3">IFERROR(((T36+Q36+N36-R36)+(O36*2))/E36,"")</f>
        <v>0.16666666666666666</v>
      </c>
      <c r="V36" s="22">
        <v>159</v>
      </c>
      <c r="W36" s="22" t="s">
        <v>93</v>
      </c>
      <c r="X36" s="22" t="s">
        <v>94</v>
      </c>
      <c r="Y36" s="71">
        <v>500</v>
      </c>
      <c r="Z36" s="42"/>
      <c r="AA36" s="1" t="s">
        <v>226</v>
      </c>
      <c r="AB36" s="28" t="s">
        <v>227</v>
      </c>
    </row>
    <row r="37" spans="1:28" x14ac:dyDescent="0.3">
      <c r="A37" s="1" t="s">
        <v>45</v>
      </c>
      <c r="B37" s="1" t="s">
        <v>60</v>
      </c>
      <c r="C37" s="27" t="s">
        <v>386</v>
      </c>
      <c r="D37" s="38">
        <v>13</v>
      </c>
      <c r="E37" s="27">
        <v>10</v>
      </c>
      <c r="F37" s="27">
        <v>0</v>
      </c>
      <c r="G37" s="27">
        <v>0</v>
      </c>
      <c r="H37" s="27"/>
      <c r="I37" s="27"/>
      <c r="J37" s="27">
        <v>1</v>
      </c>
      <c r="K37" s="27">
        <v>2</v>
      </c>
      <c r="L37" s="27">
        <v>0</v>
      </c>
      <c r="M37" s="27">
        <v>1</v>
      </c>
      <c r="N37" s="27">
        <f t="shared" ref="N37:N42" si="4">SUM(L37:M37)</f>
        <v>1</v>
      </c>
      <c r="O37" s="39">
        <v>0</v>
      </c>
      <c r="P37" s="39">
        <v>1</v>
      </c>
      <c r="Q37" s="39">
        <v>0</v>
      </c>
      <c r="R37" s="39">
        <v>1</v>
      </c>
      <c r="S37" s="39">
        <v>0</v>
      </c>
      <c r="T37" s="27">
        <v>1</v>
      </c>
      <c r="U37" s="40">
        <f t="shared" si="3"/>
        <v>0.1</v>
      </c>
      <c r="V37" s="22">
        <v>159</v>
      </c>
      <c r="W37" s="22" t="s">
        <v>93</v>
      </c>
      <c r="X37" s="22" t="s">
        <v>94</v>
      </c>
      <c r="Y37" s="71">
        <v>500</v>
      </c>
      <c r="Z37" s="42"/>
      <c r="AA37" s="1" t="s">
        <v>226</v>
      </c>
      <c r="AB37" s="28" t="s">
        <v>227</v>
      </c>
    </row>
    <row r="38" spans="1:28" x14ac:dyDescent="0.3">
      <c r="A38" s="1" t="s">
        <v>45</v>
      </c>
      <c r="B38" s="1" t="s">
        <v>60</v>
      </c>
      <c r="C38" s="27" t="s">
        <v>387</v>
      </c>
      <c r="D38" s="38">
        <v>14</v>
      </c>
      <c r="E38" s="27">
        <v>8</v>
      </c>
      <c r="F38" s="27">
        <v>1</v>
      </c>
      <c r="G38" s="27">
        <v>3</v>
      </c>
      <c r="H38" s="27"/>
      <c r="I38" s="27"/>
      <c r="J38" s="27">
        <v>1</v>
      </c>
      <c r="K38" s="27">
        <v>2</v>
      </c>
      <c r="L38" s="27">
        <v>0</v>
      </c>
      <c r="M38" s="27">
        <v>2</v>
      </c>
      <c r="N38" s="27">
        <f t="shared" si="4"/>
        <v>2</v>
      </c>
      <c r="O38" s="39">
        <v>0</v>
      </c>
      <c r="P38" s="39">
        <v>2</v>
      </c>
      <c r="Q38" s="39">
        <v>0</v>
      </c>
      <c r="R38" s="39">
        <v>0</v>
      </c>
      <c r="S38" s="39">
        <v>0</v>
      </c>
      <c r="T38" s="27">
        <v>3</v>
      </c>
      <c r="U38" s="40">
        <f t="shared" si="3"/>
        <v>0.625</v>
      </c>
      <c r="V38" s="22">
        <v>159</v>
      </c>
      <c r="W38" s="22" t="s">
        <v>93</v>
      </c>
      <c r="X38" s="22" t="s">
        <v>94</v>
      </c>
      <c r="Y38" s="71">
        <v>500</v>
      </c>
      <c r="Z38" s="42"/>
      <c r="AA38" s="1" t="s">
        <v>226</v>
      </c>
      <c r="AB38" s="28" t="s">
        <v>227</v>
      </c>
    </row>
    <row r="39" spans="1:28" x14ac:dyDescent="0.3">
      <c r="A39" s="1" t="s">
        <v>45</v>
      </c>
      <c r="B39" s="1" t="s">
        <v>60</v>
      </c>
      <c r="C39" s="27" t="s">
        <v>388</v>
      </c>
      <c r="D39" s="38">
        <v>1</v>
      </c>
      <c r="E39" s="27">
        <v>34</v>
      </c>
      <c r="F39" s="27">
        <v>4</v>
      </c>
      <c r="G39" s="27">
        <v>13</v>
      </c>
      <c r="H39" s="27"/>
      <c r="I39" s="27"/>
      <c r="J39" s="27">
        <v>0</v>
      </c>
      <c r="K39" s="27">
        <v>0</v>
      </c>
      <c r="L39" s="27">
        <v>1</v>
      </c>
      <c r="M39" s="27">
        <v>0</v>
      </c>
      <c r="N39" s="27">
        <f t="shared" si="4"/>
        <v>1</v>
      </c>
      <c r="O39" s="39">
        <v>0</v>
      </c>
      <c r="P39" s="39">
        <v>4</v>
      </c>
      <c r="Q39" s="39">
        <v>0</v>
      </c>
      <c r="R39" s="39">
        <v>7</v>
      </c>
      <c r="S39" s="39">
        <v>0</v>
      </c>
      <c r="T39" s="27">
        <v>8</v>
      </c>
      <c r="U39" s="40">
        <f t="shared" si="3"/>
        <v>5.8823529411764705E-2</v>
      </c>
      <c r="V39" s="22">
        <v>159</v>
      </c>
      <c r="W39" s="22" t="s">
        <v>93</v>
      </c>
      <c r="X39" s="22" t="s">
        <v>94</v>
      </c>
      <c r="Y39" s="71">
        <v>500</v>
      </c>
      <c r="Z39" s="42"/>
      <c r="AA39" s="1" t="s">
        <v>226</v>
      </c>
      <c r="AB39" s="28" t="s">
        <v>227</v>
      </c>
    </row>
    <row r="40" spans="1:28" x14ac:dyDescent="0.3">
      <c r="A40" s="1" t="s">
        <v>45</v>
      </c>
      <c r="B40" s="1" t="s">
        <v>60</v>
      </c>
      <c r="C40" s="27" t="s">
        <v>389</v>
      </c>
      <c r="D40" s="38">
        <v>15</v>
      </c>
      <c r="E40" s="27">
        <v>42</v>
      </c>
      <c r="F40" s="27">
        <v>8</v>
      </c>
      <c r="G40" s="27">
        <v>12</v>
      </c>
      <c r="H40" s="27"/>
      <c r="I40" s="27"/>
      <c r="J40" s="27">
        <v>8</v>
      </c>
      <c r="K40" s="27">
        <v>10</v>
      </c>
      <c r="L40" s="27">
        <v>9</v>
      </c>
      <c r="M40" s="27">
        <v>7</v>
      </c>
      <c r="N40" s="27">
        <f t="shared" si="4"/>
        <v>16</v>
      </c>
      <c r="O40" s="39">
        <v>1</v>
      </c>
      <c r="P40" s="39">
        <v>3</v>
      </c>
      <c r="Q40" s="39">
        <v>2</v>
      </c>
      <c r="R40" s="39">
        <v>3</v>
      </c>
      <c r="S40" s="39">
        <v>0</v>
      </c>
      <c r="T40" s="27">
        <v>24</v>
      </c>
      <c r="U40" s="40">
        <f t="shared" si="3"/>
        <v>0.97619047619047616</v>
      </c>
      <c r="V40" s="22">
        <v>159</v>
      </c>
      <c r="W40" s="22" t="s">
        <v>93</v>
      </c>
      <c r="X40" s="22" t="s">
        <v>94</v>
      </c>
      <c r="Y40" s="71">
        <v>500</v>
      </c>
      <c r="Z40" s="42"/>
      <c r="AA40" s="1" t="s">
        <v>226</v>
      </c>
      <c r="AB40" s="28" t="s">
        <v>227</v>
      </c>
    </row>
    <row r="41" spans="1:28" x14ac:dyDescent="0.3">
      <c r="A41" s="1" t="s">
        <v>45</v>
      </c>
      <c r="B41" s="1" t="s">
        <v>60</v>
      </c>
      <c r="C41" s="27" t="s">
        <v>390</v>
      </c>
      <c r="D41" s="38">
        <v>21</v>
      </c>
      <c r="E41" s="27">
        <v>32</v>
      </c>
      <c r="F41" s="27">
        <v>5</v>
      </c>
      <c r="G41" s="27">
        <v>16</v>
      </c>
      <c r="H41" s="27"/>
      <c r="I41" s="27"/>
      <c r="J41" s="27">
        <v>4</v>
      </c>
      <c r="K41" s="27">
        <v>8</v>
      </c>
      <c r="L41" s="27">
        <v>3</v>
      </c>
      <c r="M41" s="27">
        <v>6</v>
      </c>
      <c r="N41" s="27">
        <f t="shared" si="4"/>
        <v>9</v>
      </c>
      <c r="O41" s="39">
        <v>1</v>
      </c>
      <c r="P41" s="39">
        <v>4</v>
      </c>
      <c r="Q41" s="39">
        <v>0</v>
      </c>
      <c r="R41" s="39">
        <v>1</v>
      </c>
      <c r="S41" s="39">
        <v>1</v>
      </c>
      <c r="T41" s="27">
        <v>14</v>
      </c>
      <c r="U41" s="40">
        <f t="shared" si="3"/>
        <v>0.75</v>
      </c>
      <c r="V41" s="22">
        <v>159</v>
      </c>
      <c r="W41" s="22" t="s">
        <v>93</v>
      </c>
      <c r="X41" s="22" t="s">
        <v>94</v>
      </c>
      <c r="Y41" s="71">
        <v>500</v>
      </c>
      <c r="Z41" s="42"/>
      <c r="AA41" s="1" t="s">
        <v>226</v>
      </c>
      <c r="AB41" s="28" t="s">
        <v>227</v>
      </c>
    </row>
    <row r="42" spans="1:28" x14ac:dyDescent="0.3">
      <c r="A42" s="1" t="s">
        <v>45</v>
      </c>
      <c r="B42" s="1" t="s">
        <v>60</v>
      </c>
      <c r="C42" s="27" t="s">
        <v>527</v>
      </c>
      <c r="D42" s="87"/>
      <c r="E42" s="27">
        <v>8</v>
      </c>
      <c r="F42" s="27">
        <v>0</v>
      </c>
      <c r="G42" s="27">
        <v>1</v>
      </c>
      <c r="H42" s="27"/>
      <c r="I42" s="27"/>
      <c r="J42" s="27">
        <v>0</v>
      </c>
      <c r="K42" s="27">
        <v>2</v>
      </c>
      <c r="L42" s="27">
        <v>0</v>
      </c>
      <c r="M42" s="27">
        <v>1</v>
      </c>
      <c r="N42" s="27">
        <f t="shared" si="4"/>
        <v>1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27">
        <v>0</v>
      </c>
      <c r="U42" s="40">
        <f t="shared" si="3"/>
        <v>0.125</v>
      </c>
      <c r="V42" s="22">
        <v>159</v>
      </c>
      <c r="W42" s="22" t="s">
        <v>93</v>
      </c>
      <c r="X42" s="22" t="s">
        <v>94</v>
      </c>
      <c r="Y42" s="71">
        <v>500</v>
      </c>
      <c r="Z42" s="42"/>
      <c r="AA42" s="1" t="s">
        <v>226</v>
      </c>
      <c r="AB42" s="28" t="s">
        <v>227</v>
      </c>
    </row>
    <row r="43" spans="1:28" x14ac:dyDescent="0.3">
      <c r="A43" s="1" t="s">
        <v>45</v>
      </c>
      <c r="B43" s="1" t="s">
        <v>60</v>
      </c>
      <c r="C43" s="27" t="s">
        <v>170</v>
      </c>
      <c r="D43" s="38">
        <v>20</v>
      </c>
      <c r="E43" s="27">
        <v>23</v>
      </c>
      <c r="F43" s="27">
        <v>6</v>
      </c>
      <c r="G43" s="27">
        <v>13</v>
      </c>
      <c r="H43" s="27"/>
      <c r="I43" s="27"/>
      <c r="J43" s="27">
        <v>1</v>
      </c>
      <c r="K43" s="27">
        <v>2</v>
      </c>
      <c r="L43" s="27">
        <v>4</v>
      </c>
      <c r="M43" s="27">
        <v>4</v>
      </c>
      <c r="N43" s="27">
        <f>SUM(L43:M43)</f>
        <v>8</v>
      </c>
      <c r="O43" s="39">
        <v>0</v>
      </c>
      <c r="P43" s="57">
        <v>6</v>
      </c>
      <c r="Q43" s="39">
        <v>2</v>
      </c>
      <c r="R43" s="39">
        <v>1</v>
      </c>
      <c r="S43" s="39">
        <v>1</v>
      </c>
      <c r="T43" s="27">
        <v>13</v>
      </c>
      <c r="U43" s="40">
        <f t="shared" si="3"/>
        <v>0.95652173913043481</v>
      </c>
      <c r="V43" s="22">
        <v>159</v>
      </c>
      <c r="W43" s="22" t="s">
        <v>93</v>
      </c>
      <c r="X43" s="22" t="s">
        <v>94</v>
      </c>
      <c r="Y43" s="71">
        <v>500</v>
      </c>
      <c r="Z43" s="42"/>
      <c r="AA43" s="1" t="s">
        <v>226</v>
      </c>
      <c r="AB43" s="28" t="s">
        <v>227</v>
      </c>
    </row>
    <row r="44" spans="1:28" x14ac:dyDescent="0.3">
      <c r="A44" s="1" t="s">
        <v>45</v>
      </c>
      <c r="B44" s="1" t="s">
        <v>60</v>
      </c>
      <c r="C44" s="27" t="s">
        <v>391</v>
      </c>
      <c r="D44" s="38">
        <v>11</v>
      </c>
      <c r="E44" s="27">
        <v>15</v>
      </c>
      <c r="F44" s="27">
        <v>0</v>
      </c>
      <c r="G44" s="27">
        <v>4</v>
      </c>
      <c r="H44" s="27"/>
      <c r="I44" s="27"/>
      <c r="J44" s="27">
        <v>2</v>
      </c>
      <c r="K44" s="27">
        <v>3</v>
      </c>
      <c r="L44" s="27">
        <v>0</v>
      </c>
      <c r="M44" s="27">
        <v>1</v>
      </c>
      <c r="N44" s="27">
        <f>SUM(L44:M44)</f>
        <v>1</v>
      </c>
      <c r="O44" s="39">
        <v>1</v>
      </c>
      <c r="P44" s="39">
        <v>0</v>
      </c>
      <c r="Q44" s="39">
        <v>0</v>
      </c>
      <c r="R44" s="39">
        <v>3</v>
      </c>
      <c r="S44" s="39">
        <v>0</v>
      </c>
      <c r="T44" s="27">
        <v>2</v>
      </c>
      <c r="U44" s="40">
        <f t="shared" si="3"/>
        <v>0.13333333333333333</v>
      </c>
      <c r="V44" s="22">
        <v>159</v>
      </c>
      <c r="W44" s="22" t="s">
        <v>93</v>
      </c>
      <c r="X44" s="22" t="s">
        <v>94</v>
      </c>
      <c r="Y44" s="71">
        <v>500</v>
      </c>
      <c r="Z44" s="42"/>
      <c r="AA44" s="1" t="s">
        <v>226</v>
      </c>
      <c r="AB44" s="28" t="s">
        <v>227</v>
      </c>
    </row>
    <row r="45" spans="1:28" x14ac:dyDescent="0.3">
      <c r="A45" s="1" t="s">
        <v>45</v>
      </c>
      <c r="B45" s="1" t="s">
        <v>60</v>
      </c>
      <c r="C45" s="27" t="s">
        <v>392</v>
      </c>
      <c r="D45" s="38">
        <v>12</v>
      </c>
      <c r="E45" s="27">
        <v>21</v>
      </c>
      <c r="F45" s="27">
        <v>0</v>
      </c>
      <c r="G45" s="27">
        <v>4</v>
      </c>
      <c r="H45" s="27"/>
      <c r="I45" s="27"/>
      <c r="J45" s="27">
        <v>0</v>
      </c>
      <c r="K45" s="27">
        <v>0</v>
      </c>
      <c r="L45" s="27">
        <v>0</v>
      </c>
      <c r="M45" s="27">
        <v>1</v>
      </c>
      <c r="N45" s="27">
        <f>SUM(L45:M45)</f>
        <v>1</v>
      </c>
      <c r="O45" s="39">
        <v>0</v>
      </c>
      <c r="P45" s="39">
        <v>2</v>
      </c>
      <c r="Q45" s="39">
        <v>0</v>
      </c>
      <c r="R45" s="39">
        <v>4</v>
      </c>
      <c r="S45" s="39">
        <v>0</v>
      </c>
      <c r="T45" s="27">
        <v>0</v>
      </c>
      <c r="U45" s="96">
        <f t="shared" si="3"/>
        <v>-0.14285714285714285</v>
      </c>
      <c r="V45" s="22">
        <v>159</v>
      </c>
      <c r="W45" s="22" t="s">
        <v>93</v>
      </c>
      <c r="X45" s="22" t="s">
        <v>94</v>
      </c>
      <c r="Y45" s="71">
        <v>500</v>
      </c>
      <c r="Z45" s="42"/>
      <c r="AA45" s="1" t="s">
        <v>226</v>
      </c>
      <c r="AB45" s="28" t="s">
        <v>227</v>
      </c>
    </row>
    <row r="46" spans="1:28" x14ac:dyDescent="0.3">
      <c r="A46" s="44" t="s">
        <v>45</v>
      </c>
      <c r="B46" s="44" t="s">
        <v>60</v>
      </c>
      <c r="C46" s="45" t="s">
        <v>39</v>
      </c>
      <c r="D46" s="44"/>
      <c r="E46" s="45">
        <f t="shared" ref="E46:T46" si="5">SUM(E35:E45)</f>
        <v>240</v>
      </c>
      <c r="F46" s="45">
        <f t="shared" si="5"/>
        <v>31</v>
      </c>
      <c r="G46" s="45">
        <f t="shared" si="5"/>
        <v>81</v>
      </c>
      <c r="H46" s="45">
        <f t="shared" si="5"/>
        <v>0</v>
      </c>
      <c r="I46" s="45">
        <f t="shared" si="5"/>
        <v>1</v>
      </c>
      <c r="J46" s="45">
        <f t="shared" si="5"/>
        <v>17</v>
      </c>
      <c r="K46" s="45">
        <f t="shared" si="5"/>
        <v>29</v>
      </c>
      <c r="L46" s="45">
        <f t="shared" si="5"/>
        <v>20</v>
      </c>
      <c r="M46" s="45">
        <f t="shared" si="5"/>
        <v>29</v>
      </c>
      <c r="N46" s="45">
        <f t="shared" si="5"/>
        <v>49</v>
      </c>
      <c r="O46" s="45">
        <f t="shared" si="5"/>
        <v>6</v>
      </c>
      <c r="P46" s="45">
        <f t="shared" si="5"/>
        <v>24</v>
      </c>
      <c r="Q46" s="45">
        <f t="shared" si="5"/>
        <v>7</v>
      </c>
      <c r="R46" s="45">
        <f t="shared" si="5"/>
        <v>22</v>
      </c>
      <c r="S46" s="45">
        <f t="shared" si="5"/>
        <v>2</v>
      </c>
      <c r="T46" s="45">
        <f t="shared" si="5"/>
        <v>79</v>
      </c>
      <c r="U46" s="46">
        <f>((T46+Q46+N46-R46)+(O46*2))/E46</f>
        <v>0.52083333333333337</v>
      </c>
      <c r="V46" s="47">
        <v>159</v>
      </c>
      <c r="W46" s="47" t="s">
        <v>93</v>
      </c>
      <c r="X46" s="47" t="s">
        <v>94</v>
      </c>
      <c r="Y46" s="72">
        <v>500</v>
      </c>
      <c r="Z46" s="49"/>
      <c r="AA46" s="44" t="s">
        <v>226</v>
      </c>
      <c r="AB46" s="76" t="s">
        <v>227</v>
      </c>
    </row>
    <row r="47" spans="1:28" x14ac:dyDescent="0.3">
      <c r="A47" s="1"/>
      <c r="B47" s="1"/>
      <c r="C47" s="1"/>
      <c r="D47" s="1"/>
      <c r="F47" s="50" t="s">
        <v>40</v>
      </c>
      <c r="G47" s="51">
        <f>F46/G46</f>
        <v>0.38271604938271603</v>
      </c>
      <c r="H47" s="27"/>
      <c r="I47" s="1"/>
      <c r="J47" s="50" t="s">
        <v>41</v>
      </c>
      <c r="K47" s="52">
        <f>J46/K46</f>
        <v>0.58620689655172409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1549D-2209-4F1D-95D8-1B3E35C58B85}">
  <sheetPr>
    <tabColor rgb="FF92D050"/>
  </sheetPr>
  <dimension ref="A1:AB47"/>
  <sheetViews>
    <sheetView workbookViewId="0">
      <selection activeCell="P17" sqref="P17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494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118</v>
      </c>
      <c r="D4" s="7" t="s">
        <v>4</v>
      </c>
      <c r="E4" s="8"/>
      <c r="F4" s="5"/>
      <c r="G4" s="1"/>
      <c r="J4" s="15" t="s">
        <v>176</v>
      </c>
      <c r="K4" s="16" t="str">
        <f>+C11</f>
        <v>Minnesota Fillies</v>
      </c>
      <c r="L4" s="17"/>
      <c r="M4" s="18"/>
      <c r="N4" s="19">
        <v>29</v>
      </c>
      <c r="O4" s="19">
        <v>22</v>
      </c>
      <c r="P4" s="19">
        <v>27</v>
      </c>
      <c r="Q4" s="19">
        <v>25</v>
      </c>
      <c r="R4" s="20"/>
      <c r="S4" s="21">
        <f>SUM(N4:R4)</f>
        <v>103</v>
      </c>
      <c r="T4" s="22">
        <v>335</v>
      </c>
    </row>
    <row r="5" spans="1:28" x14ac:dyDescent="0.3">
      <c r="B5" s="1"/>
      <c r="C5" s="6" t="s">
        <v>165</v>
      </c>
      <c r="D5" s="7" t="s">
        <v>5</v>
      </c>
      <c r="E5" s="1"/>
      <c r="F5" s="1"/>
      <c r="G5" s="1"/>
      <c r="J5" s="15" t="s">
        <v>177</v>
      </c>
      <c r="K5" s="16" t="str">
        <f>+C33</f>
        <v>Chicago Hustle</v>
      </c>
      <c r="L5" s="17"/>
      <c r="M5" s="18"/>
      <c r="N5" s="19">
        <v>22</v>
      </c>
      <c r="O5" s="19">
        <v>16</v>
      </c>
      <c r="P5" s="19">
        <v>20</v>
      </c>
      <c r="Q5" s="19">
        <v>29</v>
      </c>
      <c r="R5" s="20"/>
      <c r="S5" s="21">
        <f>SUM(N5:R5)</f>
        <v>87</v>
      </c>
      <c r="T5" s="22">
        <v>335</v>
      </c>
      <c r="U5" s="1"/>
      <c r="V5" s="1"/>
      <c r="W5" s="1"/>
    </row>
    <row r="6" spans="1:28" x14ac:dyDescent="0.3">
      <c r="C6" s="23">
        <v>1429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174</v>
      </c>
      <c r="D7" s="7" t="s">
        <v>7</v>
      </c>
      <c r="G7" s="1"/>
      <c r="S7" s="1"/>
      <c r="T7" s="25" t="s">
        <v>8</v>
      </c>
      <c r="U7" s="1"/>
      <c r="V7" s="26">
        <v>335</v>
      </c>
      <c r="W7" s="1"/>
    </row>
    <row r="8" spans="1:28" x14ac:dyDescent="0.3">
      <c r="B8" s="1"/>
      <c r="C8" s="24" t="s">
        <v>175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30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54</v>
      </c>
      <c r="D13" s="38">
        <v>21</v>
      </c>
      <c r="E13" s="27">
        <v>13</v>
      </c>
      <c r="F13" s="27">
        <v>0</v>
      </c>
      <c r="G13" s="27">
        <v>4</v>
      </c>
      <c r="H13" s="27"/>
      <c r="I13" s="27"/>
      <c r="J13" s="27">
        <v>0</v>
      </c>
      <c r="K13" s="27">
        <v>0</v>
      </c>
      <c r="L13" s="27">
        <v>1</v>
      </c>
      <c r="M13" s="27">
        <v>1</v>
      </c>
      <c r="N13" s="27">
        <f>SUM(L13:M13)</f>
        <v>2</v>
      </c>
      <c r="O13" s="27">
        <v>3</v>
      </c>
      <c r="P13" s="39">
        <v>1</v>
      </c>
      <c r="Q13" s="27">
        <v>0</v>
      </c>
      <c r="R13" s="27">
        <v>0</v>
      </c>
      <c r="S13" s="27">
        <v>0</v>
      </c>
      <c r="T13" s="27">
        <f>+(F13*2)+J13</f>
        <v>0</v>
      </c>
      <c r="U13" s="40">
        <f>IFERROR(((T13+Q13+N13-R13)+(O13*2))/E13,"")</f>
        <v>0.61538461538461542</v>
      </c>
      <c r="V13" s="22">
        <v>335</v>
      </c>
      <c r="W13" s="22" t="s">
        <v>88</v>
      </c>
      <c r="X13" s="22" t="s">
        <v>89</v>
      </c>
      <c r="Y13" s="71">
        <v>1429</v>
      </c>
      <c r="Z13" s="42"/>
      <c r="AA13" s="1" t="s">
        <v>90</v>
      </c>
      <c r="AB13" s="28" t="s">
        <v>178</v>
      </c>
    </row>
    <row r="14" spans="1:28" x14ac:dyDescent="0.3">
      <c r="A14" s="1" t="s">
        <v>68</v>
      </c>
      <c r="B14" s="1" t="s">
        <v>45</v>
      </c>
      <c r="C14" s="27" t="s">
        <v>50</v>
      </c>
      <c r="D14" s="38">
        <v>32</v>
      </c>
      <c r="E14" s="27">
        <v>35</v>
      </c>
      <c r="F14" s="27">
        <v>2</v>
      </c>
      <c r="G14" s="27">
        <v>6</v>
      </c>
      <c r="H14" s="27"/>
      <c r="I14" s="27"/>
      <c r="J14" s="27">
        <v>3</v>
      </c>
      <c r="K14" s="27">
        <v>5</v>
      </c>
      <c r="L14" s="27">
        <v>0</v>
      </c>
      <c r="M14" s="27">
        <v>3</v>
      </c>
      <c r="N14" s="27">
        <f t="shared" ref="N14:N19" si="0">SUM(L14:M14)</f>
        <v>3</v>
      </c>
      <c r="O14" s="39">
        <v>5</v>
      </c>
      <c r="P14" s="39">
        <v>2</v>
      </c>
      <c r="Q14" s="39">
        <v>4</v>
      </c>
      <c r="R14" s="39">
        <v>5</v>
      </c>
      <c r="S14" s="39">
        <v>0</v>
      </c>
      <c r="T14" s="27">
        <f t="shared" ref="T14:T23" si="1">+(F14*2)+J14</f>
        <v>7</v>
      </c>
      <c r="U14" s="40">
        <f t="shared" ref="U14:U23" si="2">IFERROR(((T14+Q14+N14-R14)+(O14*2))/E14,"")</f>
        <v>0.54285714285714282</v>
      </c>
      <c r="V14" s="22">
        <v>335</v>
      </c>
      <c r="W14" s="22" t="s">
        <v>88</v>
      </c>
      <c r="X14" s="22" t="s">
        <v>89</v>
      </c>
      <c r="Y14" s="71">
        <v>1429</v>
      </c>
      <c r="Z14" s="42"/>
      <c r="AA14" s="1" t="s">
        <v>90</v>
      </c>
      <c r="AB14" s="28" t="s">
        <v>178</v>
      </c>
    </row>
    <row r="15" spans="1:28" x14ac:dyDescent="0.3">
      <c r="A15" s="1" t="s">
        <v>68</v>
      </c>
      <c r="B15" s="1" t="s">
        <v>45</v>
      </c>
      <c r="C15" s="27" t="s">
        <v>47</v>
      </c>
      <c r="D15" s="38">
        <v>42</v>
      </c>
      <c r="E15" s="27">
        <v>20</v>
      </c>
      <c r="F15" s="27">
        <v>6</v>
      </c>
      <c r="G15" s="27">
        <v>11</v>
      </c>
      <c r="H15" s="27"/>
      <c r="I15" s="27"/>
      <c r="J15" s="27">
        <v>2</v>
      </c>
      <c r="K15" s="27">
        <v>3</v>
      </c>
      <c r="L15" s="27">
        <v>1</v>
      </c>
      <c r="M15" s="27">
        <v>3</v>
      </c>
      <c r="N15" s="27">
        <f t="shared" si="0"/>
        <v>4</v>
      </c>
      <c r="O15" s="39">
        <v>2</v>
      </c>
      <c r="P15" s="57">
        <v>6</v>
      </c>
      <c r="Q15" s="39">
        <v>1</v>
      </c>
      <c r="R15" s="39">
        <v>2</v>
      </c>
      <c r="S15" s="39">
        <v>0</v>
      </c>
      <c r="T15" s="27">
        <f t="shared" si="1"/>
        <v>14</v>
      </c>
      <c r="U15" s="40">
        <f t="shared" si="2"/>
        <v>1.05</v>
      </c>
      <c r="V15" s="22">
        <v>335</v>
      </c>
      <c r="W15" s="22" t="s">
        <v>88</v>
      </c>
      <c r="X15" s="22" t="s">
        <v>89</v>
      </c>
      <c r="Y15" s="71">
        <v>1429</v>
      </c>
      <c r="Z15" s="42"/>
      <c r="AA15" s="1" t="s">
        <v>90</v>
      </c>
      <c r="AB15" s="28" t="s">
        <v>178</v>
      </c>
    </row>
    <row r="16" spans="1:28" x14ac:dyDescent="0.3">
      <c r="A16" s="1" t="s">
        <v>68</v>
      </c>
      <c r="B16" s="1" t="s">
        <v>45</v>
      </c>
      <c r="C16" s="27" t="s">
        <v>172</v>
      </c>
      <c r="D16" s="38">
        <v>13</v>
      </c>
      <c r="E16" s="27" t="s">
        <v>556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57"/>
      <c r="Q16" s="39"/>
      <c r="R16" s="39"/>
      <c r="S16" s="39"/>
      <c r="T16" s="27"/>
      <c r="U16" s="40"/>
      <c r="V16" s="22">
        <v>335</v>
      </c>
      <c r="W16" s="22" t="s">
        <v>88</v>
      </c>
      <c r="X16" s="22" t="s">
        <v>89</v>
      </c>
      <c r="Y16" s="71">
        <v>1429</v>
      </c>
      <c r="Z16" s="42"/>
      <c r="AA16" s="1" t="s">
        <v>90</v>
      </c>
      <c r="AB16" s="28" t="s">
        <v>178</v>
      </c>
    </row>
    <row r="17" spans="1:28" x14ac:dyDescent="0.3">
      <c r="A17" s="1" t="s">
        <v>68</v>
      </c>
      <c r="B17" s="1" t="s">
        <v>45</v>
      </c>
      <c r="C17" s="27" t="s">
        <v>49</v>
      </c>
      <c r="D17" s="38">
        <v>53</v>
      </c>
      <c r="E17" s="27">
        <v>34</v>
      </c>
      <c r="F17" s="27">
        <v>8</v>
      </c>
      <c r="G17" s="27">
        <v>13</v>
      </c>
      <c r="H17" s="27"/>
      <c r="I17" s="27"/>
      <c r="J17" s="27">
        <v>4</v>
      </c>
      <c r="K17" s="27">
        <v>6</v>
      </c>
      <c r="L17" s="27">
        <v>0</v>
      </c>
      <c r="M17" s="27">
        <v>7</v>
      </c>
      <c r="N17" s="27">
        <f t="shared" si="0"/>
        <v>7</v>
      </c>
      <c r="O17" s="39">
        <v>2</v>
      </c>
      <c r="P17" s="57">
        <v>6</v>
      </c>
      <c r="Q17" s="39">
        <v>0</v>
      </c>
      <c r="R17" s="39">
        <v>3</v>
      </c>
      <c r="S17" s="39">
        <v>0</v>
      </c>
      <c r="T17" s="27">
        <f t="shared" si="1"/>
        <v>20</v>
      </c>
      <c r="U17" s="40">
        <f t="shared" si="2"/>
        <v>0.82352941176470584</v>
      </c>
      <c r="V17" s="22">
        <v>335</v>
      </c>
      <c r="W17" s="22" t="s">
        <v>88</v>
      </c>
      <c r="X17" s="22" t="s">
        <v>89</v>
      </c>
      <c r="Y17" s="71">
        <v>1429</v>
      </c>
      <c r="Z17" s="42"/>
      <c r="AA17" s="1" t="s">
        <v>90</v>
      </c>
      <c r="AB17" s="28" t="s">
        <v>178</v>
      </c>
    </row>
    <row r="18" spans="1:28" x14ac:dyDescent="0.3">
      <c r="A18" s="1" t="s">
        <v>68</v>
      </c>
      <c r="B18" s="1" t="s">
        <v>45</v>
      </c>
      <c r="C18" s="27" t="s">
        <v>51</v>
      </c>
      <c r="D18" s="38">
        <v>33</v>
      </c>
      <c r="E18" s="27">
        <v>26</v>
      </c>
      <c r="F18" s="27">
        <v>4</v>
      </c>
      <c r="G18" s="27">
        <v>7</v>
      </c>
      <c r="H18" s="27"/>
      <c r="I18" s="27"/>
      <c r="J18" s="27">
        <v>4</v>
      </c>
      <c r="K18" s="27">
        <v>7</v>
      </c>
      <c r="L18" s="27">
        <v>2</v>
      </c>
      <c r="M18" s="27">
        <v>6</v>
      </c>
      <c r="N18" s="27">
        <f t="shared" si="0"/>
        <v>8</v>
      </c>
      <c r="O18" s="39">
        <v>1</v>
      </c>
      <c r="P18" s="39">
        <v>3</v>
      </c>
      <c r="Q18" s="39">
        <v>0</v>
      </c>
      <c r="R18" s="39">
        <v>4</v>
      </c>
      <c r="S18" s="39">
        <v>4</v>
      </c>
      <c r="T18" s="27">
        <f t="shared" si="1"/>
        <v>12</v>
      </c>
      <c r="U18" s="40">
        <f t="shared" si="2"/>
        <v>0.69230769230769229</v>
      </c>
      <c r="V18" s="22">
        <v>335</v>
      </c>
      <c r="W18" s="22" t="s">
        <v>88</v>
      </c>
      <c r="X18" s="22" t="s">
        <v>89</v>
      </c>
      <c r="Y18" s="71">
        <v>1429</v>
      </c>
      <c r="Z18" s="42"/>
      <c r="AA18" s="1" t="s">
        <v>90</v>
      </c>
      <c r="AB18" s="28" t="s">
        <v>178</v>
      </c>
    </row>
    <row r="19" spans="1:28" x14ac:dyDescent="0.3">
      <c r="A19" s="1" t="s">
        <v>68</v>
      </c>
      <c r="B19" s="1" t="s">
        <v>45</v>
      </c>
      <c r="C19" s="27" t="s">
        <v>173</v>
      </c>
      <c r="D19" s="38">
        <v>44</v>
      </c>
      <c r="E19" s="27">
        <v>16</v>
      </c>
      <c r="F19" s="27">
        <v>7</v>
      </c>
      <c r="G19" s="27">
        <v>10</v>
      </c>
      <c r="H19" s="27"/>
      <c r="I19" s="27"/>
      <c r="J19" s="27">
        <v>2</v>
      </c>
      <c r="K19" s="27">
        <v>2</v>
      </c>
      <c r="L19" s="27">
        <v>1</v>
      </c>
      <c r="M19" s="27">
        <v>1</v>
      </c>
      <c r="N19" s="27">
        <f t="shared" si="0"/>
        <v>2</v>
      </c>
      <c r="O19" s="39">
        <v>3</v>
      </c>
      <c r="P19" s="39">
        <v>5</v>
      </c>
      <c r="Q19" s="39">
        <v>3</v>
      </c>
      <c r="R19" s="39">
        <v>2</v>
      </c>
      <c r="S19" s="39">
        <v>0</v>
      </c>
      <c r="T19" s="27">
        <f t="shared" si="1"/>
        <v>16</v>
      </c>
      <c r="U19" s="40">
        <f t="shared" si="2"/>
        <v>1.5625</v>
      </c>
      <c r="V19" s="22">
        <v>335</v>
      </c>
      <c r="W19" s="22" t="s">
        <v>88</v>
      </c>
      <c r="X19" s="22" t="s">
        <v>89</v>
      </c>
      <c r="Y19" s="71">
        <v>1429</v>
      </c>
      <c r="Z19" s="42"/>
      <c r="AA19" s="1" t="s">
        <v>90</v>
      </c>
      <c r="AB19" s="28" t="s">
        <v>178</v>
      </c>
    </row>
    <row r="20" spans="1:28" x14ac:dyDescent="0.3">
      <c r="A20" s="1" t="s">
        <v>68</v>
      </c>
      <c r="B20" s="1" t="s">
        <v>45</v>
      </c>
      <c r="C20" s="27" t="s">
        <v>155</v>
      </c>
      <c r="D20" s="38">
        <v>10</v>
      </c>
      <c r="E20" s="27">
        <v>25</v>
      </c>
      <c r="F20" s="27">
        <v>3</v>
      </c>
      <c r="G20" s="27">
        <v>6</v>
      </c>
      <c r="H20" s="27"/>
      <c r="I20" s="27"/>
      <c r="J20" s="27">
        <v>0</v>
      </c>
      <c r="K20" s="27">
        <v>0</v>
      </c>
      <c r="L20" s="27">
        <v>1</v>
      </c>
      <c r="M20" s="27">
        <v>3</v>
      </c>
      <c r="N20" s="27">
        <f>SUM(L20:M20)</f>
        <v>4</v>
      </c>
      <c r="O20" s="39">
        <v>5</v>
      </c>
      <c r="P20" s="39">
        <v>5</v>
      </c>
      <c r="Q20" s="39">
        <v>2</v>
      </c>
      <c r="R20" s="39">
        <v>4</v>
      </c>
      <c r="S20" s="39">
        <v>1</v>
      </c>
      <c r="T20" s="27">
        <f t="shared" si="1"/>
        <v>6</v>
      </c>
      <c r="U20" s="40">
        <f t="shared" si="2"/>
        <v>0.72</v>
      </c>
      <c r="V20" s="22">
        <v>335</v>
      </c>
      <c r="W20" s="22" t="s">
        <v>88</v>
      </c>
      <c r="X20" s="22" t="s">
        <v>89</v>
      </c>
      <c r="Y20" s="71">
        <v>1429</v>
      </c>
      <c r="Z20" s="42"/>
      <c r="AA20" s="1" t="s">
        <v>90</v>
      </c>
      <c r="AB20" s="28" t="s">
        <v>178</v>
      </c>
    </row>
    <row r="21" spans="1:28" x14ac:dyDescent="0.3">
      <c r="A21" s="1" t="s">
        <v>68</v>
      </c>
      <c r="B21" s="1" t="s">
        <v>45</v>
      </c>
      <c r="C21" s="27" t="s">
        <v>52</v>
      </c>
      <c r="D21" s="38">
        <v>12</v>
      </c>
      <c r="E21" s="27">
        <v>22</v>
      </c>
      <c r="F21" s="27">
        <v>4</v>
      </c>
      <c r="G21" s="27">
        <v>7</v>
      </c>
      <c r="H21" s="27"/>
      <c r="I21" s="27"/>
      <c r="J21" s="27">
        <v>0</v>
      </c>
      <c r="K21" s="27">
        <v>0</v>
      </c>
      <c r="L21" s="27">
        <v>2</v>
      </c>
      <c r="M21" s="27">
        <v>0</v>
      </c>
      <c r="N21" s="27">
        <f>SUM(L21:M21)</f>
        <v>2</v>
      </c>
      <c r="O21" s="39">
        <v>2</v>
      </c>
      <c r="P21" s="39">
        <v>3</v>
      </c>
      <c r="Q21" s="39">
        <v>1</v>
      </c>
      <c r="R21" s="39">
        <v>2</v>
      </c>
      <c r="S21" s="39">
        <v>0</v>
      </c>
      <c r="T21" s="27">
        <f t="shared" si="1"/>
        <v>8</v>
      </c>
      <c r="U21" s="40">
        <f t="shared" si="2"/>
        <v>0.59090909090909094</v>
      </c>
      <c r="V21" s="22">
        <v>335</v>
      </c>
      <c r="W21" s="22" t="s">
        <v>88</v>
      </c>
      <c r="X21" s="22" t="s">
        <v>89</v>
      </c>
      <c r="Y21" s="71">
        <v>1429</v>
      </c>
      <c r="Z21" s="42"/>
      <c r="AA21" s="1" t="s">
        <v>90</v>
      </c>
      <c r="AB21" s="28" t="s">
        <v>178</v>
      </c>
    </row>
    <row r="22" spans="1:28" x14ac:dyDescent="0.3">
      <c r="A22" s="1" t="s">
        <v>68</v>
      </c>
      <c r="B22" s="1" t="s">
        <v>45</v>
      </c>
      <c r="C22" s="27" t="s">
        <v>179</v>
      </c>
      <c r="D22" s="38">
        <v>13</v>
      </c>
      <c r="E22" s="27">
        <v>5</v>
      </c>
      <c r="F22" s="27">
        <v>0</v>
      </c>
      <c r="G22" s="27">
        <v>1</v>
      </c>
      <c r="H22" s="27"/>
      <c r="I22" s="27"/>
      <c r="J22" s="27">
        <v>2</v>
      </c>
      <c r="K22" s="27">
        <v>2</v>
      </c>
      <c r="L22" s="27">
        <v>0</v>
      </c>
      <c r="M22" s="27">
        <v>0</v>
      </c>
      <c r="N22" s="27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27">
        <f t="shared" ref="T22" si="3">+(F22*2)+J22</f>
        <v>2</v>
      </c>
      <c r="U22" s="40">
        <f t="shared" ref="U22" si="4">IFERROR(((T22+Q22+N22-R22)+(O22*2))/E22,"")</f>
        <v>0.4</v>
      </c>
      <c r="V22" s="22">
        <v>335</v>
      </c>
      <c r="W22" s="22" t="s">
        <v>88</v>
      </c>
      <c r="X22" s="22" t="s">
        <v>89</v>
      </c>
      <c r="Y22" s="71">
        <v>1429</v>
      </c>
      <c r="Z22" s="42"/>
      <c r="AA22" s="1" t="s">
        <v>90</v>
      </c>
      <c r="AB22" s="28" t="s">
        <v>178</v>
      </c>
    </row>
    <row r="23" spans="1:28" x14ac:dyDescent="0.3">
      <c r="A23" s="1" t="s">
        <v>68</v>
      </c>
      <c r="B23" s="1" t="s">
        <v>45</v>
      </c>
      <c r="C23" s="27" t="s">
        <v>48</v>
      </c>
      <c r="D23" s="38">
        <v>11</v>
      </c>
      <c r="E23" s="27">
        <v>44</v>
      </c>
      <c r="F23" s="27">
        <v>7</v>
      </c>
      <c r="G23" s="27">
        <v>18</v>
      </c>
      <c r="H23" s="27"/>
      <c r="I23" s="27"/>
      <c r="J23" s="27">
        <v>4</v>
      </c>
      <c r="K23" s="27">
        <v>4</v>
      </c>
      <c r="L23" s="27">
        <v>4</v>
      </c>
      <c r="M23" s="27">
        <v>8</v>
      </c>
      <c r="N23" s="27">
        <f>SUM(L23:M23)</f>
        <v>12</v>
      </c>
      <c r="O23" s="39">
        <v>6</v>
      </c>
      <c r="P23" s="39">
        <v>3</v>
      </c>
      <c r="Q23" s="39">
        <v>2</v>
      </c>
      <c r="R23" s="39">
        <v>3</v>
      </c>
      <c r="S23" s="39">
        <v>1</v>
      </c>
      <c r="T23" s="27">
        <f t="shared" si="1"/>
        <v>18</v>
      </c>
      <c r="U23" s="40">
        <f t="shared" si="2"/>
        <v>0.93181818181818177</v>
      </c>
      <c r="V23" s="22">
        <v>335</v>
      </c>
      <c r="W23" s="22" t="s">
        <v>88</v>
      </c>
      <c r="X23" s="22" t="s">
        <v>89</v>
      </c>
      <c r="Y23" s="71">
        <v>1429</v>
      </c>
      <c r="Z23" s="42"/>
      <c r="AA23" s="1" t="s">
        <v>90</v>
      </c>
      <c r="AB23" s="28" t="s">
        <v>178</v>
      </c>
    </row>
    <row r="24" spans="1:28" x14ac:dyDescent="0.3">
      <c r="A24" s="44" t="s">
        <v>68</v>
      </c>
      <c r="B24" s="44" t="s">
        <v>45</v>
      </c>
      <c r="C24" s="45" t="s">
        <v>39</v>
      </c>
      <c r="D24" s="44"/>
      <c r="E24" s="45">
        <f t="shared" ref="E24:T24" si="5">SUM(E13:E23)</f>
        <v>240</v>
      </c>
      <c r="F24" s="45">
        <f t="shared" si="5"/>
        <v>41</v>
      </c>
      <c r="G24" s="45">
        <f t="shared" si="5"/>
        <v>83</v>
      </c>
      <c r="H24" s="45">
        <f t="shared" si="5"/>
        <v>0</v>
      </c>
      <c r="I24" s="45">
        <f t="shared" si="5"/>
        <v>0</v>
      </c>
      <c r="J24" s="45">
        <f t="shared" si="5"/>
        <v>21</v>
      </c>
      <c r="K24" s="45">
        <f t="shared" si="5"/>
        <v>29</v>
      </c>
      <c r="L24" s="45">
        <f t="shared" si="5"/>
        <v>12</v>
      </c>
      <c r="M24" s="45">
        <f t="shared" si="5"/>
        <v>32</v>
      </c>
      <c r="N24" s="45">
        <f t="shared" si="5"/>
        <v>44</v>
      </c>
      <c r="O24" s="45">
        <f t="shared" si="5"/>
        <v>29</v>
      </c>
      <c r="P24" s="45">
        <f t="shared" si="5"/>
        <v>34</v>
      </c>
      <c r="Q24" s="45">
        <f t="shared" si="5"/>
        <v>13</v>
      </c>
      <c r="R24" s="45">
        <f t="shared" si="5"/>
        <v>25</v>
      </c>
      <c r="S24" s="45">
        <f t="shared" si="5"/>
        <v>6</v>
      </c>
      <c r="T24" s="45">
        <f t="shared" si="5"/>
        <v>103</v>
      </c>
      <c r="U24" s="46">
        <f>((T24+Q24+N24-R24)+(O24*2))/E24</f>
        <v>0.8041666666666667</v>
      </c>
      <c r="V24" s="47">
        <v>335</v>
      </c>
      <c r="W24" s="47" t="s">
        <v>88</v>
      </c>
      <c r="X24" s="47" t="s">
        <v>89</v>
      </c>
      <c r="Y24" s="72">
        <v>1429</v>
      </c>
      <c r="Z24" s="49"/>
      <c r="AA24" s="44" t="s">
        <v>90</v>
      </c>
      <c r="AB24" s="76" t="s">
        <v>178</v>
      </c>
    </row>
    <row r="25" spans="1:28" x14ac:dyDescent="0.3">
      <c r="A25" s="1"/>
      <c r="B25" s="1"/>
      <c r="C25" s="1"/>
      <c r="D25" s="1"/>
      <c r="F25" s="50" t="s">
        <v>40</v>
      </c>
      <c r="G25" s="51">
        <f>F24/G24</f>
        <v>0.49397590361445781</v>
      </c>
      <c r="H25" s="27"/>
      <c r="I25" s="1"/>
      <c r="J25" s="50" t="s">
        <v>41</v>
      </c>
      <c r="K25" s="52">
        <f>J24/K24</f>
        <v>0.72413793103448276</v>
      </c>
      <c r="L25" s="1"/>
      <c r="M25" s="39" t="s">
        <v>42</v>
      </c>
      <c r="N25" s="53">
        <v>8</v>
      </c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27"/>
      <c r="D27" s="38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39"/>
      <c r="P27" s="39"/>
      <c r="Q27" s="39"/>
      <c r="R27" s="39"/>
      <c r="S27" s="39"/>
      <c r="T27" s="27"/>
      <c r="U27" s="40"/>
      <c r="V27" s="22"/>
      <c r="W27" s="22"/>
      <c r="X27" s="22"/>
      <c r="Y27" s="41"/>
      <c r="Z27" s="42"/>
      <c r="AA27" s="1"/>
      <c r="AB27" s="1"/>
    </row>
    <row r="28" spans="1:28" x14ac:dyDescent="0.3">
      <c r="A28" s="1"/>
      <c r="B28" s="1"/>
      <c r="C28" s="27"/>
      <c r="D28" s="38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39"/>
      <c r="P28" s="39"/>
      <c r="Q28" s="39"/>
      <c r="R28" s="39"/>
      <c r="S28" s="39"/>
      <c r="T28" s="27"/>
      <c r="U28" s="40"/>
      <c r="V28" s="22"/>
      <c r="W28" s="22"/>
      <c r="X28" s="22"/>
      <c r="Y28" s="41"/>
      <c r="Z28" s="42"/>
      <c r="AA28" s="1"/>
      <c r="AB28" s="1"/>
    </row>
    <row r="29" spans="1:28" x14ac:dyDescent="0.3">
      <c r="A29" s="1"/>
      <c r="B29" s="1"/>
      <c r="C29" s="27"/>
      <c r="D29" s="38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9"/>
      <c r="P29" s="39"/>
      <c r="Q29" s="39"/>
      <c r="R29" s="39"/>
      <c r="S29" s="39"/>
      <c r="T29" s="27"/>
      <c r="U29" s="40"/>
      <c r="V29" s="22"/>
      <c r="W29" s="22"/>
      <c r="X29" s="22"/>
      <c r="Y29" s="41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69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33</v>
      </c>
      <c r="AB33" s="8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68</v>
      </c>
      <c r="C35" s="27" t="s">
        <v>138</v>
      </c>
      <c r="D35" s="38">
        <v>30</v>
      </c>
      <c r="E35" s="27">
        <v>27</v>
      </c>
      <c r="F35" s="27">
        <v>7</v>
      </c>
      <c r="G35" s="27">
        <v>13</v>
      </c>
      <c r="H35" s="27"/>
      <c r="I35" s="27"/>
      <c r="J35" s="27">
        <v>3</v>
      </c>
      <c r="K35" s="27">
        <v>4</v>
      </c>
      <c r="L35" s="27">
        <v>0</v>
      </c>
      <c r="M35" s="27">
        <v>1</v>
      </c>
      <c r="N35" s="27">
        <f t="shared" ref="N35:N43" si="6">SUM(L35:M35)</f>
        <v>1</v>
      </c>
      <c r="O35" s="27">
        <v>1</v>
      </c>
      <c r="P35" s="39">
        <v>1</v>
      </c>
      <c r="Q35" s="27">
        <v>0</v>
      </c>
      <c r="R35" s="27">
        <v>3</v>
      </c>
      <c r="S35" s="27">
        <v>2</v>
      </c>
      <c r="T35" s="27">
        <f t="shared" ref="T35:T43" si="7">(H35*3)+((F35-H35)*2)+J35</f>
        <v>17</v>
      </c>
      <c r="U35" s="40">
        <f t="shared" ref="U35:U43" si="8">IFERROR(((T35+Q35+N35-R35)+(O35*2))/E35,"")</f>
        <v>0.62962962962962965</v>
      </c>
      <c r="V35" s="22">
        <v>335</v>
      </c>
      <c r="W35" s="22" t="s">
        <v>93</v>
      </c>
      <c r="X35" s="22" t="s">
        <v>94</v>
      </c>
      <c r="Y35" s="71">
        <v>1429</v>
      </c>
      <c r="Z35" s="42"/>
      <c r="AA35" s="1" t="s">
        <v>139</v>
      </c>
      <c r="AB35" s="28" t="s">
        <v>180</v>
      </c>
    </row>
    <row r="36" spans="1:28" x14ac:dyDescent="0.3">
      <c r="A36" s="1" t="s">
        <v>45</v>
      </c>
      <c r="B36" s="1" t="s">
        <v>68</v>
      </c>
      <c r="C36" s="27" t="s">
        <v>141</v>
      </c>
      <c r="D36" s="38">
        <v>21</v>
      </c>
      <c r="E36" s="27">
        <v>24</v>
      </c>
      <c r="F36" s="27">
        <v>2</v>
      </c>
      <c r="G36" s="27">
        <v>7</v>
      </c>
      <c r="H36" s="27"/>
      <c r="I36" s="27"/>
      <c r="J36" s="27">
        <v>1</v>
      </c>
      <c r="K36" s="27">
        <v>2</v>
      </c>
      <c r="L36" s="27">
        <v>3</v>
      </c>
      <c r="M36" s="27">
        <v>4</v>
      </c>
      <c r="N36" s="27">
        <f t="shared" si="6"/>
        <v>7</v>
      </c>
      <c r="O36" s="39">
        <v>1</v>
      </c>
      <c r="P36" s="39">
        <v>4</v>
      </c>
      <c r="Q36" s="39">
        <v>0</v>
      </c>
      <c r="R36" s="39">
        <v>2</v>
      </c>
      <c r="S36" s="39">
        <v>1</v>
      </c>
      <c r="T36" s="39">
        <f t="shared" si="7"/>
        <v>5</v>
      </c>
      <c r="U36" s="40">
        <f t="shared" si="8"/>
        <v>0.5</v>
      </c>
      <c r="V36" s="22">
        <v>335</v>
      </c>
      <c r="W36" s="22" t="s">
        <v>93</v>
      </c>
      <c r="X36" s="22" t="s">
        <v>94</v>
      </c>
      <c r="Y36" s="71">
        <v>1429</v>
      </c>
      <c r="Z36" s="42"/>
      <c r="AA36" s="1" t="s">
        <v>139</v>
      </c>
      <c r="AB36" s="28" t="s">
        <v>180</v>
      </c>
    </row>
    <row r="37" spans="1:28" x14ac:dyDescent="0.3">
      <c r="A37" s="1" t="s">
        <v>45</v>
      </c>
      <c r="B37" s="1" t="s">
        <v>68</v>
      </c>
      <c r="C37" s="27" t="s">
        <v>152</v>
      </c>
      <c r="D37" s="38">
        <v>15</v>
      </c>
      <c r="E37" s="27">
        <v>39</v>
      </c>
      <c r="F37" s="27">
        <v>1</v>
      </c>
      <c r="G37" s="27">
        <v>9</v>
      </c>
      <c r="H37" s="27">
        <v>0</v>
      </c>
      <c r="I37" s="27">
        <v>2</v>
      </c>
      <c r="J37" s="27">
        <v>4</v>
      </c>
      <c r="K37" s="27">
        <v>5</v>
      </c>
      <c r="L37" s="27">
        <v>1</v>
      </c>
      <c r="M37" s="27">
        <v>0</v>
      </c>
      <c r="N37" s="27">
        <f t="shared" si="6"/>
        <v>1</v>
      </c>
      <c r="O37" s="39">
        <v>7</v>
      </c>
      <c r="P37" s="39">
        <v>3</v>
      </c>
      <c r="Q37" s="39">
        <v>0</v>
      </c>
      <c r="R37" s="39">
        <v>5</v>
      </c>
      <c r="S37" s="39">
        <v>0</v>
      </c>
      <c r="T37" s="39">
        <f t="shared" si="7"/>
        <v>6</v>
      </c>
      <c r="U37" s="40">
        <f t="shared" si="8"/>
        <v>0.41025641025641024</v>
      </c>
      <c r="V37" s="22">
        <v>335</v>
      </c>
      <c r="W37" s="22" t="s">
        <v>93</v>
      </c>
      <c r="X37" s="22" t="s">
        <v>94</v>
      </c>
      <c r="Y37" s="71">
        <v>1429</v>
      </c>
      <c r="Z37" s="42"/>
      <c r="AA37" s="1" t="s">
        <v>139</v>
      </c>
      <c r="AB37" s="28" t="s">
        <v>180</v>
      </c>
    </row>
    <row r="38" spans="1:28" x14ac:dyDescent="0.3">
      <c r="A38" s="1" t="s">
        <v>45</v>
      </c>
      <c r="B38" s="1" t="s">
        <v>68</v>
      </c>
      <c r="C38" s="27" t="s">
        <v>153</v>
      </c>
      <c r="D38" s="38">
        <v>10</v>
      </c>
      <c r="E38" s="27">
        <v>15</v>
      </c>
      <c r="F38" s="27">
        <v>2</v>
      </c>
      <c r="G38" s="27">
        <v>7</v>
      </c>
      <c r="H38" s="27">
        <v>1</v>
      </c>
      <c r="I38" s="27">
        <v>4</v>
      </c>
      <c r="J38" s="27">
        <v>2</v>
      </c>
      <c r="K38" s="27">
        <v>4</v>
      </c>
      <c r="L38" s="27">
        <v>1</v>
      </c>
      <c r="M38" s="27">
        <v>1</v>
      </c>
      <c r="N38" s="27">
        <f t="shared" si="6"/>
        <v>2</v>
      </c>
      <c r="O38" s="39">
        <v>1</v>
      </c>
      <c r="P38" s="39">
        <v>1</v>
      </c>
      <c r="Q38" s="39">
        <v>0</v>
      </c>
      <c r="R38" s="39">
        <v>3</v>
      </c>
      <c r="S38" s="39">
        <v>1</v>
      </c>
      <c r="T38" s="39">
        <f t="shared" si="7"/>
        <v>7</v>
      </c>
      <c r="U38" s="40">
        <f t="shared" si="8"/>
        <v>0.53333333333333333</v>
      </c>
      <c r="V38" s="22">
        <v>335</v>
      </c>
      <c r="W38" s="22" t="s">
        <v>93</v>
      </c>
      <c r="X38" s="22" t="s">
        <v>94</v>
      </c>
      <c r="Y38" s="71">
        <v>1429</v>
      </c>
      <c r="Z38" s="42"/>
      <c r="AA38" s="1" t="s">
        <v>139</v>
      </c>
      <c r="AB38" s="28" t="s">
        <v>180</v>
      </c>
    </row>
    <row r="39" spans="1:28" x14ac:dyDescent="0.3">
      <c r="A39" s="1" t="s">
        <v>45</v>
      </c>
      <c r="B39" s="1" t="s">
        <v>68</v>
      </c>
      <c r="C39" s="27" t="s">
        <v>142</v>
      </c>
      <c r="D39" s="38">
        <v>31</v>
      </c>
      <c r="E39" s="27">
        <v>43</v>
      </c>
      <c r="F39" s="27">
        <v>4</v>
      </c>
      <c r="G39" s="27">
        <v>10</v>
      </c>
      <c r="H39" s="27"/>
      <c r="I39" s="27"/>
      <c r="J39" s="27">
        <v>3</v>
      </c>
      <c r="K39" s="27">
        <v>6</v>
      </c>
      <c r="L39" s="27">
        <v>4</v>
      </c>
      <c r="M39" s="27">
        <v>4</v>
      </c>
      <c r="N39" s="27">
        <f t="shared" si="6"/>
        <v>8</v>
      </c>
      <c r="O39" s="39">
        <v>1</v>
      </c>
      <c r="P39" s="39">
        <v>5</v>
      </c>
      <c r="Q39" s="39">
        <v>3</v>
      </c>
      <c r="R39" s="39">
        <v>2</v>
      </c>
      <c r="S39" s="39">
        <v>0</v>
      </c>
      <c r="T39" s="39">
        <f t="shared" si="7"/>
        <v>11</v>
      </c>
      <c r="U39" s="40">
        <f t="shared" si="8"/>
        <v>0.51162790697674421</v>
      </c>
      <c r="V39" s="22">
        <v>335</v>
      </c>
      <c r="W39" s="22" t="s">
        <v>93</v>
      </c>
      <c r="X39" s="22" t="s">
        <v>94</v>
      </c>
      <c r="Y39" s="71">
        <v>1429</v>
      </c>
      <c r="Z39" s="42"/>
      <c r="AA39" s="1" t="s">
        <v>139</v>
      </c>
      <c r="AB39" s="28" t="s">
        <v>180</v>
      </c>
    </row>
    <row r="40" spans="1:28" x14ac:dyDescent="0.3">
      <c r="A40" s="1" t="s">
        <v>45</v>
      </c>
      <c r="B40" s="1" t="s">
        <v>68</v>
      </c>
      <c r="C40" s="27" t="s">
        <v>170</v>
      </c>
      <c r="D40" s="38">
        <v>41</v>
      </c>
      <c r="E40" s="27">
        <v>23</v>
      </c>
      <c r="F40" s="27">
        <v>6</v>
      </c>
      <c r="G40" s="27">
        <v>15</v>
      </c>
      <c r="H40" s="27"/>
      <c r="I40" s="27"/>
      <c r="J40" s="27">
        <v>6</v>
      </c>
      <c r="K40" s="27">
        <v>10</v>
      </c>
      <c r="L40" s="27">
        <v>5</v>
      </c>
      <c r="M40" s="27">
        <v>4</v>
      </c>
      <c r="N40" s="27">
        <f t="shared" si="6"/>
        <v>9</v>
      </c>
      <c r="O40" s="39">
        <v>0</v>
      </c>
      <c r="P40" s="39">
        <v>3</v>
      </c>
      <c r="Q40" s="39">
        <v>3</v>
      </c>
      <c r="R40" s="39">
        <v>3</v>
      </c>
      <c r="S40" s="39">
        <v>0</v>
      </c>
      <c r="T40" s="39">
        <f t="shared" si="7"/>
        <v>18</v>
      </c>
      <c r="U40" s="40">
        <f t="shared" si="8"/>
        <v>1.173913043478261</v>
      </c>
      <c r="V40" s="22">
        <v>335</v>
      </c>
      <c r="W40" s="22" t="s">
        <v>93</v>
      </c>
      <c r="X40" s="22" t="s">
        <v>94</v>
      </c>
      <c r="Y40" s="71">
        <v>1429</v>
      </c>
      <c r="Z40" s="42"/>
      <c r="AA40" s="1" t="s">
        <v>139</v>
      </c>
      <c r="AB40" s="28" t="s">
        <v>180</v>
      </c>
    </row>
    <row r="41" spans="1:28" x14ac:dyDescent="0.3">
      <c r="A41" s="1" t="s">
        <v>45</v>
      </c>
      <c r="B41" s="1" t="s">
        <v>68</v>
      </c>
      <c r="C41" s="27" t="s">
        <v>154</v>
      </c>
      <c r="D41" s="38">
        <v>24</v>
      </c>
      <c r="E41" s="27">
        <v>26</v>
      </c>
      <c r="F41" s="27">
        <v>1</v>
      </c>
      <c r="G41" s="27">
        <v>5</v>
      </c>
      <c r="H41" s="27"/>
      <c r="I41" s="27"/>
      <c r="J41" s="27">
        <v>5</v>
      </c>
      <c r="K41" s="27">
        <v>8</v>
      </c>
      <c r="L41" s="27">
        <v>1</v>
      </c>
      <c r="M41" s="27">
        <v>1</v>
      </c>
      <c r="N41" s="27">
        <f t="shared" si="6"/>
        <v>2</v>
      </c>
      <c r="O41" s="39">
        <v>0</v>
      </c>
      <c r="P41" s="39">
        <v>2</v>
      </c>
      <c r="Q41" s="39">
        <v>1</v>
      </c>
      <c r="R41" s="39">
        <v>1</v>
      </c>
      <c r="S41" s="39">
        <v>0</v>
      </c>
      <c r="T41" s="39">
        <f t="shared" si="7"/>
        <v>7</v>
      </c>
      <c r="U41" s="40">
        <f t="shared" si="8"/>
        <v>0.34615384615384615</v>
      </c>
      <c r="V41" s="22">
        <v>335</v>
      </c>
      <c r="W41" s="22" t="s">
        <v>93</v>
      </c>
      <c r="X41" s="22" t="s">
        <v>94</v>
      </c>
      <c r="Y41" s="71">
        <v>1429</v>
      </c>
      <c r="Z41" s="42"/>
      <c r="AA41" s="1" t="s">
        <v>139</v>
      </c>
      <c r="AB41" s="28" t="s">
        <v>180</v>
      </c>
    </row>
    <row r="42" spans="1:28" x14ac:dyDescent="0.3">
      <c r="A42" s="1" t="s">
        <v>45</v>
      </c>
      <c r="B42" s="1" t="s">
        <v>68</v>
      </c>
      <c r="C42" s="27" t="s">
        <v>146</v>
      </c>
      <c r="D42" s="38">
        <v>44</v>
      </c>
      <c r="E42" s="27">
        <v>30</v>
      </c>
      <c r="F42" s="27">
        <v>4</v>
      </c>
      <c r="G42" s="27">
        <v>9</v>
      </c>
      <c r="H42" s="27"/>
      <c r="I42" s="27"/>
      <c r="J42" s="27">
        <v>2</v>
      </c>
      <c r="K42" s="27">
        <v>2</v>
      </c>
      <c r="L42" s="27">
        <v>4</v>
      </c>
      <c r="M42" s="27">
        <v>5</v>
      </c>
      <c r="N42" s="27">
        <f t="shared" si="6"/>
        <v>9</v>
      </c>
      <c r="O42" s="39">
        <v>0</v>
      </c>
      <c r="P42" s="39">
        <v>5</v>
      </c>
      <c r="Q42" s="39">
        <v>3</v>
      </c>
      <c r="R42" s="39">
        <v>6</v>
      </c>
      <c r="S42" s="39">
        <v>1</v>
      </c>
      <c r="T42" s="39">
        <f t="shared" si="7"/>
        <v>10</v>
      </c>
      <c r="U42" s="40">
        <f t="shared" si="8"/>
        <v>0.53333333333333333</v>
      </c>
      <c r="V42" s="22">
        <v>335</v>
      </c>
      <c r="W42" s="22" t="s">
        <v>93</v>
      </c>
      <c r="X42" s="22" t="s">
        <v>94</v>
      </c>
      <c r="Y42" s="71">
        <v>1429</v>
      </c>
      <c r="Z42" s="42"/>
      <c r="AA42" s="1" t="s">
        <v>139</v>
      </c>
      <c r="AB42" s="28" t="s">
        <v>180</v>
      </c>
    </row>
    <row r="43" spans="1:28" x14ac:dyDescent="0.3">
      <c r="A43" s="1" t="s">
        <v>45</v>
      </c>
      <c r="B43" s="1" t="s">
        <v>68</v>
      </c>
      <c r="C43" s="27" t="s">
        <v>148</v>
      </c>
      <c r="D43" s="38">
        <v>25</v>
      </c>
      <c r="E43" s="27">
        <v>13</v>
      </c>
      <c r="F43" s="27">
        <v>3</v>
      </c>
      <c r="G43" s="27">
        <v>7</v>
      </c>
      <c r="H43" s="27"/>
      <c r="I43" s="27"/>
      <c r="J43" s="27">
        <v>0</v>
      </c>
      <c r="K43" s="27">
        <v>0</v>
      </c>
      <c r="L43" s="27">
        <v>0</v>
      </c>
      <c r="M43" s="27">
        <v>0</v>
      </c>
      <c r="N43" s="27">
        <f t="shared" si="6"/>
        <v>0</v>
      </c>
      <c r="O43" s="39">
        <v>0</v>
      </c>
      <c r="P43" s="39">
        <v>1</v>
      </c>
      <c r="Q43" s="39">
        <v>1</v>
      </c>
      <c r="R43" s="39">
        <v>2</v>
      </c>
      <c r="S43" s="39">
        <v>0</v>
      </c>
      <c r="T43" s="39">
        <f t="shared" si="7"/>
        <v>6</v>
      </c>
      <c r="U43" s="40">
        <f t="shared" si="8"/>
        <v>0.38461538461538464</v>
      </c>
      <c r="V43" s="22">
        <v>335</v>
      </c>
      <c r="W43" s="22" t="s">
        <v>93</v>
      </c>
      <c r="X43" s="22" t="s">
        <v>94</v>
      </c>
      <c r="Y43" s="71">
        <v>1429</v>
      </c>
      <c r="Z43" s="42"/>
      <c r="AA43" s="1" t="s">
        <v>139</v>
      </c>
      <c r="AB43" s="28" t="s">
        <v>180</v>
      </c>
    </row>
    <row r="44" spans="1:28" x14ac:dyDescent="0.3">
      <c r="A44" s="44" t="s">
        <v>45</v>
      </c>
      <c r="B44" s="44" t="s">
        <v>68</v>
      </c>
      <c r="C44" s="45" t="s">
        <v>39</v>
      </c>
      <c r="D44" s="44"/>
      <c r="E44" s="45">
        <f t="shared" ref="E44:T44" si="9">SUM(E35:E43)</f>
        <v>240</v>
      </c>
      <c r="F44" s="45">
        <f t="shared" si="9"/>
        <v>30</v>
      </c>
      <c r="G44" s="45">
        <f t="shared" si="9"/>
        <v>82</v>
      </c>
      <c r="H44" s="45">
        <f t="shared" si="9"/>
        <v>1</v>
      </c>
      <c r="I44" s="45">
        <f t="shared" si="9"/>
        <v>6</v>
      </c>
      <c r="J44" s="45">
        <f t="shared" si="9"/>
        <v>26</v>
      </c>
      <c r="K44" s="45">
        <f t="shared" si="9"/>
        <v>41</v>
      </c>
      <c r="L44" s="45">
        <f t="shared" si="9"/>
        <v>19</v>
      </c>
      <c r="M44" s="45">
        <f t="shared" si="9"/>
        <v>20</v>
      </c>
      <c r="N44" s="45">
        <f t="shared" si="9"/>
        <v>39</v>
      </c>
      <c r="O44" s="45">
        <f t="shared" si="9"/>
        <v>11</v>
      </c>
      <c r="P44" s="45">
        <f t="shared" si="9"/>
        <v>25</v>
      </c>
      <c r="Q44" s="45">
        <f t="shared" si="9"/>
        <v>11</v>
      </c>
      <c r="R44" s="45">
        <f t="shared" si="9"/>
        <v>27</v>
      </c>
      <c r="S44" s="45">
        <f t="shared" si="9"/>
        <v>5</v>
      </c>
      <c r="T44" s="45">
        <f t="shared" si="9"/>
        <v>87</v>
      </c>
      <c r="U44" s="46">
        <f>((T44+Q44+N44-R44)+(O44*2))/E44</f>
        <v>0.55000000000000004</v>
      </c>
      <c r="V44" s="47">
        <v>335</v>
      </c>
      <c r="W44" s="47" t="s">
        <v>93</v>
      </c>
      <c r="X44" s="47" t="s">
        <v>94</v>
      </c>
      <c r="Y44" s="72">
        <v>1429</v>
      </c>
      <c r="Z44" s="49"/>
      <c r="AA44" s="44" t="s">
        <v>139</v>
      </c>
      <c r="AB44" s="76" t="s">
        <v>180</v>
      </c>
    </row>
    <row r="45" spans="1:28" x14ac:dyDescent="0.3">
      <c r="A45" s="1"/>
      <c r="B45" s="1"/>
      <c r="C45" s="1"/>
      <c r="D45" s="1"/>
      <c r="F45" s="50" t="s">
        <v>40</v>
      </c>
      <c r="G45" s="51">
        <f>F44/G44</f>
        <v>0.36585365853658536</v>
      </c>
      <c r="H45" s="27"/>
      <c r="I45" s="1"/>
      <c r="J45" s="50" t="s">
        <v>41</v>
      </c>
      <c r="K45" s="52">
        <f>J44/K44</f>
        <v>0.63414634146341464</v>
      </c>
      <c r="L45" s="1"/>
      <c r="M45" s="39" t="s">
        <v>42</v>
      </c>
      <c r="N45" s="53">
        <v>8</v>
      </c>
      <c r="P45" s="1"/>
      <c r="Q45" s="1"/>
      <c r="R45" s="1"/>
      <c r="S45" s="1"/>
      <c r="T45" s="1"/>
      <c r="U45" s="1"/>
      <c r="V45" s="22"/>
      <c r="W45" s="22"/>
      <c r="X45" s="22"/>
      <c r="Y45" s="54"/>
      <c r="Z45" s="42"/>
      <c r="AA45" s="1"/>
      <c r="AB45" s="28"/>
    </row>
    <row r="46" spans="1:28" x14ac:dyDescent="0.3">
      <c r="A46" s="1"/>
      <c r="B46" s="1"/>
      <c r="C46" s="5" t="s">
        <v>43</v>
      </c>
      <c r="V46" s="22"/>
      <c r="W46" s="22"/>
      <c r="X46" s="22"/>
      <c r="Y46" s="54"/>
      <c r="Z46" s="42"/>
      <c r="AA46" s="1"/>
      <c r="AB46" s="28"/>
    </row>
    <row r="47" spans="1:28" x14ac:dyDescent="0.3">
      <c r="B47" s="1"/>
      <c r="C47" s="1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1"/>
      <c r="Z47" s="42"/>
      <c r="AA47" s="1"/>
      <c r="AB47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76DFB-4AAB-43BF-BDC4-C112CE5731BF}">
  <sheetPr>
    <tabColor rgb="FFFF0000"/>
  </sheetPr>
  <dimension ref="A1:AB51"/>
  <sheetViews>
    <sheetView workbookViewId="0">
      <selection activeCell="F6" sqref="F6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0" t="s">
        <v>497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0" t="s">
        <v>528</v>
      </c>
    </row>
    <row r="3" spans="1:28" x14ac:dyDescent="0.3">
      <c r="B3" s="1"/>
      <c r="C3" s="6">
        <v>29289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106</v>
      </c>
      <c r="D4" s="7" t="s">
        <v>4</v>
      </c>
      <c r="E4" s="8"/>
      <c r="F4" s="5"/>
      <c r="G4" s="1"/>
      <c r="J4" s="15" t="s">
        <v>311</v>
      </c>
      <c r="K4" s="16" t="str">
        <f>+C11</f>
        <v>Minnesota Fillies</v>
      </c>
      <c r="L4" s="17"/>
      <c r="M4" s="18"/>
      <c r="N4" s="19">
        <v>26</v>
      </c>
      <c r="O4" s="19">
        <v>19</v>
      </c>
      <c r="P4" s="19">
        <v>24</v>
      </c>
      <c r="Q4" s="19">
        <v>27</v>
      </c>
      <c r="R4" s="20"/>
      <c r="S4" s="21">
        <f>SUM(N4:R4)</f>
        <v>96</v>
      </c>
      <c r="T4" s="22">
        <v>341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312</v>
      </c>
      <c r="K5" s="16" t="str">
        <f>+C35</f>
        <v>Houston Angels</v>
      </c>
      <c r="L5" s="17"/>
      <c r="M5" s="18"/>
      <c r="N5" s="19">
        <v>23</v>
      </c>
      <c r="O5" s="19">
        <v>21</v>
      </c>
      <c r="P5" s="19">
        <v>23</v>
      </c>
      <c r="Q5" s="19">
        <v>30</v>
      </c>
      <c r="R5" s="20"/>
      <c r="S5" s="21">
        <f>SUM(N5:R5)</f>
        <v>97</v>
      </c>
      <c r="T5" s="22">
        <v>341</v>
      </c>
      <c r="U5" s="1"/>
      <c r="V5" s="1"/>
      <c r="W5" s="1"/>
    </row>
    <row r="6" spans="1:28" x14ac:dyDescent="0.3">
      <c r="C6" s="23">
        <v>1231</v>
      </c>
      <c r="D6" s="7" t="s">
        <v>6</v>
      </c>
      <c r="F6" s="1" t="s">
        <v>432</v>
      </c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8</v>
      </c>
      <c r="U7" s="1"/>
      <c r="V7" s="26">
        <v>341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31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78</v>
      </c>
      <c r="B13" s="1" t="s">
        <v>45</v>
      </c>
      <c r="C13" s="27" t="s">
        <v>54</v>
      </c>
      <c r="D13" s="38">
        <v>21</v>
      </c>
      <c r="E13" s="89"/>
      <c r="F13" s="27">
        <v>0</v>
      </c>
      <c r="G13" s="89"/>
      <c r="H13" s="27"/>
      <c r="I13" s="27"/>
      <c r="J13" s="27">
        <v>0</v>
      </c>
      <c r="K13" s="27">
        <v>0</v>
      </c>
      <c r="L13" s="89"/>
      <c r="M13" s="89"/>
      <c r="N13" s="27">
        <f t="shared" ref="N13:N23" si="0">SUM(L13:M13)</f>
        <v>0</v>
      </c>
      <c r="O13" s="90"/>
      <c r="P13" s="90"/>
      <c r="Q13" s="89"/>
      <c r="R13" s="89"/>
      <c r="S13" s="89"/>
      <c r="T13" s="27">
        <v>0</v>
      </c>
      <c r="U13" s="40" t="str">
        <f>IFERROR(((T13+Q13+N13-R13)+(O13*2))/E13,"")</f>
        <v/>
      </c>
      <c r="V13" s="22">
        <v>341</v>
      </c>
      <c r="W13" s="22" t="s">
        <v>93</v>
      </c>
      <c r="X13" s="22" t="s">
        <v>94</v>
      </c>
      <c r="Y13" s="86">
        <v>1863</v>
      </c>
      <c r="Z13" s="42"/>
      <c r="AA13" s="1" t="s">
        <v>90</v>
      </c>
      <c r="AB13" s="28" t="s">
        <v>313</v>
      </c>
    </row>
    <row r="14" spans="1:28" x14ac:dyDescent="0.3">
      <c r="A14" s="1" t="s">
        <v>78</v>
      </c>
      <c r="B14" s="1" t="s">
        <v>45</v>
      </c>
      <c r="C14" s="27" t="s">
        <v>50</v>
      </c>
      <c r="D14" s="38">
        <v>32</v>
      </c>
      <c r="E14" s="89"/>
      <c r="F14" s="27">
        <v>1</v>
      </c>
      <c r="G14" s="89"/>
      <c r="H14" s="27"/>
      <c r="I14" s="27"/>
      <c r="J14" s="27">
        <v>5</v>
      </c>
      <c r="K14" s="27">
        <v>6</v>
      </c>
      <c r="L14" s="89"/>
      <c r="M14" s="89"/>
      <c r="N14" s="27">
        <f t="shared" si="0"/>
        <v>0</v>
      </c>
      <c r="O14" s="90"/>
      <c r="P14" s="57">
        <v>6</v>
      </c>
      <c r="Q14" s="90"/>
      <c r="R14" s="90"/>
      <c r="S14" s="90"/>
      <c r="T14" s="27">
        <v>7</v>
      </c>
      <c r="U14" s="40" t="str">
        <f t="shared" ref="U14:U23" si="1">IFERROR(((T14+Q14+N14-R14)+(O14*2))/E14,"")</f>
        <v/>
      </c>
      <c r="V14" s="22">
        <v>341</v>
      </c>
      <c r="W14" s="22" t="s">
        <v>93</v>
      </c>
      <c r="X14" s="22" t="s">
        <v>94</v>
      </c>
      <c r="Y14" s="86">
        <v>1863</v>
      </c>
      <c r="Z14" s="42"/>
      <c r="AA14" s="1" t="s">
        <v>90</v>
      </c>
      <c r="AB14" s="28" t="s">
        <v>313</v>
      </c>
    </row>
    <row r="15" spans="1:28" x14ac:dyDescent="0.3">
      <c r="A15" s="1" t="s">
        <v>78</v>
      </c>
      <c r="B15" s="1" t="s">
        <v>45</v>
      </c>
      <c r="C15" s="27" t="s">
        <v>47</v>
      </c>
      <c r="D15" s="38">
        <v>42</v>
      </c>
      <c r="E15" s="89"/>
      <c r="F15" s="27">
        <v>19</v>
      </c>
      <c r="G15" s="27">
        <v>24</v>
      </c>
      <c r="H15" s="27"/>
      <c r="I15" s="27"/>
      <c r="J15" s="27">
        <v>3</v>
      </c>
      <c r="K15" s="27">
        <v>6</v>
      </c>
      <c r="L15" s="89"/>
      <c r="M15" s="89"/>
      <c r="N15" s="27">
        <f t="shared" si="0"/>
        <v>0</v>
      </c>
      <c r="O15" s="90"/>
      <c r="P15" s="90"/>
      <c r="Q15" s="90"/>
      <c r="R15" s="90"/>
      <c r="S15" s="90"/>
      <c r="T15" s="27">
        <f t="shared" ref="T15" si="2">+(F15*2)+J15</f>
        <v>41</v>
      </c>
      <c r="U15" s="40" t="str">
        <f t="shared" si="1"/>
        <v/>
      </c>
      <c r="V15" s="22">
        <v>341</v>
      </c>
      <c r="W15" s="22" t="s">
        <v>93</v>
      </c>
      <c r="X15" s="22" t="s">
        <v>94</v>
      </c>
      <c r="Y15" s="86">
        <v>1863</v>
      </c>
      <c r="Z15" s="42"/>
      <c r="AA15" s="1" t="s">
        <v>90</v>
      </c>
      <c r="AB15" s="28" t="s">
        <v>313</v>
      </c>
    </row>
    <row r="16" spans="1:28" x14ac:dyDescent="0.3">
      <c r="A16" s="1" t="s">
        <v>78</v>
      </c>
      <c r="B16" s="1" t="s">
        <v>45</v>
      </c>
      <c r="C16" s="27" t="s">
        <v>172</v>
      </c>
      <c r="D16" s="38">
        <v>13</v>
      </c>
      <c r="E16" s="89" t="s">
        <v>557</v>
      </c>
      <c r="F16" s="27"/>
      <c r="G16" s="27"/>
      <c r="H16" s="27"/>
      <c r="I16" s="27"/>
      <c r="J16" s="27"/>
      <c r="K16" s="27"/>
      <c r="L16" s="89"/>
      <c r="M16" s="89"/>
      <c r="N16" s="27"/>
      <c r="O16" s="90"/>
      <c r="P16" s="90"/>
      <c r="Q16" s="90"/>
      <c r="R16" s="90"/>
      <c r="S16" s="90"/>
      <c r="T16" s="27"/>
      <c r="U16" s="40"/>
      <c r="V16" s="22">
        <v>341</v>
      </c>
      <c r="W16" s="22" t="s">
        <v>93</v>
      </c>
      <c r="X16" s="22" t="s">
        <v>94</v>
      </c>
      <c r="Y16" s="86">
        <v>1863</v>
      </c>
      <c r="Z16" s="42"/>
      <c r="AA16" s="1" t="s">
        <v>90</v>
      </c>
      <c r="AB16" s="28" t="s">
        <v>313</v>
      </c>
    </row>
    <row r="17" spans="1:28" x14ac:dyDescent="0.3">
      <c r="A17" s="1" t="s">
        <v>78</v>
      </c>
      <c r="B17" s="1" t="s">
        <v>45</v>
      </c>
      <c r="C17" s="27" t="s">
        <v>49</v>
      </c>
      <c r="D17" s="38">
        <v>53</v>
      </c>
      <c r="E17" s="89"/>
      <c r="F17" s="27">
        <v>8</v>
      </c>
      <c r="G17" s="89"/>
      <c r="H17" s="27"/>
      <c r="I17" s="27"/>
      <c r="J17" s="27">
        <v>0</v>
      </c>
      <c r="K17" s="27">
        <v>1</v>
      </c>
      <c r="L17" s="89"/>
      <c r="M17" s="89"/>
      <c r="N17" s="27">
        <f t="shared" si="0"/>
        <v>0</v>
      </c>
      <c r="O17" s="90"/>
      <c r="P17" s="90"/>
      <c r="Q17" s="90"/>
      <c r="R17" s="90"/>
      <c r="S17" s="90"/>
      <c r="T17" s="27">
        <v>16</v>
      </c>
      <c r="U17" s="40" t="str">
        <f t="shared" si="1"/>
        <v/>
      </c>
      <c r="V17" s="22">
        <v>341</v>
      </c>
      <c r="W17" s="22" t="s">
        <v>93</v>
      </c>
      <c r="X17" s="22" t="s">
        <v>94</v>
      </c>
      <c r="Y17" s="86">
        <v>1863</v>
      </c>
      <c r="Z17" s="42"/>
      <c r="AA17" s="1" t="s">
        <v>90</v>
      </c>
      <c r="AB17" s="28" t="s">
        <v>313</v>
      </c>
    </row>
    <row r="18" spans="1:28" x14ac:dyDescent="0.3">
      <c r="A18" s="1" t="s">
        <v>78</v>
      </c>
      <c r="B18" s="1" t="s">
        <v>45</v>
      </c>
      <c r="C18" s="27" t="s">
        <v>51</v>
      </c>
      <c r="D18" s="38">
        <v>33</v>
      </c>
      <c r="E18" s="89"/>
      <c r="F18" s="27">
        <v>3</v>
      </c>
      <c r="G18" s="89"/>
      <c r="H18" s="27"/>
      <c r="I18" s="27"/>
      <c r="J18" s="27">
        <v>0</v>
      </c>
      <c r="K18" s="27">
        <v>0</v>
      </c>
      <c r="L18" s="89"/>
      <c r="M18" s="89"/>
      <c r="N18" s="27">
        <f t="shared" si="0"/>
        <v>0</v>
      </c>
      <c r="O18" s="90"/>
      <c r="P18" s="90"/>
      <c r="Q18" s="90"/>
      <c r="R18" s="90"/>
      <c r="S18" s="90"/>
      <c r="T18" s="27">
        <v>6</v>
      </c>
      <c r="U18" s="40" t="str">
        <f t="shared" si="1"/>
        <v/>
      </c>
      <c r="V18" s="22">
        <v>341</v>
      </c>
      <c r="W18" s="22" t="s">
        <v>93</v>
      </c>
      <c r="X18" s="22" t="s">
        <v>94</v>
      </c>
      <c r="Y18" s="86">
        <v>1863</v>
      </c>
      <c r="Z18" s="42"/>
      <c r="AA18" s="1" t="s">
        <v>90</v>
      </c>
      <c r="AB18" s="28" t="s">
        <v>313</v>
      </c>
    </row>
    <row r="19" spans="1:28" x14ac:dyDescent="0.3">
      <c r="A19" s="1" t="s">
        <v>78</v>
      </c>
      <c r="B19" s="1" t="s">
        <v>45</v>
      </c>
      <c r="C19" s="27" t="s">
        <v>173</v>
      </c>
      <c r="D19" s="38">
        <v>44</v>
      </c>
      <c r="E19" s="89"/>
      <c r="F19" s="27">
        <v>0</v>
      </c>
      <c r="G19" s="89"/>
      <c r="H19" s="27"/>
      <c r="I19" s="27"/>
      <c r="J19" s="27">
        <v>0</v>
      </c>
      <c r="K19" s="27">
        <v>0</v>
      </c>
      <c r="L19" s="89"/>
      <c r="M19" s="89"/>
      <c r="N19" s="27">
        <f t="shared" si="0"/>
        <v>0</v>
      </c>
      <c r="O19" s="90"/>
      <c r="P19" s="90"/>
      <c r="Q19" s="90"/>
      <c r="R19" s="90"/>
      <c r="S19" s="90"/>
      <c r="T19" s="27">
        <v>0</v>
      </c>
      <c r="U19" s="40" t="str">
        <f t="shared" si="1"/>
        <v/>
      </c>
      <c r="V19" s="22">
        <v>341</v>
      </c>
      <c r="W19" s="22" t="s">
        <v>93</v>
      </c>
      <c r="X19" s="22" t="s">
        <v>94</v>
      </c>
      <c r="Y19" s="86">
        <v>1863</v>
      </c>
      <c r="Z19" s="42"/>
      <c r="AA19" s="1" t="s">
        <v>90</v>
      </c>
      <c r="AB19" s="28" t="s">
        <v>313</v>
      </c>
    </row>
    <row r="20" spans="1:28" x14ac:dyDescent="0.3">
      <c r="A20" s="1" t="s">
        <v>78</v>
      </c>
      <c r="B20" s="1" t="s">
        <v>45</v>
      </c>
      <c r="C20" s="27" t="s">
        <v>155</v>
      </c>
      <c r="D20" s="38">
        <v>10</v>
      </c>
      <c r="E20" s="27">
        <v>29</v>
      </c>
      <c r="F20" s="27">
        <v>6</v>
      </c>
      <c r="G20" s="27">
        <v>10</v>
      </c>
      <c r="H20" s="27"/>
      <c r="I20" s="27"/>
      <c r="J20" s="27">
        <v>0</v>
      </c>
      <c r="K20" s="27">
        <v>1</v>
      </c>
      <c r="L20" s="27">
        <v>0</v>
      </c>
      <c r="M20" s="27">
        <v>2</v>
      </c>
      <c r="N20" s="27">
        <f t="shared" si="0"/>
        <v>2</v>
      </c>
      <c r="O20" s="27">
        <v>3</v>
      </c>
      <c r="P20" s="39">
        <v>4</v>
      </c>
      <c r="Q20" s="39">
        <v>3</v>
      </c>
      <c r="R20" s="39">
        <v>7</v>
      </c>
      <c r="S20" s="39">
        <v>0</v>
      </c>
      <c r="T20" s="27">
        <v>12</v>
      </c>
      <c r="U20" s="40">
        <f t="shared" si="1"/>
        <v>0.55172413793103448</v>
      </c>
      <c r="V20" s="22">
        <v>341</v>
      </c>
      <c r="W20" s="22" t="s">
        <v>93</v>
      </c>
      <c r="X20" s="22" t="s">
        <v>94</v>
      </c>
      <c r="Y20" s="86">
        <v>1863</v>
      </c>
      <c r="Z20" s="42"/>
      <c r="AA20" s="1" t="s">
        <v>90</v>
      </c>
      <c r="AB20" s="28" t="s">
        <v>313</v>
      </c>
    </row>
    <row r="21" spans="1:28" x14ac:dyDescent="0.3">
      <c r="A21" s="1" t="s">
        <v>78</v>
      </c>
      <c r="B21" s="1" t="s">
        <v>45</v>
      </c>
      <c r="C21" s="27" t="s">
        <v>52</v>
      </c>
      <c r="D21" s="38">
        <v>12</v>
      </c>
      <c r="E21" s="89"/>
      <c r="F21" s="27">
        <v>2</v>
      </c>
      <c r="G21" s="89"/>
      <c r="H21" s="27"/>
      <c r="I21" s="27"/>
      <c r="J21" s="27">
        <v>0</v>
      </c>
      <c r="K21" s="27">
        <v>0</v>
      </c>
      <c r="L21" s="89"/>
      <c r="M21" s="89"/>
      <c r="N21" s="27">
        <f t="shared" si="0"/>
        <v>0</v>
      </c>
      <c r="O21" s="90"/>
      <c r="P21" s="90"/>
      <c r="Q21" s="90"/>
      <c r="R21" s="90"/>
      <c r="S21" s="90"/>
      <c r="T21" s="27">
        <v>4</v>
      </c>
      <c r="U21" s="40" t="str">
        <f t="shared" si="1"/>
        <v/>
      </c>
      <c r="V21" s="22">
        <v>341</v>
      </c>
      <c r="W21" s="22" t="s">
        <v>93</v>
      </c>
      <c r="X21" s="22" t="s">
        <v>94</v>
      </c>
      <c r="Y21" s="86">
        <v>1863</v>
      </c>
      <c r="Z21" s="42"/>
      <c r="AA21" s="1" t="s">
        <v>90</v>
      </c>
      <c r="AB21" s="28" t="s">
        <v>313</v>
      </c>
    </row>
    <row r="22" spans="1:28" x14ac:dyDescent="0.3">
      <c r="A22" s="1" t="s">
        <v>78</v>
      </c>
      <c r="B22" s="1" t="s">
        <v>45</v>
      </c>
      <c r="C22" s="27" t="s">
        <v>179</v>
      </c>
      <c r="D22" s="38">
        <v>13</v>
      </c>
      <c r="E22" s="89" t="s">
        <v>556</v>
      </c>
      <c r="F22" s="27"/>
      <c r="G22" s="89"/>
      <c r="H22" s="27"/>
      <c r="I22" s="27"/>
      <c r="J22" s="27"/>
      <c r="K22" s="27"/>
      <c r="L22" s="89"/>
      <c r="M22" s="89"/>
      <c r="N22" s="27"/>
      <c r="O22" s="90"/>
      <c r="P22" s="90"/>
      <c r="Q22" s="90"/>
      <c r="R22" s="90"/>
      <c r="S22" s="90"/>
      <c r="T22" s="27"/>
      <c r="U22" s="40"/>
      <c r="V22" s="22">
        <v>341</v>
      </c>
      <c r="W22" s="22" t="s">
        <v>93</v>
      </c>
      <c r="X22" s="22" t="s">
        <v>94</v>
      </c>
      <c r="Y22" s="86">
        <v>1863</v>
      </c>
      <c r="Z22" s="42"/>
      <c r="AA22" s="1" t="s">
        <v>90</v>
      </c>
      <c r="AB22" s="28" t="s">
        <v>313</v>
      </c>
    </row>
    <row r="23" spans="1:28" x14ac:dyDescent="0.3">
      <c r="A23" s="1" t="s">
        <v>78</v>
      </c>
      <c r="B23" s="1" t="s">
        <v>45</v>
      </c>
      <c r="C23" s="27" t="s">
        <v>48</v>
      </c>
      <c r="D23" s="38">
        <v>11</v>
      </c>
      <c r="E23" s="89"/>
      <c r="F23" s="27">
        <v>5</v>
      </c>
      <c r="G23" s="89"/>
      <c r="H23" s="27"/>
      <c r="I23" s="27"/>
      <c r="J23" s="27">
        <v>0</v>
      </c>
      <c r="K23" s="27">
        <v>0</v>
      </c>
      <c r="L23" s="89"/>
      <c r="M23" s="89"/>
      <c r="N23" s="27">
        <f t="shared" si="0"/>
        <v>0</v>
      </c>
      <c r="O23" s="90"/>
      <c r="P23" s="90"/>
      <c r="Q23" s="90"/>
      <c r="R23" s="90"/>
      <c r="S23" s="90"/>
      <c r="T23" s="27">
        <v>10</v>
      </c>
      <c r="U23" s="40" t="str">
        <f t="shared" si="1"/>
        <v/>
      </c>
      <c r="V23" s="22">
        <v>341</v>
      </c>
      <c r="W23" s="22" t="s">
        <v>93</v>
      </c>
      <c r="X23" s="22" t="s">
        <v>94</v>
      </c>
      <c r="Y23" s="86">
        <v>1863</v>
      </c>
      <c r="Z23" s="42"/>
      <c r="AA23" s="1" t="s">
        <v>90</v>
      </c>
      <c r="AB23" s="28" t="s">
        <v>313</v>
      </c>
    </row>
    <row r="24" spans="1:28" x14ac:dyDescent="0.3">
      <c r="A24" s="1" t="s">
        <v>78</v>
      </c>
      <c r="B24" s="1" t="s">
        <v>45</v>
      </c>
      <c r="C24" s="57" t="s">
        <v>38</v>
      </c>
      <c r="D24" s="36"/>
      <c r="E24" s="57">
        <v>211</v>
      </c>
      <c r="F24" s="57"/>
      <c r="G24" s="57"/>
      <c r="H24" s="57"/>
      <c r="I24" s="57"/>
      <c r="J24" s="57"/>
      <c r="K24" s="57"/>
      <c r="L24" s="57"/>
      <c r="M24" s="57"/>
      <c r="N24" s="5"/>
      <c r="O24" s="57"/>
      <c r="P24" s="57">
        <v>13</v>
      </c>
      <c r="Q24" s="43"/>
      <c r="R24" s="43"/>
      <c r="S24" s="43"/>
      <c r="T24" s="27"/>
      <c r="U24" s="40" t="str">
        <f t="shared" ref="U24" si="3">_xlfn.IFNA("",((T24+Q24+N24-R24)+(O24*2))/E24)</f>
        <v/>
      </c>
      <c r="V24" s="22">
        <v>341</v>
      </c>
      <c r="W24" s="22" t="s">
        <v>93</v>
      </c>
      <c r="X24" s="22" t="s">
        <v>94</v>
      </c>
      <c r="Y24" s="86">
        <v>1863</v>
      </c>
      <c r="Z24" s="42"/>
      <c r="AA24" s="1" t="s">
        <v>90</v>
      </c>
      <c r="AB24" s="28" t="s">
        <v>313</v>
      </c>
    </row>
    <row r="25" spans="1:28" x14ac:dyDescent="0.3">
      <c r="A25" s="44" t="s">
        <v>78</v>
      </c>
      <c r="B25" s="44" t="s">
        <v>45</v>
      </c>
      <c r="C25" s="45" t="s">
        <v>39</v>
      </c>
      <c r="D25" s="44"/>
      <c r="E25" s="45">
        <f t="shared" ref="E25:T25" si="4">SUM(E13:E24)</f>
        <v>240</v>
      </c>
      <c r="F25" s="45">
        <f t="shared" si="4"/>
        <v>44</v>
      </c>
      <c r="G25" s="45">
        <f t="shared" si="4"/>
        <v>34</v>
      </c>
      <c r="H25" s="45">
        <f t="shared" si="4"/>
        <v>0</v>
      </c>
      <c r="I25" s="45">
        <f t="shared" si="4"/>
        <v>0</v>
      </c>
      <c r="J25" s="45">
        <f t="shared" si="4"/>
        <v>8</v>
      </c>
      <c r="K25" s="45">
        <f t="shared" si="4"/>
        <v>14</v>
      </c>
      <c r="L25" s="45">
        <f t="shared" si="4"/>
        <v>0</v>
      </c>
      <c r="M25" s="45">
        <f t="shared" si="4"/>
        <v>2</v>
      </c>
      <c r="N25" s="45">
        <f t="shared" si="4"/>
        <v>2</v>
      </c>
      <c r="O25" s="45">
        <f t="shared" si="4"/>
        <v>3</v>
      </c>
      <c r="P25" s="45">
        <f t="shared" si="4"/>
        <v>23</v>
      </c>
      <c r="Q25" s="45">
        <f t="shared" si="4"/>
        <v>3</v>
      </c>
      <c r="R25" s="45">
        <f t="shared" si="4"/>
        <v>7</v>
      </c>
      <c r="S25" s="45">
        <f t="shared" si="4"/>
        <v>0</v>
      </c>
      <c r="T25" s="45">
        <f t="shared" si="4"/>
        <v>96</v>
      </c>
      <c r="U25" s="46">
        <f>((T25+Q25+N25-R25)+(O25*2))/E25</f>
        <v>0.41666666666666669</v>
      </c>
      <c r="V25" s="47">
        <v>341</v>
      </c>
      <c r="W25" s="47" t="s">
        <v>93</v>
      </c>
      <c r="X25" s="47" t="s">
        <v>94</v>
      </c>
      <c r="Y25" s="72">
        <v>1863</v>
      </c>
      <c r="Z25" s="49"/>
      <c r="AA25" s="44" t="s">
        <v>90</v>
      </c>
      <c r="AB25" s="76" t="s">
        <v>313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1.2941176470588236</v>
      </c>
      <c r="H26" s="27"/>
      <c r="I26" s="1"/>
      <c r="J26" s="50" t="s">
        <v>41</v>
      </c>
      <c r="K26" s="52">
        <f>J25/K25</f>
        <v>0.5714285714285714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F28" s="50"/>
      <c r="G28" s="82"/>
      <c r="H28" s="27"/>
      <c r="I28" s="1"/>
      <c r="J28" s="50"/>
      <c r="K28" s="83"/>
      <c r="L28" s="1"/>
      <c r="M28" s="39"/>
      <c r="N28" s="84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4"/>
      <c r="Z34" s="42"/>
      <c r="AA34" s="1"/>
      <c r="AB34" s="1"/>
    </row>
    <row r="35" spans="1:28" x14ac:dyDescent="0.3">
      <c r="B35" s="1"/>
      <c r="C35" s="32" t="s">
        <v>79</v>
      </c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7" t="s">
        <v>10</v>
      </c>
      <c r="U35" s="1"/>
      <c r="V35" s="35">
        <v>32</v>
      </c>
      <c r="AB35" s="81"/>
    </row>
    <row r="36" spans="1:28" x14ac:dyDescent="0.3">
      <c r="A36" s="36" t="s">
        <v>11</v>
      </c>
      <c r="B36" s="37" t="s">
        <v>12</v>
      </c>
      <c r="C36" s="38" t="s">
        <v>13</v>
      </c>
      <c r="D36" s="38" t="s">
        <v>14</v>
      </c>
      <c r="E36" s="14" t="s">
        <v>15</v>
      </c>
      <c r="F36" s="14" t="s">
        <v>16</v>
      </c>
      <c r="G36" s="14" t="s">
        <v>17</v>
      </c>
      <c r="H36" s="14" t="s">
        <v>18</v>
      </c>
      <c r="I36" s="14" t="s">
        <v>19</v>
      </c>
      <c r="J36" s="14" t="s">
        <v>20</v>
      </c>
      <c r="K36" s="14" t="s">
        <v>21</v>
      </c>
      <c r="L36" s="14" t="s">
        <v>22</v>
      </c>
      <c r="M36" s="14" t="s">
        <v>23</v>
      </c>
      <c r="N36" s="14" t="s">
        <v>24</v>
      </c>
      <c r="O36" s="14" t="s">
        <v>25</v>
      </c>
      <c r="P36" s="14" t="s">
        <v>26</v>
      </c>
      <c r="Q36" s="14" t="s">
        <v>27</v>
      </c>
      <c r="R36" s="14" t="s">
        <v>28</v>
      </c>
      <c r="S36" s="14" t="s">
        <v>29</v>
      </c>
      <c r="T36" s="14" t="s">
        <v>30</v>
      </c>
      <c r="U36" s="14" t="s">
        <v>31</v>
      </c>
      <c r="V36" s="14" t="s">
        <v>3</v>
      </c>
      <c r="W36" s="14" t="s">
        <v>32</v>
      </c>
      <c r="X36" s="14" t="s">
        <v>33</v>
      </c>
      <c r="Y36" s="14" t="s">
        <v>34</v>
      </c>
      <c r="Z36" s="14" t="s">
        <v>35</v>
      </c>
      <c r="AA36" s="14" t="s">
        <v>36</v>
      </c>
      <c r="AB36" s="14" t="s">
        <v>37</v>
      </c>
    </row>
    <row r="37" spans="1:28" x14ac:dyDescent="0.3">
      <c r="A37" s="1" t="s">
        <v>45</v>
      </c>
      <c r="B37" s="1" t="s">
        <v>78</v>
      </c>
      <c r="C37" s="27" t="s">
        <v>361</v>
      </c>
      <c r="D37" s="38">
        <v>11</v>
      </c>
      <c r="E37" s="89"/>
      <c r="F37" s="27">
        <v>2</v>
      </c>
      <c r="G37" s="89"/>
      <c r="H37" s="27"/>
      <c r="I37" s="27"/>
      <c r="J37" s="27">
        <v>4</v>
      </c>
      <c r="K37" s="27">
        <v>5</v>
      </c>
      <c r="L37" s="89"/>
      <c r="M37" s="89"/>
      <c r="N37" s="27">
        <f>SUM(L37:M37)</f>
        <v>0</v>
      </c>
      <c r="O37" s="89"/>
      <c r="P37" s="90"/>
      <c r="Q37" s="89"/>
      <c r="R37" s="89"/>
      <c r="S37" s="89"/>
      <c r="T37" s="27">
        <v>8</v>
      </c>
      <c r="U37" s="40" t="str">
        <f>IFERROR(((T37+Q37+N37-R37)+(O37*2))/E37,"")</f>
        <v/>
      </c>
      <c r="V37" s="22">
        <v>341</v>
      </c>
      <c r="W37" s="22" t="s">
        <v>88</v>
      </c>
      <c r="X37" s="22" t="s">
        <v>89</v>
      </c>
      <c r="Y37" s="71">
        <v>1863</v>
      </c>
      <c r="Z37" s="42"/>
      <c r="AA37" s="1" t="s">
        <v>280</v>
      </c>
      <c r="AB37" s="28" t="s">
        <v>314</v>
      </c>
    </row>
    <row r="38" spans="1:28" x14ac:dyDescent="0.3">
      <c r="A38" s="1" t="s">
        <v>45</v>
      </c>
      <c r="B38" s="1" t="s">
        <v>78</v>
      </c>
      <c r="C38" s="27" t="s">
        <v>362</v>
      </c>
      <c r="D38" s="38">
        <v>24</v>
      </c>
      <c r="E38" s="89"/>
      <c r="F38" s="27">
        <v>8</v>
      </c>
      <c r="G38" s="89"/>
      <c r="H38" s="27"/>
      <c r="I38" s="27"/>
      <c r="J38" s="27">
        <v>3</v>
      </c>
      <c r="K38" s="27">
        <v>3</v>
      </c>
      <c r="L38" s="89"/>
      <c r="M38" s="89"/>
      <c r="N38" s="27">
        <f t="shared" ref="N38:N43" si="5">SUM(L38:M38)</f>
        <v>0</v>
      </c>
      <c r="O38" s="90"/>
      <c r="P38" s="90"/>
      <c r="Q38" s="90"/>
      <c r="R38" s="90"/>
      <c r="S38" s="90"/>
      <c r="T38" s="39">
        <v>19</v>
      </c>
      <c r="U38" s="40" t="str">
        <f t="shared" ref="U38:U46" si="6">IFERROR(((T38+Q38+N38-R38)+(O38*2))/E38,"")</f>
        <v/>
      </c>
      <c r="V38" s="22">
        <v>341</v>
      </c>
      <c r="W38" s="22" t="s">
        <v>88</v>
      </c>
      <c r="X38" s="22" t="s">
        <v>89</v>
      </c>
      <c r="Y38" s="71">
        <v>1863</v>
      </c>
      <c r="Z38" s="42"/>
      <c r="AA38" s="1" t="s">
        <v>280</v>
      </c>
      <c r="AB38" s="28" t="s">
        <v>314</v>
      </c>
    </row>
    <row r="39" spans="1:28" x14ac:dyDescent="0.3">
      <c r="A39" s="1" t="s">
        <v>45</v>
      </c>
      <c r="B39" s="1" t="s">
        <v>78</v>
      </c>
      <c r="C39" s="27" t="s">
        <v>363</v>
      </c>
      <c r="D39" s="38">
        <v>22</v>
      </c>
      <c r="E39" s="89"/>
      <c r="F39" s="27">
        <v>2</v>
      </c>
      <c r="G39" s="89"/>
      <c r="H39" s="27"/>
      <c r="I39" s="27"/>
      <c r="J39" s="27">
        <v>1</v>
      </c>
      <c r="K39" s="27">
        <v>3</v>
      </c>
      <c r="L39" s="89"/>
      <c r="M39" s="89"/>
      <c r="N39" s="27">
        <f t="shared" si="5"/>
        <v>0</v>
      </c>
      <c r="O39" s="90"/>
      <c r="P39" s="90"/>
      <c r="Q39" s="90"/>
      <c r="R39" s="90"/>
      <c r="S39" s="90"/>
      <c r="T39" s="39">
        <v>5</v>
      </c>
      <c r="U39" s="40" t="str">
        <f t="shared" si="6"/>
        <v/>
      </c>
      <c r="V39" s="22">
        <v>341</v>
      </c>
      <c r="W39" s="22" t="s">
        <v>88</v>
      </c>
      <c r="X39" s="22" t="s">
        <v>89</v>
      </c>
      <c r="Y39" s="71">
        <v>1863</v>
      </c>
      <c r="Z39" s="42"/>
      <c r="AA39" s="1" t="s">
        <v>280</v>
      </c>
      <c r="AB39" s="28" t="s">
        <v>314</v>
      </c>
    </row>
    <row r="40" spans="1:28" x14ac:dyDescent="0.3">
      <c r="A40" s="1" t="s">
        <v>45</v>
      </c>
      <c r="B40" s="1" t="s">
        <v>78</v>
      </c>
      <c r="C40" s="27" t="s">
        <v>364</v>
      </c>
      <c r="D40" s="38">
        <v>3</v>
      </c>
      <c r="E40" s="89" t="s">
        <v>459</v>
      </c>
      <c r="F40" s="27"/>
      <c r="G40" s="89"/>
      <c r="H40" s="27"/>
      <c r="I40" s="27"/>
      <c r="J40" s="27"/>
      <c r="K40" s="27"/>
      <c r="L40" s="89"/>
      <c r="M40" s="89"/>
      <c r="N40" s="27"/>
      <c r="O40" s="90"/>
      <c r="P40" s="90"/>
      <c r="Q40" s="90"/>
      <c r="R40" s="90"/>
      <c r="S40" s="90"/>
      <c r="T40" s="39"/>
      <c r="U40" s="40" t="str">
        <f t="shared" si="6"/>
        <v/>
      </c>
      <c r="V40" s="22">
        <v>341</v>
      </c>
      <c r="W40" s="22" t="s">
        <v>88</v>
      </c>
      <c r="X40" s="22" t="s">
        <v>89</v>
      </c>
      <c r="Y40" s="71">
        <v>1863</v>
      </c>
      <c r="Z40" s="42"/>
      <c r="AA40" s="1" t="s">
        <v>280</v>
      </c>
      <c r="AB40" s="28" t="s">
        <v>314</v>
      </c>
    </row>
    <row r="41" spans="1:28" x14ac:dyDescent="0.3">
      <c r="A41" s="1" t="s">
        <v>45</v>
      </c>
      <c r="B41" s="1" t="s">
        <v>78</v>
      </c>
      <c r="C41" s="27" t="s">
        <v>365</v>
      </c>
      <c r="D41" s="38">
        <v>45</v>
      </c>
      <c r="E41" s="89"/>
      <c r="F41" s="27">
        <v>1</v>
      </c>
      <c r="G41" s="89"/>
      <c r="H41" s="27"/>
      <c r="I41" s="27"/>
      <c r="J41" s="27">
        <v>3</v>
      </c>
      <c r="K41" s="27">
        <v>4</v>
      </c>
      <c r="L41" s="89"/>
      <c r="M41" s="89"/>
      <c r="N41" s="27">
        <f t="shared" si="5"/>
        <v>0</v>
      </c>
      <c r="O41" s="90"/>
      <c r="P41" s="90"/>
      <c r="Q41" s="90"/>
      <c r="R41" s="90"/>
      <c r="S41" s="90"/>
      <c r="T41" s="39">
        <v>5</v>
      </c>
      <c r="U41" s="40" t="str">
        <f t="shared" si="6"/>
        <v/>
      </c>
      <c r="V41" s="22">
        <v>341</v>
      </c>
      <c r="W41" s="22" t="s">
        <v>88</v>
      </c>
      <c r="X41" s="22" t="s">
        <v>89</v>
      </c>
      <c r="Y41" s="71">
        <v>1863</v>
      </c>
      <c r="Z41" s="42"/>
      <c r="AA41" s="1" t="s">
        <v>280</v>
      </c>
      <c r="AB41" s="28" t="s">
        <v>314</v>
      </c>
    </row>
    <row r="42" spans="1:28" x14ac:dyDescent="0.3">
      <c r="A42" s="1" t="s">
        <v>45</v>
      </c>
      <c r="B42" s="1" t="s">
        <v>78</v>
      </c>
      <c r="C42" s="27" t="s">
        <v>366</v>
      </c>
      <c r="D42" s="38">
        <v>23</v>
      </c>
      <c r="E42" s="89"/>
      <c r="F42" s="27">
        <v>5</v>
      </c>
      <c r="G42" s="89"/>
      <c r="H42" s="27"/>
      <c r="I42" s="27"/>
      <c r="J42" s="27">
        <v>2</v>
      </c>
      <c r="K42" s="27">
        <v>3</v>
      </c>
      <c r="L42" s="89"/>
      <c r="M42" s="89"/>
      <c r="N42" s="27">
        <f t="shared" si="5"/>
        <v>0</v>
      </c>
      <c r="O42" s="90"/>
      <c r="P42" s="90"/>
      <c r="Q42" s="90"/>
      <c r="R42" s="90"/>
      <c r="S42" s="90"/>
      <c r="T42" s="39">
        <v>12</v>
      </c>
      <c r="U42" s="40" t="str">
        <f t="shared" si="6"/>
        <v/>
      </c>
      <c r="V42" s="22">
        <v>341</v>
      </c>
      <c r="W42" s="22" t="s">
        <v>88</v>
      </c>
      <c r="X42" s="22" t="s">
        <v>89</v>
      </c>
      <c r="Y42" s="71">
        <v>1863</v>
      </c>
      <c r="Z42" s="42"/>
      <c r="AA42" s="1" t="s">
        <v>280</v>
      </c>
      <c r="AB42" s="28" t="s">
        <v>314</v>
      </c>
    </row>
    <row r="43" spans="1:28" x14ac:dyDescent="0.3">
      <c r="A43" s="1" t="s">
        <v>45</v>
      </c>
      <c r="B43" s="1" t="s">
        <v>78</v>
      </c>
      <c r="C43" s="27" t="s">
        <v>367</v>
      </c>
      <c r="D43" s="38">
        <v>40</v>
      </c>
      <c r="E43" s="89"/>
      <c r="F43" s="27">
        <v>1</v>
      </c>
      <c r="G43" s="89"/>
      <c r="H43" s="27"/>
      <c r="I43" s="27"/>
      <c r="J43" s="27">
        <v>0</v>
      </c>
      <c r="K43" s="27">
        <v>0</v>
      </c>
      <c r="L43" s="89"/>
      <c r="M43" s="89"/>
      <c r="N43" s="27">
        <f t="shared" si="5"/>
        <v>0</v>
      </c>
      <c r="O43" s="90"/>
      <c r="P43" s="90"/>
      <c r="Q43" s="90"/>
      <c r="R43" s="90"/>
      <c r="S43" s="90"/>
      <c r="T43" s="39">
        <v>2</v>
      </c>
      <c r="U43" s="40" t="str">
        <f t="shared" si="6"/>
        <v/>
      </c>
      <c r="V43" s="22">
        <v>341</v>
      </c>
      <c r="W43" s="22" t="s">
        <v>88</v>
      </c>
      <c r="X43" s="22" t="s">
        <v>89</v>
      </c>
      <c r="Y43" s="71">
        <v>1863</v>
      </c>
      <c r="Z43" s="42"/>
      <c r="AA43" s="1" t="s">
        <v>280</v>
      </c>
      <c r="AB43" s="28" t="s">
        <v>314</v>
      </c>
    </row>
    <row r="44" spans="1:28" x14ac:dyDescent="0.3">
      <c r="A44" s="1" t="s">
        <v>45</v>
      </c>
      <c r="B44" s="1" t="s">
        <v>78</v>
      </c>
      <c r="C44" s="27" t="s">
        <v>370</v>
      </c>
      <c r="D44" s="38">
        <v>33</v>
      </c>
      <c r="E44" s="27">
        <v>19</v>
      </c>
      <c r="F44" s="27">
        <v>3</v>
      </c>
      <c r="G44" s="27">
        <v>5</v>
      </c>
      <c r="H44" s="27"/>
      <c r="I44" s="27"/>
      <c r="J44" s="27">
        <v>2</v>
      </c>
      <c r="K44" s="27">
        <v>2</v>
      </c>
      <c r="L44" s="27">
        <v>0</v>
      </c>
      <c r="M44" s="27">
        <v>1</v>
      </c>
      <c r="N44" s="27">
        <f>SUM(L44:M44)</f>
        <v>1</v>
      </c>
      <c r="O44" s="39">
        <v>1</v>
      </c>
      <c r="P44" s="39">
        <v>3</v>
      </c>
      <c r="Q44" s="39">
        <v>1</v>
      </c>
      <c r="R44" s="39">
        <v>1</v>
      </c>
      <c r="S44" s="39">
        <v>0</v>
      </c>
      <c r="T44" s="39">
        <v>8</v>
      </c>
      <c r="U44" s="40">
        <f t="shared" si="6"/>
        <v>0.57894736842105265</v>
      </c>
      <c r="V44" s="22">
        <v>341</v>
      </c>
      <c r="W44" s="22" t="s">
        <v>88</v>
      </c>
      <c r="X44" s="22" t="s">
        <v>89</v>
      </c>
      <c r="Y44" s="71">
        <v>1863</v>
      </c>
      <c r="Z44" s="42"/>
      <c r="AA44" s="1" t="s">
        <v>280</v>
      </c>
      <c r="AB44" s="28" t="s">
        <v>314</v>
      </c>
    </row>
    <row r="45" spans="1:28" x14ac:dyDescent="0.3">
      <c r="A45" s="1" t="s">
        <v>45</v>
      </c>
      <c r="B45" s="1" t="s">
        <v>78</v>
      </c>
      <c r="C45" s="27" t="s">
        <v>368</v>
      </c>
      <c r="D45" s="38">
        <v>10</v>
      </c>
      <c r="E45" s="89"/>
      <c r="F45" s="27">
        <v>15</v>
      </c>
      <c r="G45" s="89"/>
      <c r="H45" s="27"/>
      <c r="I45" s="27"/>
      <c r="J45" s="27">
        <v>4</v>
      </c>
      <c r="K45" s="27">
        <v>5</v>
      </c>
      <c r="L45" s="89"/>
      <c r="M45" s="27">
        <v>12</v>
      </c>
      <c r="N45" s="27">
        <f>SUM(L45:M45)</f>
        <v>12</v>
      </c>
      <c r="O45" s="90"/>
      <c r="P45" s="90"/>
      <c r="Q45" s="90"/>
      <c r="R45" s="90"/>
      <c r="S45" s="90"/>
      <c r="T45" s="39">
        <v>34</v>
      </c>
      <c r="U45" s="40" t="str">
        <f t="shared" si="6"/>
        <v/>
      </c>
      <c r="V45" s="22">
        <v>341</v>
      </c>
      <c r="W45" s="22" t="s">
        <v>88</v>
      </c>
      <c r="X45" s="22" t="s">
        <v>89</v>
      </c>
      <c r="Y45" s="71">
        <v>1863</v>
      </c>
      <c r="Z45" s="42" t="s">
        <v>523</v>
      </c>
      <c r="AA45" s="1" t="s">
        <v>280</v>
      </c>
      <c r="AB45" s="28" t="s">
        <v>314</v>
      </c>
    </row>
    <row r="46" spans="1:28" x14ac:dyDescent="0.3">
      <c r="A46" s="1" t="s">
        <v>45</v>
      </c>
      <c r="B46" s="1" t="s">
        <v>78</v>
      </c>
      <c r="C46" s="27" t="s">
        <v>369</v>
      </c>
      <c r="D46" s="38">
        <v>15</v>
      </c>
      <c r="E46" s="89"/>
      <c r="F46" s="27">
        <v>2</v>
      </c>
      <c r="G46" s="89"/>
      <c r="H46" s="27"/>
      <c r="I46" s="27"/>
      <c r="J46" s="27">
        <v>0</v>
      </c>
      <c r="K46" s="27">
        <v>2</v>
      </c>
      <c r="L46" s="89"/>
      <c r="M46" s="89"/>
      <c r="N46" s="27">
        <f>SUM(L46:M46)</f>
        <v>0</v>
      </c>
      <c r="O46" s="90"/>
      <c r="P46" s="90"/>
      <c r="Q46" s="90"/>
      <c r="R46" s="90"/>
      <c r="S46" s="90"/>
      <c r="T46" s="39">
        <v>4</v>
      </c>
      <c r="U46" s="40" t="str">
        <f t="shared" si="6"/>
        <v/>
      </c>
      <c r="V46" s="22">
        <v>341</v>
      </c>
      <c r="W46" s="22" t="s">
        <v>88</v>
      </c>
      <c r="X46" s="22" t="s">
        <v>89</v>
      </c>
      <c r="Y46" s="71">
        <v>1863</v>
      </c>
      <c r="Z46" s="42"/>
      <c r="AA46" s="1" t="s">
        <v>280</v>
      </c>
      <c r="AB46" s="28" t="s">
        <v>314</v>
      </c>
    </row>
    <row r="47" spans="1:28" x14ac:dyDescent="0.3">
      <c r="A47" s="1" t="s">
        <v>45</v>
      </c>
      <c r="B47" s="1" t="s">
        <v>78</v>
      </c>
      <c r="C47" s="57" t="s">
        <v>38</v>
      </c>
      <c r="D47" s="36"/>
      <c r="E47" s="57">
        <v>221</v>
      </c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>
        <v>13</v>
      </c>
      <c r="Q47" s="57"/>
      <c r="R47" s="57"/>
      <c r="S47" s="57"/>
      <c r="T47" s="57"/>
      <c r="U47" s="40" t="str">
        <f t="shared" ref="U47" si="7">_xlfn.IFNA("",((T47+Q47+N47-R47)+(O47*2))/E47)</f>
        <v/>
      </c>
      <c r="V47" s="22">
        <v>341</v>
      </c>
      <c r="W47" s="22" t="s">
        <v>88</v>
      </c>
      <c r="X47" s="22" t="s">
        <v>89</v>
      </c>
      <c r="Y47" s="71">
        <v>1863</v>
      </c>
      <c r="Z47" s="42"/>
      <c r="AA47" s="1" t="s">
        <v>280</v>
      </c>
      <c r="AB47" s="28" t="s">
        <v>314</v>
      </c>
    </row>
    <row r="48" spans="1:28" x14ac:dyDescent="0.3">
      <c r="A48" s="44" t="s">
        <v>45</v>
      </c>
      <c r="B48" s="44" t="s">
        <v>78</v>
      </c>
      <c r="C48" s="45" t="s">
        <v>39</v>
      </c>
      <c r="D48" s="44"/>
      <c r="E48" s="45">
        <f t="shared" ref="E48:T48" si="8">SUM(E37:E47)</f>
        <v>240</v>
      </c>
      <c r="F48" s="45">
        <f t="shared" si="8"/>
        <v>39</v>
      </c>
      <c r="G48" s="45">
        <f t="shared" si="8"/>
        <v>5</v>
      </c>
      <c r="H48" s="45">
        <f t="shared" si="8"/>
        <v>0</v>
      </c>
      <c r="I48" s="45">
        <f t="shared" si="8"/>
        <v>0</v>
      </c>
      <c r="J48" s="45">
        <f t="shared" si="8"/>
        <v>19</v>
      </c>
      <c r="K48" s="45">
        <f t="shared" si="8"/>
        <v>27</v>
      </c>
      <c r="L48" s="45">
        <f t="shared" si="8"/>
        <v>0</v>
      </c>
      <c r="M48" s="45">
        <f t="shared" si="8"/>
        <v>13</v>
      </c>
      <c r="N48" s="45">
        <f t="shared" si="8"/>
        <v>13</v>
      </c>
      <c r="O48" s="45">
        <f t="shared" si="8"/>
        <v>1</v>
      </c>
      <c r="P48" s="45">
        <f t="shared" si="8"/>
        <v>16</v>
      </c>
      <c r="Q48" s="45">
        <f t="shared" si="8"/>
        <v>1</v>
      </c>
      <c r="R48" s="45">
        <f t="shared" si="8"/>
        <v>1</v>
      </c>
      <c r="S48" s="45">
        <f t="shared" si="8"/>
        <v>0</v>
      </c>
      <c r="T48" s="45">
        <f t="shared" si="8"/>
        <v>97</v>
      </c>
      <c r="U48" s="46">
        <f>((T48+Q48+N48-R48)+(O48*2))/E48</f>
        <v>0.46666666666666667</v>
      </c>
      <c r="V48" s="47">
        <v>341</v>
      </c>
      <c r="W48" s="47" t="s">
        <v>88</v>
      </c>
      <c r="X48" s="47" t="s">
        <v>89</v>
      </c>
      <c r="Y48" s="72">
        <v>1863</v>
      </c>
      <c r="Z48" s="49"/>
      <c r="AA48" s="44" t="s">
        <v>280</v>
      </c>
      <c r="AB48" s="76" t="s">
        <v>314</v>
      </c>
    </row>
    <row r="49" spans="1:28" x14ac:dyDescent="0.3">
      <c r="A49" s="1"/>
      <c r="B49" s="1"/>
      <c r="C49" s="1"/>
      <c r="D49" s="1"/>
      <c r="F49" s="50" t="s">
        <v>40</v>
      </c>
      <c r="G49" s="51">
        <f>F48/G48</f>
        <v>7.8</v>
      </c>
      <c r="H49" s="27"/>
      <c r="I49" s="1"/>
      <c r="J49" s="50" t="s">
        <v>41</v>
      </c>
      <c r="K49" s="52">
        <f>J48/K48</f>
        <v>0.70370370370370372</v>
      </c>
      <c r="L49" s="1"/>
      <c r="M49" s="39" t="s">
        <v>42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4"/>
      <c r="Z50" s="42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708A0-DC28-43D0-B69F-F960C6BE0981}">
  <sheetPr>
    <tabColor rgb="FFFF0000"/>
    <pageSetUpPr fitToPage="1"/>
  </sheetPr>
  <dimension ref="A1:AB53"/>
  <sheetViews>
    <sheetView workbookViewId="0">
      <selection activeCell="P16" sqref="P16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A1" s="60"/>
      <c r="Z1" s="60" t="s">
        <v>477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0" t="s">
        <v>528</v>
      </c>
    </row>
    <row r="3" spans="1:28" x14ac:dyDescent="0.3">
      <c r="B3" s="1"/>
      <c r="C3" s="6">
        <v>29293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133</v>
      </c>
      <c r="D4" s="7" t="s">
        <v>4</v>
      </c>
      <c r="E4" s="8"/>
      <c r="F4" s="5"/>
      <c r="G4" s="1"/>
      <c r="J4" s="15" t="s">
        <v>304</v>
      </c>
      <c r="K4" s="16" t="s">
        <v>44</v>
      </c>
      <c r="L4" s="17"/>
      <c r="M4" s="18"/>
      <c r="N4" s="19">
        <v>19</v>
      </c>
      <c r="O4" s="19">
        <v>20</v>
      </c>
      <c r="P4" s="19">
        <v>27</v>
      </c>
      <c r="Q4" s="19">
        <v>16</v>
      </c>
      <c r="R4" s="20"/>
      <c r="S4" s="21">
        <f>SUM(N4:R4)</f>
        <v>82</v>
      </c>
      <c r="T4" s="22">
        <v>345</v>
      </c>
    </row>
    <row r="5" spans="1:28" x14ac:dyDescent="0.3">
      <c r="B5" s="1"/>
      <c r="C5" s="6" t="s">
        <v>241</v>
      </c>
      <c r="D5" s="7" t="s">
        <v>5</v>
      </c>
      <c r="E5" s="1"/>
      <c r="F5" s="1"/>
      <c r="G5" s="1"/>
      <c r="J5" s="15" t="s">
        <v>315</v>
      </c>
      <c r="K5" s="16" t="s">
        <v>57</v>
      </c>
      <c r="L5" s="17"/>
      <c r="M5" s="18"/>
      <c r="N5" s="19">
        <v>20</v>
      </c>
      <c r="O5" s="19">
        <v>21</v>
      </c>
      <c r="P5" s="19">
        <v>13</v>
      </c>
      <c r="Q5" s="19">
        <v>13</v>
      </c>
      <c r="R5" s="20"/>
      <c r="S5" s="21">
        <f>SUM(N5:R5)</f>
        <v>67</v>
      </c>
      <c r="T5" s="22">
        <v>345</v>
      </c>
      <c r="U5" s="1"/>
      <c r="V5" s="1"/>
      <c r="W5" s="1"/>
    </row>
    <row r="6" spans="1:28" x14ac:dyDescent="0.3">
      <c r="C6" s="23">
        <v>2152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8</v>
      </c>
      <c r="U7" s="1"/>
      <c r="V7" s="26">
        <v>345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1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32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56</v>
      </c>
      <c r="B13" s="1" t="s">
        <v>45</v>
      </c>
      <c r="C13" s="27" t="s">
        <v>54</v>
      </c>
      <c r="D13" s="38">
        <v>21</v>
      </c>
      <c r="E13" s="89"/>
      <c r="F13" s="89"/>
      <c r="G13" s="89"/>
      <c r="H13" s="89"/>
      <c r="I13" s="89"/>
      <c r="J13" s="89"/>
      <c r="K13" s="89"/>
      <c r="L13" s="89"/>
      <c r="M13" s="89"/>
      <c r="N13" s="27">
        <f>SUM(L13:M13)</f>
        <v>0</v>
      </c>
      <c r="O13" s="89"/>
      <c r="P13" s="90"/>
      <c r="Q13" s="89"/>
      <c r="R13" s="89"/>
      <c r="S13" s="89"/>
      <c r="T13" s="27">
        <v>9</v>
      </c>
      <c r="U13" s="40" t="str">
        <f>IFERROR(((T13+Q13+N13-R13)+(O13*2))/E13,"")</f>
        <v/>
      </c>
      <c r="V13" s="22">
        <v>345</v>
      </c>
      <c r="W13" s="22" t="s">
        <v>88</v>
      </c>
      <c r="X13" s="22" t="s">
        <v>89</v>
      </c>
      <c r="Y13" s="71">
        <v>2152</v>
      </c>
      <c r="Z13" s="42"/>
      <c r="AA13" s="1" t="s">
        <v>90</v>
      </c>
      <c r="AB13" s="28" t="s">
        <v>306</v>
      </c>
    </row>
    <row r="14" spans="1:28" x14ac:dyDescent="0.3">
      <c r="A14" s="1" t="s">
        <v>56</v>
      </c>
      <c r="B14" s="1" t="s">
        <v>45</v>
      </c>
      <c r="C14" s="27" t="s">
        <v>50</v>
      </c>
      <c r="D14" s="38">
        <v>32</v>
      </c>
      <c r="E14" s="89"/>
      <c r="F14" s="89"/>
      <c r="G14" s="89"/>
      <c r="H14" s="89"/>
      <c r="I14" s="89"/>
      <c r="J14" s="89"/>
      <c r="K14" s="89"/>
      <c r="L14" s="89"/>
      <c r="M14" s="89"/>
      <c r="N14" s="27">
        <f t="shared" ref="N14:N19" si="0">SUM(L14:M14)</f>
        <v>0</v>
      </c>
      <c r="O14" s="90"/>
      <c r="P14" s="90"/>
      <c r="Q14" s="90"/>
      <c r="R14" s="90"/>
      <c r="S14" s="90"/>
      <c r="T14" s="39">
        <v>0</v>
      </c>
      <c r="U14" s="40" t="str">
        <f t="shared" ref="U14:U23" si="1">IFERROR(((T14+Q14+N14-R14)+(O14*2))/E14,"")</f>
        <v/>
      </c>
      <c r="V14" s="22">
        <v>345</v>
      </c>
      <c r="W14" s="22" t="s">
        <v>88</v>
      </c>
      <c r="X14" s="22" t="s">
        <v>89</v>
      </c>
      <c r="Y14" s="71">
        <v>2152</v>
      </c>
      <c r="Z14" s="42"/>
      <c r="AA14" s="1" t="s">
        <v>90</v>
      </c>
      <c r="AB14" s="28" t="s">
        <v>306</v>
      </c>
    </row>
    <row r="15" spans="1:28" x14ac:dyDescent="0.3">
      <c r="A15" s="1" t="s">
        <v>56</v>
      </c>
      <c r="B15" s="1" t="s">
        <v>45</v>
      </c>
      <c r="C15" s="27" t="s">
        <v>47</v>
      </c>
      <c r="D15" s="38">
        <v>42</v>
      </c>
      <c r="E15" s="89"/>
      <c r="F15" s="89"/>
      <c r="G15" s="89"/>
      <c r="H15" s="89"/>
      <c r="I15" s="89"/>
      <c r="J15" s="89"/>
      <c r="K15" s="89"/>
      <c r="L15" s="89"/>
      <c r="M15" s="89"/>
      <c r="N15" s="27">
        <f t="shared" si="0"/>
        <v>0</v>
      </c>
      <c r="O15" s="90"/>
      <c r="P15" s="57">
        <v>6</v>
      </c>
      <c r="Q15" s="90"/>
      <c r="R15" s="90"/>
      <c r="S15" s="90"/>
      <c r="T15" s="39">
        <v>17</v>
      </c>
      <c r="U15" s="40" t="str">
        <f t="shared" si="1"/>
        <v/>
      </c>
      <c r="V15" s="22">
        <v>345</v>
      </c>
      <c r="W15" s="22" t="s">
        <v>88</v>
      </c>
      <c r="X15" s="22" t="s">
        <v>89</v>
      </c>
      <c r="Y15" s="71">
        <v>2152</v>
      </c>
      <c r="Z15" s="42"/>
      <c r="AA15" s="1" t="s">
        <v>90</v>
      </c>
      <c r="AB15" s="28" t="s">
        <v>306</v>
      </c>
    </row>
    <row r="16" spans="1:28" x14ac:dyDescent="0.3">
      <c r="A16" s="1" t="s">
        <v>56</v>
      </c>
      <c r="B16" s="1" t="s">
        <v>45</v>
      </c>
      <c r="C16" s="27" t="s">
        <v>172</v>
      </c>
      <c r="D16" s="38">
        <v>13</v>
      </c>
      <c r="E16" s="89" t="s">
        <v>557</v>
      </c>
      <c r="F16" s="89"/>
      <c r="G16" s="89"/>
      <c r="H16" s="89"/>
      <c r="I16" s="89"/>
      <c r="J16" s="89"/>
      <c r="K16" s="89"/>
      <c r="L16" s="89"/>
      <c r="M16" s="89"/>
      <c r="N16" s="27"/>
      <c r="O16" s="90"/>
      <c r="P16" s="99"/>
      <c r="Q16" s="90"/>
      <c r="R16" s="90"/>
      <c r="S16" s="90"/>
      <c r="T16" s="39"/>
      <c r="U16" s="40"/>
      <c r="V16" s="22">
        <v>345</v>
      </c>
      <c r="W16" s="22" t="s">
        <v>88</v>
      </c>
      <c r="X16" s="22" t="s">
        <v>89</v>
      </c>
      <c r="Y16" s="71">
        <v>2152</v>
      </c>
      <c r="Z16" s="42"/>
      <c r="AA16" s="1" t="s">
        <v>90</v>
      </c>
      <c r="AB16" s="28" t="s">
        <v>306</v>
      </c>
    </row>
    <row r="17" spans="1:28" x14ac:dyDescent="0.3">
      <c r="A17" s="1" t="s">
        <v>56</v>
      </c>
      <c r="B17" s="1" t="s">
        <v>45</v>
      </c>
      <c r="C17" s="27" t="s">
        <v>49</v>
      </c>
      <c r="D17" s="38">
        <v>53</v>
      </c>
      <c r="E17" s="89"/>
      <c r="F17" s="89"/>
      <c r="G17" s="89"/>
      <c r="H17" s="89"/>
      <c r="I17" s="89"/>
      <c r="J17" s="89"/>
      <c r="K17" s="89"/>
      <c r="L17" s="89"/>
      <c r="M17" s="89"/>
      <c r="N17" s="27">
        <f t="shared" si="0"/>
        <v>0</v>
      </c>
      <c r="O17" s="90"/>
      <c r="P17" s="90"/>
      <c r="Q17" s="90"/>
      <c r="R17" s="90"/>
      <c r="S17" s="90"/>
      <c r="T17" s="39">
        <v>11</v>
      </c>
      <c r="U17" s="40" t="str">
        <f t="shared" si="1"/>
        <v/>
      </c>
      <c r="V17" s="22">
        <v>345</v>
      </c>
      <c r="W17" s="22" t="s">
        <v>88</v>
      </c>
      <c r="X17" s="22" t="s">
        <v>89</v>
      </c>
      <c r="Y17" s="71">
        <v>2152</v>
      </c>
      <c r="Z17" s="42"/>
      <c r="AA17" s="1" t="s">
        <v>90</v>
      </c>
      <c r="AB17" s="28" t="s">
        <v>306</v>
      </c>
    </row>
    <row r="18" spans="1:28" x14ac:dyDescent="0.3">
      <c r="A18" s="1" t="s">
        <v>56</v>
      </c>
      <c r="B18" s="1" t="s">
        <v>45</v>
      </c>
      <c r="C18" s="27" t="s">
        <v>51</v>
      </c>
      <c r="D18" s="38">
        <v>33</v>
      </c>
      <c r="E18" s="89"/>
      <c r="F18" s="89"/>
      <c r="G18" s="89"/>
      <c r="H18" s="89"/>
      <c r="I18" s="89"/>
      <c r="J18" s="89"/>
      <c r="K18" s="89"/>
      <c r="L18" s="89"/>
      <c r="M18" s="89"/>
      <c r="N18" s="27">
        <f t="shared" si="0"/>
        <v>0</v>
      </c>
      <c r="O18" s="90"/>
      <c r="P18" s="90"/>
      <c r="Q18" s="90"/>
      <c r="R18" s="90"/>
      <c r="S18" s="90"/>
      <c r="T18" s="39">
        <v>4</v>
      </c>
      <c r="U18" s="40" t="str">
        <f t="shared" si="1"/>
        <v/>
      </c>
      <c r="V18" s="22">
        <v>345</v>
      </c>
      <c r="W18" s="22" t="s">
        <v>88</v>
      </c>
      <c r="X18" s="22" t="s">
        <v>89</v>
      </c>
      <c r="Y18" s="71">
        <v>2152</v>
      </c>
      <c r="Z18" s="42"/>
      <c r="AA18" s="1" t="s">
        <v>90</v>
      </c>
      <c r="AB18" s="28" t="s">
        <v>306</v>
      </c>
    </row>
    <row r="19" spans="1:28" x14ac:dyDescent="0.3">
      <c r="A19" s="1" t="s">
        <v>56</v>
      </c>
      <c r="B19" s="1" t="s">
        <v>45</v>
      </c>
      <c r="C19" s="27" t="s">
        <v>173</v>
      </c>
      <c r="D19" s="38">
        <v>44</v>
      </c>
      <c r="E19" s="27">
        <v>34</v>
      </c>
      <c r="F19" s="27">
        <v>4</v>
      </c>
      <c r="G19" s="27">
        <v>10</v>
      </c>
      <c r="H19" s="27"/>
      <c r="I19" s="27"/>
      <c r="J19" s="27">
        <v>1</v>
      </c>
      <c r="K19" s="27">
        <v>2</v>
      </c>
      <c r="L19" s="27">
        <v>1</v>
      </c>
      <c r="M19" s="27">
        <v>7</v>
      </c>
      <c r="N19" s="27">
        <f t="shared" si="0"/>
        <v>8</v>
      </c>
      <c r="O19" s="39">
        <v>3</v>
      </c>
      <c r="P19" s="39">
        <v>2</v>
      </c>
      <c r="Q19" s="39">
        <v>2</v>
      </c>
      <c r="R19" s="39">
        <v>5</v>
      </c>
      <c r="S19" s="39">
        <v>0</v>
      </c>
      <c r="T19" s="39">
        <v>9</v>
      </c>
      <c r="U19" s="40">
        <f t="shared" si="1"/>
        <v>0.58823529411764708</v>
      </c>
      <c r="V19" s="22">
        <v>345</v>
      </c>
      <c r="W19" s="22" t="s">
        <v>88</v>
      </c>
      <c r="X19" s="22" t="s">
        <v>89</v>
      </c>
      <c r="Y19" s="71">
        <v>2152</v>
      </c>
      <c r="Z19" s="42"/>
      <c r="AA19" s="1" t="s">
        <v>90</v>
      </c>
      <c r="AB19" s="28" t="s">
        <v>306</v>
      </c>
    </row>
    <row r="20" spans="1:28" x14ac:dyDescent="0.3">
      <c r="A20" s="1" t="s">
        <v>56</v>
      </c>
      <c r="B20" s="1" t="s">
        <v>45</v>
      </c>
      <c r="C20" s="27" t="s">
        <v>155</v>
      </c>
      <c r="D20" s="38">
        <v>10</v>
      </c>
      <c r="E20" s="27">
        <v>13</v>
      </c>
      <c r="F20" s="27">
        <v>0</v>
      </c>
      <c r="G20" s="27">
        <v>3</v>
      </c>
      <c r="H20" s="27"/>
      <c r="I20" s="27"/>
      <c r="J20" s="27">
        <v>0</v>
      </c>
      <c r="K20" s="27">
        <v>2</v>
      </c>
      <c r="L20" s="27">
        <v>0</v>
      </c>
      <c r="M20" s="27">
        <v>2</v>
      </c>
      <c r="N20" s="27">
        <f>SUM(L20:M20)</f>
        <v>2</v>
      </c>
      <c r="O20" s="39">
        <v>1</v>
      </c>
      <c r="P20" s="39">
        <v>3</v>
      </c>
      <c r="Q20" s="39">
        <v>1</v>
      </c>
      <c r="R20" s="39">
        <v>1</v>
      </c>
      <c r="S20" s="39">
        <v>0</v>
      </c>
      <c r="T20" s="39">
        <v>0</v>
      </c>
      <c r="U20" s="40">
        <f t="shared" si="1"/>
        <v>0.30769230769230771</v>
      </c>
      <c r="V20" s="22">
        <v>345</v>
      </c>
      <c r="W20" s="22" t="s">
        <v>88</v>
      </c>
      <c r="X20" s="22" t="s">
        <v>89</v>
      </c>
      <c r="Y20" s="71">
        <v>2152</v>
      </c>
      <c r="Z20" s="42"/>
      <c r="AA20" s="1" t="s">
        <v>90</v>
      </c>
      <c r="AB20" s="28" t="s">
        <v>306</v>
      </c>
    </row>
    <row r="21" spans="1:28" x14ac:dyDescent="0.3">
      <c r="A21" s="1" t="s">
        <v>56</v>
      </c>
      <c r="B21" s="1" t="s">
        <v>45</v>
      </c>
      <c r="C21" s="27" t="s">
        <v>52</v>
      </c>
      <c r="D21" s="38">
        <v>12</v>
      </c>
      <c r="E21" s="89"/>
      <c r="F21" s="89"/>
      <c r="G21" s="89"/>
      <c r="H21" s="89"/>
      <c r="I21" s="89"/>
      <c r="J21" s="89"/>
      <c r="K21" s="89"/>
      <c r="L21" s="89"/>
      <c r="M21" s="89"/>
      <c r="N21" s="27">
        <f>SUM(L21:M21)</f>
        <v>0</v>
      </c>
      <c r="O21" s="90"/>
      <c r="P21" s="90"/>
      <c r="Q21" s="90"/>
      <c r="R21" s="90"/>
      <c r="S21" s="90"/>
      <c r="T21" s="39">
        <v>4</v>
      </c>
      <c r="U21" s="40" t="str">
        <f t="shared" si="1"/>
        <v/>
      </c>
      <c r="V21" s="22">
        <v>345</v>
      </c>
      <c r="W21" s="22" t="s">
        <v>88</v>
      </c>
      <c r="X21" s="22" t="s">
        <v>89</v>
      </c>
      <c r="Y21" s="71">
        <v>2152</v>
      </c>
      <c r="Z21" s="42"/>
      <c r="AA21" s="1" t="s">
        <v>90</v>
      </c>
      <c r="AB21" s="28" t="s">
        <v>306</v>
      </c>
    </row>
    <row r="22" spans="1:28" x14ac:dyDescent="0.3">
      <c r="A22" s="1" t="s">
        <v>56</v>
      </c>
      <c r="B22" s="1" t="s">
        <v>45</v>
      </c>
      <c r="C22" s="27" t="s">
        <v>179</v>
      </c>
      <c r="D22" s="87" t="s">
        <v>495</v>
      </c>
      <c r="E22" s="27">
        <v>21</v>
      </c>
      <c r="F22" s="27">
        <v>0</v>
      </c>
      <c r="G22" s="27">
        <v>4</v>
      </c>
      <c r="H22" s="27"/>
      <c r="I22" s="27"/>
      <c r="J22" s="27">
        <v>0</v>
      </c>
      <c r="K22" s="27">
        <v>0</v>
      </c>
      <c r="L22" s="27">
        <v>1</v>
      </c>
      <c r="M22" s="27">
        <v>0</v>
      </c>
      <c r="N22" s="27">
        <f>SUM(L22:M22)</f>
        <v>1</v>
      </c>
      <c r="O22" s="39">
        <v>1</v>
      </c>
      <c r="P22" s="39">
        <v>4</v>
      </c>
      <c r="Q22" s="39">
        <v>0</v>
      </c>
      <c r="R22" s="39">
        <v>2</v>
      </c>
      <c r="S22" s="39">
        <v>0</v>
      </c>
      <c r="T22" s="39">
        <v>0</v>
      </c>
      <c r="U22" s="40">
        <f t="shared" si="1"/>
        <v>4.7619047619047616E-2</v>
      </c>
      <c r="V22" s="22">
        <v>345</v>
      </c>
      <c r="W22" s="22" t="s">
        <v>88</v>
      </c>
      <c r="X22" s="22" t="s">
        <v>89</v>
      </c>
      <c r="Y22" s="71">
        <v>2152</v>
      </c>
      <c r="Z22" s="42"/>
      <c r="AA22" s="1" t="s">
        <v>90</v>
      </c>
      <c r="AB22" s="28" t="s">
        <v>306</v>
      </c>
    </row>
    <row r="23" spans="1:28" x14ac:dyDescent="0.3">
      <c r="A23" s="1" t="s">
        <v>56</v>
      </c>
      <c r="B23" s="1" t="s">
        <v>45</v>
      </c>
      <c r="C23" s="27" t="s">
        <v>48</v>
      </c>
      <c r="D23" s="38">
        <v>11</v>
      </c>
      <c r="E23" s="89"/>
      <c r="F23" s="89"/>
      <c r="G23" s="89"/>
      <c r="H23" s="89"/>
      <c r="I23" s="89"/>
      <c r="J23" s="89"/>
      <c r="K23" s="89"/>
      <c r="L23" s="89"/>
      <c r="M23" s="89"/>
      <c r="N23" s="27">
        <f>SUM(L23:M23)</f>
        <v>0</v>
      </c>
      <c r="O23" s="90"/>
      <c r="P23" s="90"/>
      <c r="Q23" s="90"/>
      <c r="R23" s="90"/>
      <c r="S23" s="90"/>
      <c r="T23" s="39">
        <v>28</v>
      </c>
      <c r="U23" s="40" t="str">
        <f t="shared" si="1"/>
        <v/>
      </c>
      <c r="V23" s="22">
        <v>345</v>
      </c>
      <c r="W23" s="22" t="s">
        <v>88</v>
      </c>
      <c r="X23" s="22" t="s">
        <v>89</v>
      </c>
      <c r="Y23" s="71">
        <v>2152</v>
      </c>
      <c r="Z23" s="42"/>
      <c r="AA23" s="1" t="s">
        <v>90</v>
      </c>
      <c r="AB23" s="28" t="s">
        <v>306</v>
      </c>
    </row>
    <row r="24" spans="1:28" x14ac:dyDescent="0.3">
      <c r="A24" s="1" t="s">
        <v>56</v>
      </c>
      <c r="B24" s="1" t="s">
        <v>45</v>
      </c>
      <c r="C24" s="57" t="s">
        <v>38</v>
      </c>
      <c r="D24" s="1"/>
      <c r="E24" s="57">
        <v>172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>
        <v>8</v>
      </c>
      <c r="Q24" s="43"/>
      <c r="R24" s="43"/>
      <c r="S24" s="43"/>
      <c r="T24" s="43"/>
      <c r="U24" s="40" t="str">
        <f t="shared" ref="U24" si="2">_xlfn.IFNA("",((T24+Q24+N24-R24)+(O24*2))/E24)</f>
        <v/>
      </c>
      <c r="V24" s="22">
        <v>345</v>
      </c>
      <c r="W24" s="22" t="s">
        <v>88</v>
      </c>
      <c r="X24" s="22" t="s">
        <v>89</v>
      </c>
      <c r="Y24" s="71">
        <v>2152</v>
      </c>
      <c r="Z24" s="42"/>
      <c r="AA24" s="1" t="s">
        <v>90</v>
      </c>
      <c r="AB24" s="28" t="s">
        <v>306</v>
      </c>
    </row>
    <row r="25" spans="1:28" x14ac:dyDescent="0.3">
      <c r="A25" s="44" t="s">
        <v>56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4</v>
      </c>
      <c r="G25" s="45">
        <f t="shared" si="3"/>
        <v>17</v>
      </c>
      <c r="H25" s="45">
        <f t="shared" si="3"/>
        <v>0</v>
      </c>
      <c r="I25" s="45">
        <f t="shared" si="3"/>
        <v>0</v>
      </c>
      <c r="J25" s="45">
        <f t="shared" si="3"/>
        <v>1</v>
      </c>
      <c r="K25" s="45">
        <f t="shared" si="3"/>
        <v>4</v>
      </c>
      <c r="L25" s="45">
        <f t="shared" si="3"/>
        <v>2</v>
      </c>
      <c r="M25" s="45">
        <f t="shared" si="3"/>
        <v>9</v>
      </c>
      <c r="N25" s="45">
        <f t="shared" si="3"/>
        <v>11</v>
      </c>
      <c r="O25" s="45">
        <f t="shared" si="3"/>
        <v>5</v>
      </c>
      <c r="P25" s="45">
        <f t="shared" si="3"/>
        <v>23</v>
      </c>
      <c r="Q25" s="45">
        <f t="shared" si="3"/>
        <v>3</v>
      </c>
      <c r="R25" s="45">
        <f t="shared" si="3"/>
        <v>8</v>
      </c>
      <c r="S25" s="45">
        <f t="shared" si="3"/>
        <v>0</v>
      </c>
      <c r="T25" s="45">
        <f t="shared" si="3"/>
        <v>82</v>
      </c>
      <c r="U25" s="46">
        <f>((T25+Q25+N25-R25)+(O25*2))/E25</f>
        <v>0.40833333333333333</v>
      </c>
      <c r="V25" s="47">
        <v>345</v>
      </c>
      <c r="W25" s="47" t="s">
        <v>88</v>
      </c>
      <c r="X25" s="47" t="s">
        <v>89</v>
      </c>
      <c r="Y25" s="72">
        <v>2152</v>
      </c>
      <c r="Z25" s="49"/>
      <c r="AA25" s="44" t="s">
        <v>90</v>
      </c>
      <c r="AB25" s="76" t="s">
        <v>306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0.23529411764705882</v>
      </c>
      <c r="H26" s="27"/>
      <c r="I26" s="1"/>
      <c r="J26" s="50" t="s">
        <v>41</v>
      </c>
      <c r="K26" s="52">
        <f>J25/K25</f>
        <v>0.25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55" t="s">
        <v>57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35</v>
      </c>
      <c r="W33" s="1"/>
      <c r="X33" s="1"/>
      <c r="Y33" s="31"/>
      <c r="Z33" s="42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56</v>
      </c>
      <c r="C35" s="27" t="s">
        <v>524</v>
      </c>
      <c r="D35" s="38">
        <v>5</v>
      </c>
      <c r="E35" s="27">
        <v>3</v>
      </c>
      <c r="F35" s="27">
        <v>0</v>
      </c>
      <c r="G35" s="27">
        <v>1</v>
      </c>
      <c r="H35" s="27"/>
      <c r="I35" s="27"/>
      <c r="J35" s="27">
        <v>0</v>
      </c>
      <c r="K35" s="27">
        <v>0</v>
      </c>
      <c r="L35" s="27">
        <v>0</v>
      </c>
      <c r="M35" s="27">
        <v>0</v>
      </c>
      <c r="N35" s="27">
        <f>SUM(L35:M35)</f>
        <v>0</v>
      </c>
      <c r="O35" s="27">
        <v>0</v>
      </c>
      <c r="P35" s="39">
        <v>0</v>
      </c>
      <c r="Q35" s="27">
        <v>0</v>
      </c>
      <c r="R35" s="27">
        <v>0</v>
      </c>
      <c r="S35" s="27">
        <v>0</v>
      </c>
      <c r="T35" s="27">
        <v>0</v>
      </c>
      <c r="U35" s="40">
        <f>IFERROR(((T35+Q35+N35-R35)+(O35*2))/E35,"")</f>
        <v>0</v>
      </c>
      <c r="V35" s="22">
        <v>345</v>
      </c>
      <c r="W35" s="22" t="s">
        <v>93</v>
      </c>
      <c r="X35" s="22" t="s">
        <v>94</v>
      </c>
      <c r="Y35" s="71">
        <v>2152</v>
      </c>
      <c r="Z35" s="42"/>
      <c r="AA35" s="1" t="s">
        <v>183</v>
      </c>
      <c r="AB35" s="28" t="s">
        <v>316</v>
      </c>
    </row>
    <row r="36" spans="1:28" x14ac:dyDescent="0.3">
      <c r="A36" s="1" t="s">
        <v>45</v>
      </c>
      <c r="B36" s="1" t="s">
        <v>56</v>
      </c>
      <c r="C36" s="27" t="s">
        <v>185</v>
      </c>
      <c r="D36" s="38">
        <v>1</v>
      </c>
      <c r="E36" s="89"/>
      <c r="F36" s="89"/>
      <c r="G36" s="89"/>
      <c r="H36" s="89"/>
      <c r="I36" s="89"/>
      <c r="J36" s="89"/>
      <c r="K36" s="89"/>
      <c r="L36" s="89"/>
      <c r="M36" s="89"/>
      <c r="N36" s="89">
        <f t="shared" ref="N36:N41" si="4">SUM(L36:M36)</f>
        <v>0</v>
      </c>
      <c r="O36" s="90"/>
      <c r="P36" s="90"/>
      <c r="Q36" s="90"/>
      <c r="R36" s="90"/>
      <c r="S36" s="90"/>
      <c r="T36" s="27">
        <v>15</v>
      </c>
      <c r="U36" s="40" t="str">
        <f t="shared" ref="U36:U44" si="5">IFERROR(((T36+Q36+N36-R36)+(O36*2))/E36,"")</f>
        <v/>
      </c>
      <c r="V36" s="22">
        <v>345</v>
      </c>
      <c r="W36" s="22" t="s">
        <v>93</v>
      </c>
      <c r="X36" s="22" t="s">
        <v>94</v>
      </c>
      <c r="Y36" s="71">
        <v>2152</v>
      </c>
      <c r="Z36" s="42"/>
      <c r="AA36" s="1" t="s">
        <v>183</v>
      </c>
      <c r="AB36" s="28" t="s">
        <v>316</v>
      </c>
    </row>
    <row r="37" spans="1:28" x14ac:dyDescent="0.3">
      <c r="A37" s="1" t="s">
        <v>45</v>
      </c>
      <c r="B37" s="1" t="s">
        <v>56</v>
      </c>
      <c r="C37" s="27" t="s">
        <v>200</v>
      </c>
      <c r="D37" s="38">
        <v>6</v>
      </c>
      <c r="E37" s="27">
        <v>33</v>
      </c>
      <c r="F37" s="27">
        <v>4</v>
      </c>
      <c r="G37" s="27">
        <v>6</v>
      </c>
      <c r="H37" s="27"/>
      <c r="I37" s="27"/>
      <c r="J37" s="27">
        <v>6</v>
      </c>
      <c r="K37" s="27">
        <v>14</v>
      </c>
      <c r="L37" s="27">
        <v>2</v>
      </c>
      <c r="M37" s="27">
        <v>4</v>
      </c>
      <c r="N37" s="27">
        <f t="shared" si="4"/>
        <v>6</v>
      </c>
      <c r="O37" s="39">
        <v>0</v>
      </c>
      <c r="P37" s="39">
        <v>4</v>
      </c>
      <c r="Q37" s="39">
        <v>0</v>
      </c>
      <c r="R37" s="39">
        <v>0</v>
      </c>
      <c r="S37" s="39">
        <v>0</v>
      </c>
      <c r="T37" s="27">
        <v>14</v>
      </c>
      <c r="U37" s="40">
        <f t="shared" si="5"/>
        <v>0.60606060606060608</v>
      </c>
      <c r="V37" s="22">
        <v>345</v>
      </c>
      <c r="W37" s="22" t="s">
        <v>93</v>
      </c>
      <c r="X37" s="22" t="s">
        <v>94</v>
      </c>
      <c r="Y37" s="71">
        <v>2152</v>
      </c>
      <c r="Z37" s="42"/>
      <c r="AA37" s="1" t="s">
        <v>183</v>
      </c>
      <c r="AB37" s="28" t="s">
        <v>316</v>
      </c>
    </row>
    <row r="38" spans="1:28" x14ac:dyDescent="0.3">
      <c r="A38" s="1" t="s">
        <v>45</v>
      </c>
      <c r="B38" s="1" t="s">
        <v>56</v>
      </c>
      <c r="C38" s="27" t="s">
        <v>388</v>
      </c>
      <c r="D38" s="38">
        <v>31</v>
      </c>
      <c r="E38" s="27">
        <v>38</v>
      </c>
      <c r="F38" s="27">
        <v>6</v>
      </c>
      <c r="G38" s="27">
        <v>15</v>
      </c>
      <c r="H38" s="27">
        <v>0</v>
      </c>
      <c r="I38" s="27">
        <v>1</v>
      </c>
      <c r="J38" s="27">
        <v>0</v>
      </c>
      <c r="K38" s="27">
        <v>0</v>
      </c>
      <c r="L38" s="27">
        <v>2</v>
      </c>
      <c r="M38" s="27">
        <v>4</v>
      </c>
      <c r="N38" s="27">
        <f t="shared" si="4"/>
        <v>6</v>
      </c>
      <c r="O38" s="39">
        <v>1</v>
      </c>
      <c r="P38" s="39">
        <v>4</v>
      </c>
      <c r="Q38" s="39">
        <v>3</v>
      </c>
      <c r="R38" s="39">
        <v>6</v>
      </c>
      <c r="S38" s="39">
        <v>0</v>
      </c>
      <c r="T38" s="27">
        <v>12</v>
      </c>
      <c r="U38" s="40">
        <f t="shared" si="5"/>
        <v>0.44736842105263158</v>
      </c>
      <c r="V38" s="22">
        <v>345</v>
      </c>
      <c r="W38" s="22" t="s">
        <v>93</v>
      </c>
      <c r="X38" s="22" t="s">
        <v>94</v>
      </c>
      <c r="Y38" s="71">
        <v>2152</v>
      </c>
      <c r="Z38" s="42"/>
      <c r="AA38" s="1" t="s">
        <v>183</v>
      </c>
      <c r="AB38" s="28" t="s">
        <v>316</v>
      </c>
    </row>
    <row r="39" spans="1:28" x14ac:dyDescent="0.3">
      <c r="A39" s="1" t="s">
        <v>45</v>
      </c>
      <c r="B39" s="1" t="s">
        <v>56</v>
      </c>
      <c r="C39" s="27" t="s">
        <v>406</v>
      </c>
      <c r="D39" s="38">
        <v>11</v>
      </c>
      <c r="E39" s="27">
        <v>13</v>
      </c>
      <c r="F39" s="27">
        <v>0</v>
      </c>
      <c r="G39" s="27">
        <v>6</v>
      </c>
      <c r="H39" s="27"/>
      <c r="I39" s="27"/>
      <c r="J39" s="27">
        <v>0</v>
      </c>
      <c r="K39" s="27">
        <v>0</v>
      </c>
      <c r="L39" s="27">
        <v>0</v>
      </c>
      <c r="M39" s="27">
        <v>0</v>
      </c>
      <c r="N39" s="27">
        <f t="shared" si="4"/>
        <v>0</v>
      </c>
      <c r="O39" s="39">
        <v>0</v>
      </c>
      <c r="P39" s="39">
        <v>0</v>
      </c>
      <c r="Q39" s="39">
        <v>0</v>
      </c>
      <c r="R39" s="39">
        <v>2</v>
      </c>
      <c r="S39" s="39">
        <v>0</v>
      </c>
      <c r="T39" s="27">
        <v>0</v>
      </c>
      <c r="U39" s="96">
        <f t="shared" si="5"/>
        <v>-0.15384615384615385</v>
      </c>
      <c r="V39" s="22">
        <v>345</v>
      </c>
      <c r="W39" s="22" t="s">
        <v>93</v>
      </c>
      <c r="X39" s="22" t="s">
        <v>94</v>
      </c>
      <c r="Y39" s="71">
        <v>2152</v>
      </c>
      <c r="Z39" s="42"/>
      <c r="AA39" s="1" t="s">
        <v>183</v>
      </c>
      <c r="AB39" s="28" t="s">
        <v>316</v>
      </c>
    </row>
    <row r="40" spans="1:28" x14ac:dyDescent="0.3">
      <c r="A40" s="1" t="s">
        <v>45</v>
      </c>
      <c r="B40" s="1" t="s">
        <v>56</v>
      </c>
      <c r="C40" s="27" t="s">
        <v>489</v>
      </c>
      <c r="D40" s="38">
        <v>15</v>
      </c>
      <c r="E40" s="27">
        <v>3</v>
      </c>
      <c r="F40" s="27">
        <v>0</v>
      </c>
      <c r="G40" s="27">
        <v>0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 t="shared" si="4"/>
        <v>0</v>
      </c>
      <c r="O40" s="39">
        <v>1</v>
      </c>
      <c r="P40" s="39">
        <v>0</v>
      </c>
      <c r="Q40" s="39">
        <v>0</v>
      </c>
      <c r="R40" s="39">
        <v>0</v>
      </c>
      <c r="S40" s="39">
        <v>0</v>
      </c>
      <c r="T40" s="27">
        <v>0</v>
      </c>
      <c r="U40" s="40">
        <f t="shared" si="5"/>
        <v>0.66666666666666663</v>
      </c>
      <c r="V40" s="22">
        <v>345</v>
      </c>
      <c r="W40" s="22" t="s">
        <v>93</v>
      </c>
      <c r="X40" s="22" t="s">
        <v>94</v>
      </c>
      <c r="Y40" s="71">
        <v>2152</v>
      </c>
      <c r="Z40" s="42"/>
      <c r="AA40" s="1" t="s">
        <v>183</v>
      </c>
      <c r="AB40" s="28" t="s">
        <v>316</v>
      </c>
    </row>
    <row r="41" spans="1:28" x14ac:dyDescent="0.3">
      <c r="A41" s="1" t="s">
        <v>45</v>
      </c>
      <c r="B41" s="1" t="s">
        <v>56</v>
      </c>
      <c r="C41" s="27" t="s">
        <v>490</v>
      </c>
      <c r="D41" s="38">
        <v>34</v>
      </c>
      <c r="E41" s="27">
        <v>44</v>
      </c>
      <c r="F41" s="27">
        <v>4</v>
      </c>
      <c r="G41" s="27">
        <v>11</v>
      </c>
      <c r="H41" s="27">
        <v>0</v>
      </c>
      <c r="I41" s="27">
        <v>2</v>
      </c>
      <c r="J41" s="27">
        <v>6</v>
      </c>
      <c r="K41" s="27">
        <v>7</v>
      </c>
      <c r="L41" s="27">
        <v>1</v>
      </c>
      <c r="M41" s="27">
        <v>1</v>
      </c>
      <c r="N41" s="27">
        <f t="shared" si="4"/>
        <v>2</v>
      </c>
      <c r="O41" s="39">
        <v>2</v>
      </c>
      <c r="P41" s="39">
        <v>5</v>
      </c>
      <c r="Q41" s="39">
        <v>2</v>
      </c>
      <c r="R41" s="39">
        <v>3</v>
      </c>
      <c r="S41" s="39">
        <v>0</v>
      </c>
      <c r="T41" s="27">
        <v>14</v>
      </c>
      <c r="U41" s="40">
        <f t="shared" si="5"/>
        <v>0.43181818181818182</v>
      </c>
      <c r="V41" s="22">
        <v>345</v>
      </c>
      <c r="W41" s="22" t="s">
        <v>93</v>
      </c>
      <c r="X41" s="22" t="s">
        <v>94</v>
      </c>
      <c r="Y41" s="71">
        <v>2152</v>
      </c>
      <c r="Z41" s="42"/>
      <c r="AA41" s="1" t="s">
        <v>183</v>
      </c>
      <c r="AB41" s="28" t="s">
        <v>316</v>
      </c>
    </row>
    <row r="42" spans="1:28" x14ac:dyDescent="0.3">
      <c r="A42" s="1" t="s">
        <v>45</v>
      </c>
      <c r="B42" s="1" t="s">
        <v>56</v>
      </c>
      <c r="C42" s="27" t="s">
        <v>188</v>
      </c>
      <c r="D42" s="38">
        <v>33</v>
      </c>
      <c r="E42" s="89"/>
      <c r="F42" s="89"/>
      <c r="G42" s="89"/>
      <c r="H42" s="89"/>
      <c r="I42" s="89"/>
      <c r="J42" s="89"/>
      <c r="K42" s="89"/>
      <c r="L42" s="89"/>
      <c r="M42" s="89"/>
      <c r="N42" s="89">
        <f>SUM(L42:M42)</f>
        <v>0</v>
      </c>
      <c r="O42" s="90"/>
      <c r="P42" s="90"/>
      <c r="Q42" s="90"/>
      <c r="R42" s="90"/>
      <c r="S42" s="90"/>
      <c r="T42" s="27">
        <v>4</v>
      </c>
      <c r="U42" s="40" t="str">
        <f t="shared" si="5"/>
        <v/>
      </c>
      <c r="V42" s="22">
        <v>345</v>
      </c>
      <c r="W42" s="22" t="s">
        <v>93</v>
      </c>
      <c r="X42" s="22" t="s">
        <v>94</v>
      </c>
      <c r="Y42" s="71">
        <v>2152</v>
      </c>
      <c r="Z42" s="42"/>
      <c r="AA42" s="1" t="s">
        <v>183</v>
      </c>
      <c r="AB42" s="28" t="s">
        <v>316</v>
      </c>
    </row>
    <row r="43" spans="1:28" x14ac:dyDescent="0.3">
      <c r="A43" s="1" t="s">
        <v>45</v>
      </c>
      <c r="B43" s="1" t="s">
        <v>56</v>
      </c>
      <c r="C43" s="27" t="s">
        <v>189</v>
      </c>
      <c r="D43" s="38">
        <v>23</v>
      </c>
      <c r="E43" s="89"/>
      <c r="F43" s="89"/>
      <c r="G43" s="89"/>
      <c r="H43" s="89"/>
      <c r="I43" s="89"/>
      <c r="J43" s="89"/>
      <c r="K43" s="89"/>
      <c r="L43" s="89"/>
      <c r="M43" s="89"/>
      <c r="N43" s="89">
        <f>SUM(L43:M43)</f>
        <v>0</v>
      </c>
      <c r="O43" s="90"/>
      <c r="P43" s="90"/>
      <c r="Q43" s="90"/>
      <c r="R43" s="90"/>
      <c r="S43" s="90"/>
      <c r="T43" s="27">
        <v>7</v>
      </c>
      <c r="U43" s="40" t="str">
        <f t="shared" si="5"/>
        <v/>
      </c>
      <c r="V43" s="22">
        <v>345</v>
      </c>
      <c r="W43" s="22" t="s">
        <v>93</v>
      </c>
      <c r="X43" s="22" t="s">
        <v>94</v>
      </c>
      <c r="Y43" s="71">
        <v>2152</v>
      </c>
      <c r="Z43" s="42"/>
      <c r="AA43" s="1" t="s">
        <v>183</v>
      </c>
      <c r="AB43" s="28" t="s">
        <v>316</v>
      </c>
    </row>
    <row r="44" spans="1:28" x14ac:dyDescent="0.3">
      <c r="A44" s="1" t="s">
        <v>45</v>
      </c>
      <c r="B44" s="1" t="s">
        <v>56</v>
      </c>
      <c r="C44" s="27" t="s">
        <v>190</v>
      </c>
      <c r="D44" s="38">
        <v>20</v>
      </c>
      <c r="E44" s="89"/>
      <c r="F44" s="89"/>
      <c r="G44" s="89"/>
      <c r="H44" s="89"/>
      <c r="I44" s="89"/>
      <c r="J44" s="89"/>
      <c r="K44" s="89"/>
      <c r="L44" s="89"/>
      <c r="M44" s="89"/>
      <c r="N44" s="89">
        <f>SUM(L44:M44)</f>
        <v>0</v>
      </c>
      <c r="O44" s="90"/>
      <c r="P44" s="90"/>
      <c r="Q44" s="90"/>
      <c r="R44" s="90"/>
      <c r="S44" s="90"/>
      <c r="T44" s="27">
        <v>1</v>
      </c>
      <c r="U44" s="40" t="str">
        <f t="shared" si="5"/>
        <v/>
      </c>
      <c r="V44" s="22">
        <v>345</v>
      </c>
      <c r="W44" s="22" t="s">
        <v>93</v>
      </c>
      <c r="X44" s="22" t="s">
        <v>94</v>
      </c>
      <c r="Y44" s="71">
        <v>2152</v>
      </c>
      <c r="Z44" s="42"/>
      <c r="AA44" s="1" t="s">
        <v>183</v>
      </c>
      <c r="AB44" s="28" t="s">
        <v>316</v>
      </c>
    </row>
    <row r="45" spans="1:28" x14ac:dyDescent="0.3">
      <c r="A45" s="1" t="s">
        <v>45</v>
      </c>
      <c r="B45" s="1" t="s">
        <v>56</v>
      </c>
      <c r="C45" s="57" t="s">
        <v>38</v>
      </c>
      <c r="D45" s="1"/>
      <c r="E45" s="57">
        <v>106</v>
      </c>
      <c r="F45" s="57"/>
      <c r="G45" s="57"/>
      <c r="H45" s="57"/>
      <c r="I45" s="57"/>
      <c r="J45" s="57"/>
      <c r="K45" s="57"/>
      <c r="L45" s="57"/>
      <c r="M45" s="57"/>
      <c r="N45" s="5"/>
      <c r="O45" s="57"/>
      <c r="P45" s="57">
        <v>7</v>
      </c>
      <c r="Q45" s="43"/>
      <c r="R45" s="43"/>
      <c r="S45" s="43"/>
      <c r="T45" s="27"/>
      <c r="U45" s="40" t="str">
        <f t="shared" ref="U45" si="6">_xlfn.IFNA("",((T45+Q45+N45-R45)+(O45*2))/E45)</f>
        <v/>
      </c>
      <c r="V45" s="22">
        <v>345</v>
      </c>
      <c r="W45" s="22" t="s">
        <v>93</v>
      </c>
      <c r="X45" s="22" t="s">
        <v>94</v>
      </c>
      <c r="Y45" s="71">
        <v>2152</v>
      </c>
      <c r="Z45" s="42"/>
      <c r="AA45" s="1" t="s">
        <v>183</v>
      </c>
      <c r="AB45" s="28" t="s">
        <v>316</v>
      </c>
    </row>
    <row r="46" spans="1:28" x14ac:dyDescent="0.3">
      <c r="A46" s="44" t="s">
        <v>45</v>
      </c>
      <c r="B46" s="44" t="s">
        <v>56</v>
      </c>
      <c r="C46" s="45" t="s">
        <v>39</v>
      </c>
      <c r="D46" s="44"/>
      <c r="E46" s="45">
        <f t="shared" ref="E46:T46" si="7">SUM(E35:E45)</f>
        <v>240</v>
      </c>
      <c r="F46" s="45">
        <f t="shared" si="7"/>
        <v>14</v>
      </c>
      <c r="G46" s="45">
        <f t="shared" si="7"/>
        <v>39</v>
      </c>
      <c r="H46" s="45">
        <f t="shared" si="7"/>
        <v>0</v>
      </c>
      <c r="I46" s="45">
        <f t="shared" si="7"/>
        <v>3</v>
      </c>
      <c r="J46" s="45">
        <f t="shared" si="7"/>
        <v>12</v>
      </c>
      <c r="K46" s="45">
        <f t="shared" si="7"/>
        <v>21</v>
      </c>
      <c r="L46" s="45">
        <f t="shared" si="7"/>
        <v>5</v>
      </c>
      <c r="M46" s="45">
        <f t="shared" si="7"/>
        <v>9</v>
      </c>
      <c r="N46" s="45">
        <f t="shared" si="7"/>
        <v>14</v>
      </c>
      <c r="O46" s="45">
        <f t="shared" si="7"/>
        <v>4</v>
      </c>
      <c r="P46" s="45">
        <f t="shared" si="7"/>
        <v>20</v>
      </c>
      <c r="Q46" s="45">
        <f t="shared" si="7"/>
        <v>5</v>
      </c>
      <c r="R46" s="45">
        <f t="shared" si="7"/>
        <v>11</v>
      </c>
      <c r="S46" s="45">
        <f t="shared" si="7"/>
        <v>0</v>
      </c>
      <c r="T46" s="45">
        <f t="shared" si="7"/>
        <v>67</v>
      </c>
      <c r="U46" s="46">
        <f>((T46+Q46+N46-R46)+(O46*2))/E46</f>
        <v>0.34583333333333333</v>
      </c>
      <c r="V46" s="47">
        <v>345</v>
      </c>
      <c r="W46" s="47" t="s">
        <v>93</v>
      </c>
      <c r="X46" s="47" t="s">
        <v>94</v>
      </c>
      <c r="Y46" s="72">
        <v>2152</v>
      </c>
      <c r="Z46" s="49"/>
      <c r="AA46" s="44" t="s">
        <v>183</v>
      </c>
      <c r="AB46" s="76" t="s">
        <v>316</v>
      </c>
    </row>
    <row r="47" spans="1:28" x14ac:dyDescent="0.3">
      <c r="A47" s="1"/>
      <c r="B47" s="1"/>
      <c r="C47" s="1"/>
      <c r="D47" s="1"/>
      <c r="F47" s="50" t="s">
        <v>40</v>
      </c>
      <c r="G47" s="51">
        <f>F46/G46</f>
        <v>0.35897435897435898</v>
      </c>
      <c r="H47" s="27"/>
      <c r="I47" s="1"/>
      <c r="J47" s="50" t="s">
        <v>41</v>
      </c>
      <c r="K47" s="52">
        <f>J46/K46</f>
        <v>0.5714285714285714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28"/>
    </row>
    <row r="50" spans="2:28" x14ac:dyDescent="0.3">
      <c r="AB50" s="81"/>
    </row>
    <row r="51" spans="2:28" x14ac:dyDescent="0.3">
      <c r="AB51" s="81"/>
    </row>
    <row r="52" spans="2:28" x14ac:dyDescent="0.3">
      <c r="AB52" s="81"/>
    </row>
    <row r="53" spans="2:28" x14ac:dyDescent="0.3">
      <c r="AB53" s="8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93240-C032-4944-B17F-C3EB1D8DCDE1}">
  <sheetPr>
    <tabColor rgb="FFFF0000"/>
    <pageSetUpPr fitToPage="1"/>
  </sheetPr>
  <dimension ref="A1:AB50"/>
  <sheetViews>
    <sheetView workbookViewId="0">
      <selection activeCell="P16" sqref="P16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477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0" t="s">
        <v>528</v>
      </c>
    </row>
    <row r="3" spans="1:28" x14ac:dyDescent="0.3">
      <c r="B3" s="1"/>
      <c r="C3" s="6">
        <v>29294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164</v>
      </c>
      <c r="D4" s="7" t="s">
        <v>4</v>
      </c>
      <c r="E4" s="8"/>
      <c r="F4" s="5"/>
      <c r="G4" s="1"/>
      <c r="J4" s="15" t="s">
        <v>317</v>
      </c>
      <c r="K4" s="16" t="s">
        <v>44</v>
      </c>
      <c r="L4" s="17"/>
      <c r="M4" s="18"/>
      <c r="N4" s="19">
        <v>20</v>
      </c>
      <c r="O4" s="19">
        <v>17</v>
      </c>
      <c r="P4" s="19">
        <v>28</v>
      </c>
      <c r="Q4" s="19">
        <v>31</v>
      </c>
      <c r="R4" s="20"/>
      <c r="S4" s="21">
        <f>SUM(N4:R4)</f>
        <v>96</v>
      </c>
      <c r="T4" s="22">
        <v>349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318</v>
      </c>
      <c r="K5" s="16" t="s">
        <v>75</v>
      </c>
      <c r="L5" s="17"/>
      <c r="M5" s="18"/>
      <c r="N5" s="19">
        <v>15</v>
      </c>
      <c r="O5" s="19">
        <v>20</v>
      </c>
      <c r="P5" s="19">
        <v>23</v>
      </c>
      <c r="Q5" s="19">
        <v>25</v>
      </c>
      <c r="R5" s="20"/>
      <c r="S5" s="21">
        <f>SUM(N5:R5)</f>
        <v>83</v>
      </c>
      <c r="T5" s="22">
        <v>349</v>
      </c>
      <c r="U5" s="1"/>
      <c r="V5" s="1"/>
      <c r="W5" s="1"/>
    </row>
    <row r="6" spans="1:28" x14ac:dyDescent="0.3">
      <c r="C6" s="23">
        <v>1500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8</v>
      </c>
      <c r="U7" s="1"/>
      <c r="V7" s="26">
        <v>349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33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74</v>
      </c>
      <c r="B13" s="1" t="s">
        <v>45</v>
      </c>
      <c r="C13" s="27" t="s">
        <v>54</v>
      </c>
      <c r="D13" s="38">
        <v>21</v>
      </c>
      <c r="E13" s="89"/>
      <c r="F13" s="89"/>
      <c r="G13" s="89"/>
      <c r="H13" s="89"/>
      <c r="I13" s="89"/>
      <c r="J13" s="89"/>
      <c r="K13" s="89"/>
      <c r="L13" s="89"/>
      <c r="M13" s="89"/>
      <c r="N13" s="27">
        <f>SUM(L13:M13)</f>
        <v>0</v>
      </c>
      <c r="O13" s="89"/>
      <c r="P13" s="90"/>
      <c r="Q13" s="89"/>
      <c r="R13" s="89"/>
      <c r="S13" s="89"/>
      <c r="T13" s="27">
        <v>6</v>
      </c>
      <c r="U13" s="40" t="str">
        <f>IFERROR(((T13+Q13+N13-R13)+(O13*2))/E13,"")</f>
        <v/>
      </c>
      <c r="V13" s="22">
        <v>349</v>
      </c>
      <c r="W13" s="22" t="s">
        <v>93</v>
      </c>
      <c r="X13" s="22" t="s">
        <v>89</v>
      </c>
      <c r="Y13" s="71">
        <v>1500</v>
      </c>
      <c r="Z13" s="42"/>
      <c r="AA13" s="1" t="s">
        <v>90</v>
      </c>
      <c r="AB13" s="28" t="s">
        <v>319</v>
      </c>
    </row>
    <row r="14" spans="1:28" x14ac:dyDescent="0.3">
      <c r="A14" s="1" t="s">
        <v>74</v>
      </c>
      <c r="B14" s="1" t="s">
        <v>45</v>
      </c>
      <c r="C14" s="27" t="s">
        <v>50</v>
      </c>
      <c r="D14" s="38">
        <v>32</v>
      </c>
      <c r="E14" s="89"/>
      <c r="F14" s="89"/>
      <c r="G14" s="89"/>
      <c r="H14" s="89"/>
      <c r="I14" s="89"/>
      <c r="J14" s="89"/>
      <c r="K14" s="89"/>
      <c r="L14" s="89"/>
      <c r="M14" s="89"/>
      <c r="N14" s="27">
        <f t="shared" ref="N14:N19" si="0">SUM(L14:M14)</f>
        <v>0</v>
      </c>
      <c r="O14" s="90"/>
      <c r="P14" s="90"/>
      <c r="Q14" s="90"/>
      <c r="R14" s="90"/>
      <c r="S14" s="90"/>
      <c r="T14" s="39">
        <v>20</v>
      </c>
      <c r="U14" s="40" t="str">
        <f t="shared" ref="U14:U23" si="1">IFERROR(((T14+Q14+N14-R14)+(O14*2))/E14,"")</f>
        <v/>
      </c>
      <c r="V14" s="22">
        <v>349</v>
      </c>
      <c r="W14" s="22" t="s">
        <v>93</v>
      </c>
      <c r="X14" s="22" t="s">
        <v>89</v>
      </c>
      <c r="Y14" s="71">
        <v>1500</v>
      </c>
      <c r="Z14" s="42"/>
      <c r="AA14" s="1" t="s">
        <v>90</v>
      </c>
      <c r="AB14" s="28" t="s">
        <v>319</v>
      </c>
    </row>
    <row r="15" spans="1:28" x14ac:dyDescent="0.3">
      <c r="A15" s="1" t="s">
        <v>74</v>
      </c>
      <c r="B15" s="1" t="s">
        <v>45</v>
      </c>
      <c r="C15" s="27" t="s">
        <v>47</v>
      </c>
      <c r="D15" s="38">
        <v>42</v>
      </c>
      <c r="E15" s="89"/>
      <c r="F15" s="89"/>
      <c r="G15" s="89"/>
      <c r="H15" s="89"/>
      <c r="I15" s="89"/>
      <c r="J15" s="89"/>
      <c r="K15" s="89"/>
      <c r="L15" s="89"/>
      <c r="M15" s="89"/>
      <c r="N15" s="27">
        <f t="shared" si="0"/>
        <v>0</v>
      </c>
      <c r="O15" s="90"/>
      <c r="P15" s="57">
        <v>6</v>
      </c>
      <c r="Q15" s="90"/>
      <c r="R15" s="90"/>
      <c r="S15" s="90"/>
      <c r="T15" s="39">
        <v>15</v>
      </c>
      <c r="U15" s="40" t="str">
        <f t="shared" si="1"/>
        <v/>
      </c>
      <c r="V15" s="22">
        <v>349</v>
      </c>
      <c r="W15" s="22" t="s">
        <v>93</v>
      </c>
      <c r="X15" s="22" t="s">
        <v>89</v>
      </c>
      <c r="Y15" s="71">
        <v>1500</v>
      </c>
      <c r="Z15" s="42"/>
      <c r="AA15" s="1" t="s">
        <v>90</v>
      </c>
      <c r="AB15" s="28" t="s">
        <v>319</v>
      </c>
    </row>
    <row r="16" spans="1:28" x14ac:dyDescent="0.3">
      <c r="A16" s="1" t="s">
        <v>74</v>
      </c>
      <c r="B16" s="1" t="s">
        <v>45</v>
      </c>
      <c r="C16" s="27" t="s">
        <v>172</v>
      </c>
      <c r="D16" s="38">
        <v>13</v>
      </c>
      <c r="E16" s="89" t="s">
        <v>557</v>
      </c>
      <c r="F16" s="89"/>
      <c r="G16" s="89"/>
      <c r="H16" s="89"/>
      <c r="I16" s="89"/>
      <c r="J16" s="89"/>
      <c r="K16" s="89"/>
      <c r="L16" s="89"/>
      <c r="M16" s="89"/>
      <c r="N16" s="27"/>
      <c r="O16" s="90"/>
      <c r="P16" s="99"/>
      <c r="Q16" s="90"/>
      <c r="R16" s="90"/>
      <c r="S16" s="90"/>
      <c r="T16" s="39"/>
      <c r="U16" s="40"/>
      <c r="V16" s="22">
        <v>349</v>
      </c>
      <c r="W16" s="22" t="s">
        <v>93</v>
      </c>
      <c r="X16" s="22" t="s">
        <v>89</v>
      </c>
      <c r="Y16" s="71">
        <v>1500</v>
      </c>
      <c r="Z16" s="42"/>
      <c r="AA16" s="1" t="s">
        <v>90</v>
      </c>
      <c r="AB16" s="28" t="s">
        <v>319</v>
      </c>
    </row>
    <row r="17" spans="1:28" x14ac:dyDescent="0.3">
      <c r="A17" s="1" t="s">
        <v>74</v>
      </c>
      <c r="B17" s="1" t="s">
        <v>45</v>
      </c>
      <c r="C17" s="27" t="s">
        <v>49</v>
      </c>
      <c r="D17" s="38">
        <v>53</v>
      </c>
      <c r="E17" s="89"/>
      <c r="F17" s="89"/>
      <c r="G17" s="89"/>
      <c r="H17" s="89"/>
      <c r="I17" s="89"/>
      <c r="J17" s="89"/>
      <c r="K17" s="89"/>
      <c r="L17" s="89"/>
      <c r="M17" s="89"/>
      <c r="N17" s="27">
        <f t="shared" si="0"/>
        <v>0</v>
      </c>
      <c r="O17" s="90"/>
      <c r="P17" s="90"/>
      <c r="Q17" s="90"/>
      <c r="R17" s="90"/>
      <c r="S17" s="90"/>
      <c r="T17" s="39">
        <v>10</v>
      </c>
      <c r="U17" s="40" t="str">
        <f t="shared" si="1"/>
        <v/>
      </c>
      <c r="V17" s="22">
        <v>349</v>
      </c>
      <c r="W17" s="22" t="s">
        <v>93</v>
      </c>
      <c r="X17" s="22" t="s">
        <v>89</v>
      </c>
      <c r="Y17" s="71">
        <v>1500</v>
      </c>
      <c r="Z17" s="42"/>
      <c r="AA17" s="1" t="s">
        <v>90</v>
      </c>
      <c r="AB17" s="28" t="s">
        <v>319</v>
      </c>
    </row>
    <row r="18" spans="1:28" x14ac:dyDescent="0.3">
      <c r="A18" s="1" t="s">
        <v>74</v>
      </c>
      <c r="B18" s="1" t="s">
        <v>45</v>
      </c>
      <c r="C18" s="27" t="s">
        <v>51</v>
      </c>
      <c r="D18" s="38">
        <v>33</v>
      </c>
      <c r="E18" s="89"/>
      <c r="F18" s="89"/>
      <c r="G18" s="89"/>
      <c r="H18" s="89"/>
      <c r="I18" s="89"/>
      <c r="J18" s="89"/>
      <c r="K18" s="89"/>
      <c r="L18" s="89"/>
      <c r="M18" s="89"/>
      <c r="N18" s="27">
        <f t="shared" si="0"/>
        <v>0</v>
      </c>
      <c r="O18" s="90"/>
      <c r="P18" s="90"/>
      <c r="Q18" s="90"/>
      <c r="R18" s="90"/>
      <c r="S18" s="90"/>
      <c r="T18" s="39">
        <v>4</v>
      </c>
      <c r="U18" s="40" t="str">
        <f t="shared" si="1"/>
        <v/>
      </c>
      <c r="V18" s="22">
        <v>349</v>
      </c>
      <c r="W18" s="22" t="s">
        <v>93</v>
      </c>
      <c r="X18" s="22" t="s">
        <v>89</v>
      </c>
      <c r="Y18" s="71">
        <v>1500</v>
      </c>
      <c r="Z18" s="42"/>
      <c r="AA18" s="1" t="s">
        <v>90</v>
      </c>
      <c r="AB18" s="28" t="s">
        <v>319</v>
      </c>
    </row>
    <row r="19" spans="1:28" x14ac:dyDescent="0.3">
      <c r="A19" s="1" t="s">
        <v>74</v>
      </c>
      <c r="B19" s="1" t="s">
        <v>45</v>
      </c>
      <c r="C19" s="27" t="s">
        <v>173</v>
      </c>
      <c r="D19" s="38">
        <v>44</v>
      </c>
      <c r="E19" s="27">
        <v>30</v>
      </c>
      <c r="F19" s="27">
        <v>6</v>
      </c>
      <c r="G19" s="27">
        <v>15</v>
      </c>
      <c r="H19" s="27"/>
      <c r="I19" s="27"/>
      <c r="J19" s="27">
        <v>1</v>
      </c>
      <c r="K19" s="27">
        <v>2</v>
      </c>
      <c r="L19" s="27">
        <v>2</v>
      </c>
      <c r="M19" s="27">
        <v>6</v>
      </c>
      <c r="N19" s="27">
        <f t="shared" si="0"/>
        <v>8</v>
      </c>
      <c r="O19" s="39">
        <v>1</v>
      </c>
      <c r="P19" s="39">
        <v>4</v>
      </c>
      <c r="Q19" s="39">
        <v>1</v>
      </c>
      <c r="R19" s="39">
        <v>1</v>
      </c>
      <c r="S19" s="39">
        <v>0</v>
      </c>
      <c r="T19" s="39">
        <v>13</v>
      </c>
      <c r="U19" s="40">
        <f t="shared" si="1"/>
        <v>0.76666666666666672</v>
      </c>
      <c r="V19" s="22">
        <v>349</v>
      </c>
      <c r="W19" s="22" t="s">
        <v>93</v>
      </c>
      <c r="X19" s="22" t="s">
        <v>89</v>
      </c>
      <c r="Y19" s="71">
        <v>1500</v>
      </c>
      <c r="Z19" s="42"/>
      <c r="AA19" s="1" t="s">
        <v>90</v>
      </c>
      <c r="AB19" s="28" t="s">
        <v>319</v>
      </c>
    </row>
    <row r="20" spans="1:28" x14ac:dyDescent="0.3">
      <c r="A20" s="1" t="s">
        <v>74</v>
      </c>
      <c r="B20" s="1" t="s">
        <v>45</v>
      </c>
      <c r="C20" s="27" t="s">
        <v>155</v>
      </c>
      <c r="D20" s="38">
        <v>10</v>
      </c>
      <c r="E20" s="89"/>
      <c r="F20" s="89"/>
      <c r="G20" s="89"/>
      <c r="H20" s="89"/>
      <c r="I20" s="89"/>
      <c r="J20" s="89"/>
      <c r="K20" s="89"/>
      <c r="L20" s="89"/>
      <c r="M20" s="89"/>
      <c r="N20" s="27">
        <f>SUM(L20:M20)</f>
        <v>0</v>
      </c>
      <c r="O20" s="90"/>
      <c r="P20" s="90"/>
      <c r="Q20" s="90"/>
      <c r="R20" s="90"/>
      <c r="S20" s="90"/>
      <c r="T20" s="39">
        <v>6</v>
      </c>
      <c r="U20" s="40" t="str">
        <f t="shared" si="1"/>
        <v/>
      </c>
      <c r="V20" s="22">
        <v>349</v>
      </c>
      <c r="W20" s="22" t="s">
        <v>93</v>
      </c>
      <c r="X20" s="22" t="s">
        <v>89</v>
      </c>
      <c r="Y20" s="71">
        <v>1500</v>
      </c>
      <c r="Z20" s="42"/>
      <c r="AA20" s="1" t="s">
        <v>90</v>
      </c>
      <c r="AB20" s="28" t="s">
        <v>319</v>
      </c>
    </row>
    <row r="21" spans="1:28" x14ac:dyDescent="0.3">
      <c r="A21" s="1" t="s">
        <v>74</v>
      </c>
      <c r="B21" s="1" t="s">
        <v>45</v>
      </c>
      <c r="C21" s="27" t="s">
        <v>52</v>
      </c>
      <c r="D21" s="38">
        <v>12</v>
      </c>
      <c r="E21" s="89"/>
      <c r="F21" s="89"/>
      <c r="G21" s="89"/>
      <c r="H21" s="89"/>
      <c r="I21" s="89"/>
      <c r="J21" s="89"/>
      <c r="K21" s="89"/>
      <c r="L21" s="89"/>
      <c r="M21" s="89"/>
      <c r="N21" s="27">
        <f>SUM(L21:M21)</f>
        <v>0</v>
      </c>
      <c r="O21" s="90"/>
      <c r="P21" s="90"/>
      <c r="Q21" s="90"/>
      <c r="R21" s="90"/>
      <c r="S21" s="90"/>
      <c r="T21" s="39">
        <v>0</v>
      </c>
      <c r="U21" s="40" t="str">
        <f t="shared" si="1"/>
        <v/>
      </c>
      <c r="V21" s="22">
        <v>349</v>
      </c>
      <c r="W21" s="22" t="s">
        <v>93</v>
      </c>
      <c r="X21" s="22" t="s">
        <v>89</v>
      </c>
      <c r="Y21" s="71">
        <v>1500</v>
      </c>
      <c r="Z21" s="42"/>
      <c r="AA21" s="1" t="s">
        <v>90</v>
      </c>
      <c r="AB21" s="28" t="s">
        <v>319</v>
      </c>
    </row>
    <row r="22" spans="1:28" x14ac:dyDescent="0.3">
      <c r="A22" s="1" t="s">
        <v>74</v>
      </c>
      <c r="B22" s="1" t="s">
        <v>45</v>
      </c>
      <c r="C22" s="27" t="s">
        <v>179</v>
      </c>
      <c r="D22" s="87" t="s">
        <v>495</v>
      </c>
      <c r="E22" s="89"/>
      <c r="F22" s="89"/>
      <c r="G22" s="89"/>
      <c r="H22" s="89"/>
      <c r="I22" s="89"/>
      <c r="J22" s="89"/>
      <c r="K22" s="89"/>
      <c r="L22" s="89"/>
      <c r="M22" s="89"/>
      <c r="N22" s="27">
        <f>SUM(L22:M22)</f>
        <v>0</v>
      </c>
      <c r="O22" s="90"/>
      <c r="P22" s="90"/>
      <c r="Q22" s="90"/>
      <c r="R22" s="90"/>
      <c r="S22" s="90"/>
      <c r="T22" s="39">
        <v>0</v>
      </c>
      <c r="U22" s="40" t="str">
        <f t="shared" si="1"/>
        <v/>
      </c>
      <c r="V22" s="22">
        <v>349</v>
      </c>
      <c r="W22" s="22" t="s">
        <v>93</v>
      </c>
      <c r="X22" s="22" t="s">
        <v>89</v>
      </c>
      <c r="Y22" s="71">
        <v>1500</v>
      </c>
      <c r="Z22" s="42"/>
      <c r="AA22" s="1" t="s">
        <v>90</v>
      </c>
      <c r="AB22" s="28" t="s">
        <v>319</v>
      </c>
    </row>
    <row r="23" spans="1:28" x14ac:dyDescent="0.3">
      <c r="A23" s="1" t="s">
        <v>74</v>
      </c>
      <c r="B23" s="1" t="s">
        <v>45</v>
      </c>
      <c r="C23" s="27" t="s">
        <v>48</v>
      </c>
      <c r="D23" s="38">
        <v>11</v>
      </c>
      <c r="E23" s="89"/>
      <c r="F23" s="89"/>
      <c r="G23" s="89"/>
      <c r="H23" s="89"/>
      <c r="I23" s="89"/>
      <c r="J23" s="89"/>
      <c r="K23" s="89"/>
      <c r="L23" s="89"/>
      <c r="M23" s="89"/>
      <c r="N23" s="27">
        <f>SUM(L23:M23)</f>
        <v>0</v>
      </c>
      <c r="O23" s="90"/>
      <c r="P23" s="90"/>
      <c r="Q23" s="90"/>
      <c r="R23" s="90"/>
      <c r="S23" s="90"/>
      <c r="T23" s="39">
        <v>22</v>
      </c>
      <c r="U23" s="40" t="str">
        <f t="shared" si="1"/>
        <v/>
      </c>
      <c r="V23" s="22">
        <v>349</v>
      </c>
      <c r="W23" s="22" t="s">
        <v>93</v>
      </c>
      <c r="X23" s="22" t="s">
        <v>89</v>
      </c>
      <c r="Y23" s="71">
        <v>1500</v>
      </c>
      <c r="Z23" s="42"/>
      <c r="AA23" s="1" t="s">
        <v>90</v>
      </c>
      <c r="AB23" s="28" t="s">
        <v>319</v>
      </c>
    </row>
    <row r="24" spans="1:28" x14ac:dyDescent="0.3">
      <c r="A24" s="1" t="s">
        <v>74</v>
      </c>
      <c r="B24" s="1" t="s">
        <v>45</v>
      </c>
      <c r="C24" s="57" t="s">
        <v>38</v>
      </c>
      <c r="D24" s="1"/>
      <c r="E24" s="57">
        <v>210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>
        <v>16</v>
      </c>
      <c r="Q24" s="43"/>
      <c r="R24" s="43"/>
      <c r="S24" s="43"/>
      <c r="T24" s="43"/>
      <c r="U24" s="40" t="str">
        <f t="shared" ref="U24" si="2">_xlfn.IFNA("",((T24+Q24+N24-R24)+(O24*2))/E24)</f>
        <v/>
      </c>
      <c r="V24" s="22">
        <v>349</v>
      </c>
      <c r="W24" s="22" t="s">
        <v>93</v>
      </c>
      <c r="X24" s="22" t="s">
        <v>89</v>
      </c>
      <c r="Y24" s="71">
        <v>1500</v>
      </c>
      <c r="Z24" s="42"/>
      <c r="AA24" s="1" t="s">
        <v>90</v>
      </c>
      <c r="AB24" s="28" t="s">
        <v>319</v>
      </c>
    </row>
    <row r="25" spans="1:28" x14ac:dyDescent="0.3">
      <c r="A25" s="44" t="s">
        <v>74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6</v>
      </c>
      <c r="G25" s="45">
        <f t="shared" si="3"/>
        <v>15</v>
      </c>
      <c r="H25" s="45">
        <f t="shared" si="3"/>
        <v>0</v>
      </c>
      <c r="I25" s="45">
        <f t="shared" si="3"/>
        <v>0</v>
      </c>
      <c r="J25" s="45">
        <f t="shared" si="3"/>
        <v>1</v>
      </c>
      <c r="K25" s="45">
        <f t="shared" si="3"/>
        <v>2</v>
      </c>
      <c r="L25" s="45">
        <f t="shared" si="3"/>
        <v>2</v>
      </c>
      <c r="M25" s="45">
        <f t="shared" si="3"/>
        <v>6</v>
      </c>
      <c r="N25" s="45">
        <f t="shared" si="3"/>
        <v>8</v>
      </c>
      <c r="O25" s="45">
        <f t="shared" si="3"/>
        <v>1</v>
      </c>
      <c r="P25" s="45">
        <f t="shared" si="3"/>
        <v>26</v>
      </c>
      <c r="Q25" s="45">
        <f t="shared" si="3"/>
        <v>1</v>
      </c>
      <c r="R25" s="45">
        <f t="shared" si="3"/>
        <v>1</v>
      </c>
      <c r="S25" s="45">
        <f t="shared" si="3"/>
        <v>0</v>
      </c>
      <c r="T25" s="45">
        <f t="shared" si="3"/>
        <v>96</v>
      </c>
      <c r="U25" s="46">
        <f>((T25+Q25+N25-R25)+(O25*2))/E25</f>
        <v>0.44166666666666665</v>
      </c>
      <c r="V25" s="47">
        <v>349</v>
      </c>
      <c r="W25" s="47" t="s">
        <v>93</v>
      </c>
      <c r="X25" s="47" t="s">
        <v>89</v>
      </c>
      <c r="Y25" s="72">
        <v>1500</v>
      </c>
      <c r="Z25" s="49"/>
      <c r="AA25" s="44" t="s">
        <v>90</v>
      </c>
      <c r="AB25" s="76" t="s">
        <v>319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0.4</v>
      </c>
      <c r="H26" s="27"/>
      <c r="I26" s="1"/>
      <c r="J26" s="50" t="s">
        <v>41</v>
      </c>
      <c r="K26" s="52">
        <f>J25/K25</f>
        <v>0.5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75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35</v>
      </c>
      <c r="W33" s="1"/>
      <c r="X33" s="1"/>
      <c r="Y33" s="31"/>
      <c r="Z33" s="42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74</v>
      </c>
      <c r="C35" s="27" t="s">
        <v>197</v>
      </c>
      <c r="D35" s="38">
        <v>17</v>
      </c>
      <c r="E35" s="89"/>
      <c r="F35" s="89"/>
      <c r="G35" s="89"/>
      <c r="H35" s="89"/>
      <c r="I35" s="89"/>
      <c r="J35" s="89"/>
      <c r="K35" s="89"/>
      <c r="L35" s="89"/>
      <c r="M35" s="89"/>
      <c r="N35" s="27">
        <f>SUM(L35:M35)</f>
        <v>0</v>
      </c>
      <c r="O35" s="89"/>
      <c r="P35" s="90"/>
      <c r="Q35" s="89"/>
      <c r="R35" s="89"/>
      <c r="S35" s="89"/>
      <c r="T35" s="27">
        <v>0</v>
      </c>
      <c r="U35" s="40" t="str">
        <f>IFERROR(((T35+Q35+N35-R35)+(O35*2))/E35,"")</f>
        <v/>
      </c>
      <c r="V35" s="22">
        <v>349</v>
      </c>
      <c r="W35" s="22" t="s">
        <v>88</v>
      </c>
      <c r="X35" s="22" t="s">
        <v>94</v>
      </c>
      <c r="Y35" s="71">
        <v>1500</v>
      </c>
      <c r="Z35" s="42"/>
      <c r="AA35" s="1" t="s">
        <v>492</v>
      </c>
      <c r="AB35" s="28" t="s">
        <v>493</v>
      </c>
    </row>
    <row r="36" spans="1:28" x14ac:dyDescent="0.3">
      <c r="A36" s="1" t="s">
        <v>45</v>
      </c>
      <c r="B36" s="1" t="s">
        <v>74</v>
      </c>
      <c r="C36" s="27" t="s">
        <v>403</v>
      </c>
      <c r="D36" s="38">
        <v>22</v>
      </c>
      <c r="E36" s="89"/>
      <c r="F36" s="89"/>
      <c r="G36" s="89"/>
      <c r="H36" s="89"/>
      <c r="I36" s="89"/>
      <c r="J36" s="89"/>
      <c r="K36" s="89"/>
      <c r="L36" s="89"/>
      <c r="M36" s="89"/>
      <c r="N36" s="27">
        <f t="shared" ref="N36:N40" si="4">SUM(L36:M36)</f>
        <v>0</v>
      </c>
      <c r="O36" s="90"/>
      <c r="P36" s="90"/>
      <c r="Q36" s="90"/>
      <c r="R36" s="90"/>
      <c r="S36" s="90"/>
      <c r="T36" s="27">
        <v>15</v>
      </c>
      <c r="U36" s="40" t="str">
        <f t="shared" ref="U36:U45" si="5">IFERROR(((T36+Q36+N36-R36)+(O36*2))/E36,"")</f>
        <v/>
      </c>
      <c r="V36" s="22">
        <v>349</v>
      </c>
      <c r="W36" s="22" t="s">
        <v>88</v>
      </c>
      <c r="X36" s="22" t="s">
        <v>94</v>
      </c>
      <c r="Y36" s="71">
        <v>1500</v>
      </c>
      <c r="Z36" s="42"/>
      <c r="AA36" s="1" t="s">
        <v>492</v>
      </c>
      <c r="AB36" s="28" t="s">
        <v>493</v>
      </c>
    </row>
    <row r="37" spans="1:28" x14ac:dyDescent="0.3">
      <c r="A37" s="1" t="s">
        <v>45</v>
      </c>
      <c r="B37" s="1" t="s">
        <v>74</v>
      </c>
      <c r="C37" s="27" t="s">
        <v>498</v>
      </c>
      <c r="D37" s="38">
        <v>35</v>
      </c>
      <c r="E37" s="89"/>
      <c r="F37" s="89"/>
      <c r="G37" s="89"/>
      <c r="H37" s="89"/>
      <c r="I37" s="89"/>
      <c r="J37" s="89"/>
      <c r="K37" s="89"/>
      <c r="L37" s="89"/>
      <c r="M37" s="89"/>
      <c r="N37" s="27">
        <f t="shared" si="4"/>
        <v>0</v>
      </c>
      <c r="O37" s="90"/>
      <c r="P37" s="90"/>
      <c r="Q37" s="90"/>
      <c r="R37" s="90"/>
      <c r="S37" s="90"/>
      <c r="T37" s="27">
        <v>10</v>
      </c>
      <c r="U37" s="40" t="str">
        <f t="shared" si="5"/>
        <v/>
      </c>
      <c r="V37" s="22">
        <v>349</v>
      </c>
      <c r="W37" s="22" t="s">
        <v>88</v>
      </c>
      <c r="X37" s="22" t="s">
        <v>94</v>
      </c>
      <c r="Y37" s="71">
        <v>1500</v>
      </c>
      <c r="Z37" s="42"/>
      <c r="AA37" s="1" t="s">
        <v>492</v>
      </c>
      <c r="AB37" s="28" t="s">
        <v>493</v>
      </c>
    </row>
    <row r="38" spans="1:28" x14ac:dyDescent="0.3">
      <c r="A38" s="1" t="s">
        <v>45</v>
      </c>
      <c r="B38" s="1" t="s">
        <v>74</v>
      </c>
      <c r="C38" s="27" t="s">
        <v>405</v>
      </c>
      <c r="D38" s="38">
        <v>4</v>
      </c>
      <c r="E38" s="89"/>
      <c r="F38" s="89"/>
      <c r="G38" s="89"/>
      <c r="H38" s="89"/>
      <c r="I38" s="89"/>
      <c r="J38" s="89"/>
      <c r="K38" s="89"/>
      <c r="L38" s="89"/>
      <c r="M38" s="89"/>
      <c r="N38" s="27">
        <f t="shared" si="4"/>
        <v>0</v>
      </c>
      <c r="O38" s="90"/>
      <c r="P38" s="90"/>
      <c r="Q38" s="90"/>
      <c r="R38" s="90"/>
      <c r="S38" s="90"/>
      <c r="T38" s="27">
        <v>21</v>
      </c>
      <c r="U38" s="40" t="str">
        <f t="shared" si="5"/>
        <v/>
      </c>
      <c r="V38" s="22">
        <v>349</v>
      </c>
      <c r="W38" s="22" t="s">
        <v>88</v>
      </c>
      <c r="X38" s="22" t="s">
        <v>94</v>
      </c>
      <c r="Y38" s="71">
        <v>1500</v>
      </c>
      <c r="Z38" s="42"/>
      <c r="AA38" s="1" t="s">
        <v>492</v>
      </c>
      <c r="AB38" s="28" t="s">
        <v>493</v>
      </c>
    </row>
    <row r="39" spans="1:28" x14ac:dyDescent="0.3">
      <c r="A39" s="1" t="s">
        <v>45</v>
      </c>
      <c r="B39" s="1" t="s">
        <v>74</v>
      </c>
      <c r="C39" s="27" t="s">
        <v>491</v>
      </c>
      <c r="D39" s="38">
        <v>7</v>
      </c>
      <c r="E39" s="27">
        <v>12</v>
      </c>
      <c r="F39" s="27">
        <v>0</v>
      </c>
      <c r="G39" s="27">
        <v>2</v>
      </c>
      <c r="H39" s="27"/>
      <c r="I39" s="27"/>
      <c r="J39" s="27">
        <v>0</v>
      </c>
      <c r="K39" s="27">
        <v>0</v>
      </c>
      <c r="L39" s="27">
        <v>1</v>
      </c>
      <c r="M39" s="27">
        <v>0</v>
      </c>
      <c r="N39" s="27">
        <f t="shared" si="4"/>
        <v>1</v>
      </c>
      <c r="O39" s="39">
        <v>0</v>
      </c>
      <c r="P39" s="39">
        <v>0</v>
      </c>
      <c r="Q39" s="39">
        <v>0</v>
      </c>
      <c r="R39" s="39">
        <v>1</v>
      </c>
      <c r="S39" s="39">
        <v>0</v>
      </c>
      <c r="T39" s="27">
        <v>0</v>
      </c>
      <c r="U39" s="40">
        <f t="shared" si="5"/>
        <v>0</v>
      </c>
      <c r="V39" s="22">
        <v>349</v>
      </c>
      <c r="W39" s="22" t="s">
        <v>88</v>
      </c>
      <c r="X39" s="22" t="s">
        <v>94</v>
      </c>
      <c r="Y39" s="71">
        <v>1500</v>
      </c>
      <c r="Z39" s="42"/>
      <c r="AA39" s="1" t="s">
        <v>492</v>
      </c>
      <c r="AB39" s="28" t="s">
        <v>493</v>
      </c>
    </row>
    <row r="40" spans="1:28" x14ac:dyDescent="0.3">
      <c r="A40" s="1" t="s">
        <v>45</v>
      </c>
      <c r="B40" s="1" t="s">
        <v>74</v>
      </c>
      <c r="C40" s="27" t="s">
        <v>390</v>
      </c>
      <c r="D40" s="38">
        <v>5</v>
      </c>
      <c r="E40" s="27">
        <v>29</v>
      </c>
      <c r="F40" s="27">
        <v>1</v>
      </c>
      <c r="G40" s="27">
        <v>11</v>
      </c>
      <c r="H40" s="27"/>
      <c r="I40" s="27"/>
      <c r="J40" s="27">
        <v>1</v>
      </c>
      <c r="K40" s="27">
        <v>2</v>
      </c>
      <c r="L40" s="27">
        <v>4</v>
      </c>
      <c r="M40" s="27">
        <v>6</v>
      </c>
      <c r="N40" s="27">
        <f t="shared" si="4"/>
        <v>10</v>
      </c>
      <c r="O40" s="39">
        <v>1</v>
      </c>
      <c r="P40" s="39">
        <v>0</v>
      </c>
      <c r="Q40" s="39">
        <v>0</v>
      </c>
      <c r="R40" s="39">
        <v>1</v>
      </c>
      <c r="S40" s="39">
        <v>1</v>
      </c>
      <c r="T40" s="27">
        <f t="shared" ref="T40" si="6">+(F40*2)+J40</f>
        <v>3</v>
      </c>
      <c r="U40" s="40">
        <f t="shared" si="5"/>
        <v>0.48275862068965519</v>
      </c>
      <c r="V40" s="22">
        <v>349</v>
      </c>
      <c r="W40" s="22" t="s">
        <v>88</v>
      </c>
      <c r="X40" s="22" t="s">
        <v>94</v>
      </c>
      <c r="Y40" s="71">
        <v>1500</v>
      </c>
      <c r="Z40" s="42"/>
      <c r="AA40" s="1" t="s">
        <v>492</v>
      </c>
      <c r="AB40" s="28" t="s">
        <v>493</v>
      </c>
    </row>
    <row r="41" spans="1:28" x14ac:dyDescent="0.3">
      <c r="A41" s="1" t="s">
        <v>45</v>
      </c>
      <c r="B41" s="1" t="s">
        <v>74</v>
      </c>
      <c r="C41" s="27" t="s">
        <v>407</v>
      </c>
      <c r="D41" s="38">
        <v>14</v>
      </c>
      <c r="E41" s="89"/>
      <c r="F41" s="89"/>
      <c r="G41" s="89"/>
      <c r="H41" s="89"/>
      <c r="I41" s="89"/>
      <c r="J41" s="89"/>
      <c r="K41" s="89"/>
      <c r="L41" s="89"/>
      <c r="M41" s="89"/>
      <c r="N41" s="27">
        <f>SUM(L41:M41)</f>
        <v>0</v>
      </c>
      <c r="O41" s="90"/>
      <c r="P41" s="90"/>
      <c r="Q41" s="90"/>
      <c r="R41" s="90"/>
      <c r="S41" s="90"/>
      <c r="T41" s="27">
        <v>22</v>
      </c>
      <c r="U41" s="40" t="str">
        <f t="shared" si="5"/>
        <v/>
      </c>
      <c r="V41" s="22">
        <v>349</v>
      </c>
      <c r="W41" s="22" t="s">
        <v>88</v>
      </c>
      <c r="X41" s="22" t="s">
        <v>94</v>
      </c>
      <c r="Y41" s="71">
        <v>1500</v>
      </c>
      <c r="Z41" s="42"/>
      <c r="AA41" s="1" t="s">
        <v>492</v>
      </c>
      <c r="AB41" s="28" t="s">
        <v>493</v>
      </c>
    </row>
    <row r="42" spans="1:28" x14ac:dyDescent="0.3">
      <c r="A42" s="1" t="s">
        <v>45</v>
      </c>
      <c r="B42" s="1" t="s">
        <v>74</v>
      </c>
      <c r="C42" s="27" t="s">
        <v>408</v>
      </c>
      <c r="D42" s="38">
        <v>19</v>
      </c>
      <c r="E42" s="89" t="s">
        <v>459</v>
      </c>
      <c r="F42" s="89"/>
      <c r="G42" s="89"/>
      <c r="H42" s="89"/>
      <c r="I42" s="89"/>
      <c r="J42" s="89"/>
      <c r="K42" s="89"/>
      <c r="L42" s="89"/>
      <c r="M42" s="89"/>
      <c r="N42" s="27"/>
      <c r="O42" s="90"/>
      <c r="P42" s="90"/>
      <c r="Q42" s="90"/>
      <c r="R42" s="90"/>
      <c r="S42" s="90"/>
      <c r="T42" s="27"/>
      <c r="U42" s="40"/>
      <c r="V42" s="22">
        <v>349</v>
      </c>
      <c r="W42" s="22" t="s">
        <v>88</v>
      </c>
      <c r="X42" s="22" t="s">
        <v>94</v>
      </c>
      <c r="Y42" s="71">
        <v>1500</v>
      </c>
      <c r="Z42" s="42"/>
      <c r="AA42" s="1" t="s">
        <v>492</v>
      </c>
      <c r="AB42" s="28" t="s">
        <v>493</v>
      </c>
    </row>
    <row r="43" spans="1:28" x14ac:dyDescent="0.3">
      <c r="A43" s="1" t="s">
        <v>45</v>
      </c>
      <c r="B43" s="1" t="s">
        <v>74</v>
      </c>
      <c r="C43" s="27" t="s">
        <v>484</v>
      </c>
      <c r="D43" s="38">
        <v>23</v>
      </c>
      <c r="E43" s="27">
        <v>27</v>
      </c>
      <c r="F43" s="89"/>
      <c r="G43" s="89"/>
      <c r="H43" s="89"/>
      <c r="I43" s="89"/>
      <c r="J43" s="89"/>
      <c r="K43" s="89"/>
      <c r="L43" s="89"/>
      <c r="M43" s="89"/>
      <c r="N43" s="27">
        <f>SUM(L43:M43)</f>
        <v>0</v>
      </c>
      <c r="O43" s="90"/>
      <c r="P43" s="90"/>
      <c r="Q43" s="90"/>
      <c r="R43" s="90"/>
      <c r="S43" s="90"/>
      <c r="T43" s="27">
        <v>6</v>
      </c>
      <c r="U43" s="40">
        <f t="shared" si="5"/>
        <v>0.22222222222222221</v>
      </c>
      <c r="V43" s="22">
        <v>349</v>
      </c>
      <c r="W43" s="22" t="s">
        <v>88</v>
      </c>
      <c r="X43" s="22" t="s">
        <v>94</v>
      </c>
      <c r="Y43" s="71">
        <v>1500</v>
      </c>
      <c r="Z43" s="42"/>
      <c r="AA43" s="1" t="s">
        <v>492</v>
      </c>
      <c r="AB43" s="28" t="s">
        <v>493</v>
      </c>
    </row>
    <row r="44" spans="1:28" x14ac:dyDescent="0.3">
      <c r="A44" s="1" t="s">
        <v>45</v>
      </c>
      <c r="B44" s="1" t="s">
        <v>74</v>
      </c>
      <c r="C44" s="27" t="s">
        <v>380</v>
      </c>
      <c r="D44" s="87"/>
      <c r="E44" s="27">
        <v>16</v>
      </c>
      <c r="F44" s="27">
        <v>1</v>
      </c>
      <c r="G44" s="27">
        <v>4</v>
      </c>
      <c r="H44" s="27"/>
      <c r="I44" s="27"/>
      <c r="J44" s="27">
        <v>0</v>
      </c>
      <c r="K44" s="27">
        <v>0</v>
      </c>
      <c r="L44" s="27">
        <v>2</v>
      </c>
      <c r="M44" s="27">
        <v>2</v>
      </c>
      <c r="N44" s="27">
        <f>SUM(L44:M44)</f>
        <v>4</v>
      </c>
      <c r="O44" s="39">
        <v>0</v>
      </c>
      <c r="P44" s="39">
        <v>0</v>
      </c>
      <c r="Q44" s="39">
        <v>1</v>
      </c>
      <c r="R44" s="39">
        <v>1</v>
      </c>
      <c r="S44" s="39">
        <v>1</v>
      </c>
      <c r="T44" s="27">
        <v>2</v>
      </c>
      <c r="U44" s="40">
        <f t="shared" si="5"/>
        <v>0.375</v>
      </c>
      <c r="V44" s="22">
        <v>349</v>
      </c>
      <c r="W44" s="22" t="s">
        <v>88</v>
      </c>
      <c r="X44" s="22" t="s">
        <v>94</v>
      </c>
      <c r="Y44" s="71">
        <v>1500</v>
      </c>
      <c r="Z44" s="42"/>
      <c r="AA44" s="1" t="s">
        <v>492</v>
      </c>
      <c r="AB44" s="28" t="s">
        <v>493</v>
      </c>
    </row>
    <row r="45" spans="1:28" x14ac:dyDescent="0.3">
      <c r="A45" s="1" t="s">
        <v>45</v>
      </c>
      <c r="B45" s="1" t="s">
        <v>74</v>
      </c>
      <c r="C45" s="27" t="s">
        <v>381</v>
      </c>
      <c r="D45" s="38">
        <v>20</v>
      </c>
      <c r="E45" s="27">
        <v>9</v>
      </c>
      <c r="F45" s="27">
        <v>1</v>
      </c>
      <c r="G45" s="27">
        <v>2</v>
      </c>
      <c r="H45" s="27"/>
      <c r="I45" s="27"/>
      <c r="J45" s="27">
        <v>2</v>
      </c>
      <c r="K45" s="27">
        <v>2</v>
      </c>
      <c r="L45" s="27">
        <v>0</v>
      </c>
      <c r="M45" s="27">
        <v>0</v>
      </c>
      <c r="N45" s="27">
        <f>SUM(L45:M45)</f>
        <v>0</v>
      </c>
      <c r="O45" s="39">
        <v>0</v>
      </c>
      <c r="P45" s="39">
        <v>1</v>
      </c>
      <c r="Q45" s="39">
        <v>0</v>
      </c>
      <c r="R45" s="39">
        <v>1</v>
      </c>
      <c r="S45" s="39">
        <v>0</v>
      </c>
      <c r="T45" s="27">
        <v>4</v>
      </c>
      <c r="U45" s="40">
        <f t="shared" si="5"/>
        <v>0.33333333333333331</v>
      </c>
      <c r="V45" s="22">
        <v>349</v>
      </c>
      <c r="W45" s="22" t="s">
        <v>88</v>
      </c>
      <c r="X45" s="22" t="s">
        <v>94</v>
      </c>
      <c r="Y45" s="71">
        <v>1500</v>
      </c>
      <c r="Z45" s="42"/>
      <c r="AA45" s="1" t="s">
        <v>492</v>
      </c>
      <c r="AB45" s="28" t="s">
        <v>493</v>
      </c>
    </row>
    <row r="46" spans="1:28" x14ac:dyDescent="0.3">
      <c r="A46" s="1" t="s">
        <v>45</v>
      </c>
      <c r="B46" s="1" t="s">
        <v>74</v>
      </c>
      <c r="C46" s="57" t="s">
        <v>38</v>
      </c>
      <c r="D46" s="1"/>
      <c r="E46" s="57">
        <v>147</v>
      </c>
      <c r="F46" s="57">
        <v>23</v>
      </c>
      <c r="G46" s="57"/>
      <c r="H46" s="57"/>
      <c r="I46" s="57"/>
      <c r="J46" s="57">
        <v>28</v>
      </c>
      <c r="K46" s="57">
        <v>35</v>
      </c>
      <c r="L46" s="57"/>
      <c r="M46" s="57"/>
      <c r="N46" s="5"/>
      <c r="O46" s="57"/>
      <c r="P46" s="57">
        <v>19</v>
      </c>
      <c r="Q46" s="43"/>
      <c r="R46" s="43"/>
      <c r="S46" s="43"/>
      <c r="T46" s="27"/>
      <c r="U46" s="40" t="str">
        <f t="shared" ref="U46" si="7">_xlfn.IFNA("",((T46+Q46+N46-R46)+(O46*2))/E46)</f>
        <v/>
      </c>
      <c r="V46" s="22">
        <v>349</v>
      </c>
      <c r="W46" s="22" t="s">
        <v>88</v>
      </c>
      <c r="X46" s="22" t="s">
        <v>94</v>
      </c>
      <c r="Y46" s="71">
        <v>1500</v>
      </c>
      <c r="Z46" s="42"/>
      <c r="AA46" s="1" t="s">
        <v>492</v>
      </c>
      <c r="AB46" s="28" t="s">
        <v>493</v>
      </c>
    </row>
    <row r="47" spans="1:28" x14ac:dyDescent="0.3">
      <c r="A47" s="44" t="s">
        <v>45</v>
      </c>
      <c r="B47" s="44" t="s">
        <v>74</v>
      </c>
      <c r="C47" s="45" t="s">
        <v>39</v>
      </c>
      <c r="D47" s="44"/>
      <c r="E47" s="45">
        <f t="shared" ref="E47:T47" si="8">SUM(E35:E46)</f>
        <v>240</v>
      </c>
      <c r="F47" s="45">
        <f t="shared" si="8"/>
        <v>26</v>
      </c>
      <c r="G47" s="45">
        <f t="shared" si="8"/>
        <v>19</v>
      </c>
      <c r="H47" s="45">
        <f t="shared" si="8"/>
        <v>0</v>
      </c>
      <c r="I47" s="45">
        <f t="shared" si="8"/>
        <v>0</v>
      </c>
      <c r="J47" s="45">
        <f t="shared" si="8"/>
        <v>31</v>
      </c>
      <c r="K47" s="45">
        <f t="shared" si="8"/>
        <v>39</v>
      </c>
      <c r="L47" s="45">
        <f t="shared" si="8"/>
        <v>7</v>
      </c>
      <c r="M47" s="45">
        <f t="shared" si="8"/>
        <v>8</v>
      </c>
      <c r="N47" s="45">
        <f t="shared" si="8"/>
        <v>15</v>
      </c>
      <c r="O47" s="45">
        <f t="shared" si="8"/>
        <v>1</v>
      </c>
      <c r="P47" s="45">
        <f t="shared" si="8"/>
        <v>20</v>
      </c>
      <c r="Q47" s="45">
        <f t="shared" si="8"/>
        <v>1</v>
      </c>
      <c r="R47" s="45">
        <f t="shared" si="8"/>
        <v>4</v>
      </c>
      <c r="S47" s="45">
        <f t="shared" si="8"/>
        <v>2</v>
      </c>
      <c r="T47" s="45">
        <f t="shared" si="8"/>
        <v>83</v>
      </c>
      <c r="U47" s="46">
        <f>((T47+Q47+N47-R47)+(O47*2))/E47</f>
        <v>0.40416666666666667</v>
      </c>
      <c r="V47" s="47">
        <v>349</v>
      </c>
      <c r="W47" s="47" t="s">
        <v>88</v>
      </c>
      <c r="X47" s="47" t="s">
        <v>94</v>
      </c>
      <c r="Y47" s="72">
        <v>1500</v>
      </c>
      <c r="Z47" s="49"/>
      <c r="AA47" s="44" t="s">
        <v>492</v>
      </c>
      <c r="AB47" s="76" t="s">
        <v>493</v>
      </c>
    </row>
    <row r="48" spans="1:28" x14ac:dyDescent="0.3">
      <c r="A48" s="1"/>
      <c r="B48" s="1"/>
      <c r="C48" s="1"/>
      <c r="D48" s="1"/>
      <c r="F48" s="50" t="s">
        <v>40</v>
      </c>
      <c r="G48" s="51">
        <f>F47/G47</f>
        <v>1.368421052631579</v>
      </c>
      <c r="H48" s="27"/>
      <c r="I48" s="1"/>
      <c r="J48" s="50" t="s">
        <v>41</v>
      </c>
      <c r="K48" s="52">
        <f>J47/K47</f>
        <v>0.79487179487179482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28"/>
    </row>
    <row r="50" spans="1:28" x14ac:dyDescent="0.3">
      <c r="B50" s="1"/>
      <c r="C50" s="27"/>
      <c r="D50" s="38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05FC7-5494-4ADA-B626-4B916171860A}">
  <sheetPr>
    <tabColor rgb="FFFF0000"/>
    <pageSetUpPr fitToPage="1"/>
  </sheetPr>
  <dimension ref="A1:AB51"/>
  <sheetViews>
    <sheetView workbookViewId="0">
      <selection activeCell="C22" sqref="C22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525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0" t="s">
        <v>528</v>
      </c>
    </row>
    <row r="3" spans="1:28" x14ac:dyDescent="0.3">
      <c r="B3" s="1"/>
      <c r="C3" s="6">
        <v>29296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106</v>
      </c>
      <c r="D4" s="7" t="s">
        <v>4</v>
      </c>
      <c r="E4" s="8"/>
      <c r="F4" s="5"/>
      <c r="G4" s="1"/>
      <c r="J4" s="15" t="s">
        <v>320</v>
      </c>
      <c r="K4" s="16" t="s">
        <v>44</v>
      </c>
      <c r="L4" s="17"/>
      <c r="M4" s="18"/>
      <c r="N4" s="19">
        <v>16</v>
      </c>
      <c r="O4" s="19">
        <v>28</v>
      </c>
      <c r="P4" s="19">
        <v>19</v>
      </c>
      <c r="Q4" s="19">
        <v>25</v>
      </c>
      <c r="R4" s="20"/>
      <c r="S4" s="21">
        <f>SUM(N4:R4)</f>
        <v>88</v>
      </c>
      <c r="T4" s="22">
        <v>353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321</v>
      </c>
      <c r="K5" s="16" t="s">
        <v>72</v>
      </c>
      <c r="L5" s="17"/>
      <c r="M5" s="18"/>
      <c r="N5" s="19">
        <v>18</v>
      </c>
      <c r="O5" s="19">
        <v>19</v>
      </c>
      <c r="P5" s="19">
        <v>23</v>
      </c>
      <c r="Q5" s="19">
        <v>19</v>
      </c>
      <c r="R5" s="20"/>
      <c r="S5" s="21">
        <f>SUM(N5:R5)</f>
        <v>79</v>
      </c>
      <c r="T5" s="22">
        <v>353</v>
      </c>
      <c r="U5" s="1"/>
      <c r="V5" s="1"/>
      <c r="W5" s="1"/>
    </row>
    <row r="6" spans="1:28" x14ac:dyDescent="0.3">
      <c r="C6" s="23">
        <v>900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8</v>
      </c>
      <c r="U7" s="1"/>
      <c r="V7" s="26">
        <v>353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34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54</v>
      </c>
      <c r="D13" s="38">
        <v>21</v>
      </c>
      <c r="E13" s="89"/>
      <c r="F13" s="27">
        <v>0</v>
      </c>
      <c r="G13" s="89"/>
      <c r="H13" s="27"/>
      <c r="I13" s="27"/>
      <c r="J13" s="27">
        <v>0</v>
      </c>
      <c r="K13" s="27">
        <v>0</v>
      </c>
      <c r="L13" s="89"/>
      <c r="M13" s="89"/>
      <c r="N13" s="27">
        <f>SUM(L13:M13)</f>
        <v>0</v>
      </c>
      <c r="O13" s="89"/>
      <c r="P13" s="57">
        <v>6</v>
      </c>
      <c r="Q13" s="89"/>
      <c r="R13" s="89"/>
      <c r="S13" s="89"/>
      <c r="T13" s="27">
        <v>0</v>
      </c>
      <c r="U13" s="40" t="str">
        <f>IFERROR(((T13+Q13+N13-R13)+(O13*2))/E13,"")</f>
        <v/>
      </c>
      <c r="V13" s="22">
        <v>353</v>
      </c>
      <c r="W13" s="22" t="s">
        <v>93</v>
      </c>
      <c r="X13" s="22" t="s">
        <v>89</v>
      </c>
      <c r="Y13" s="71">
        <v>900</v>
      </c>
      <c r="Z13" s="42"/>
      <c r="AA13" s="1" t="s">
        <v>90</v>
      </c>
      <c r="AB13" s="28" t="s">
        <v>322</v>
      </c>
    </row>
    <row r="14" spans="1:28" x14ac:dyDescent="0.3">
      <c r="A14" s="1" t="s">
        <v>70</v>
      </c>
      <c r="B14" s="1" t="s">
        <v>45</v>
      </c>
      <c r="C14" s="27" t="s">
        <v>50</v>
      </c>
      <c r="D14" s="38">
        <v>32</v>
      </c>
      <c r="E14" s="89"/>
      <c r="F14" s="27">
        <v>4</v>
      </c>
      <c r="G14" s="89"/>
      <c r="H14" s="27"/>
      <c r="I14" s="27"/>
      <c r="J14" s="27">
        <v>4</v>
      </c>
      <c r="K14" s="27">
        <v>4</v>
      </c>
      <c r="L14" s="89"/>
      <c r="M14" s="89"/>
      <c r="N14" s="27">
        <f t="shared" ref="N14:N18" si="0">SUM(L14:M14)</f>
        <v>0</v>
      </c>
      <c r="O14" s="90"/>
      <c r="P14" s="90"/>
      <c r="Q14" s="90"/>
      <c r="R14" s="90"/>
      <c r="S14" s="90"/>
      <c r="T14" s="39">
        <v>12</v>
      </c>
      <c r="U14" s="40" t="str">
        <f t="shared" ref="U14:U23" si="1">IFERROR(((T14+Q14+N14-R14)+(O14*2))/E14,"")</f>
        <v/>
      </c>
      <c r="V14" s="22">
        <v>353</v>
      </c>
      <c r="W14" s="22" t="s">
        <v>93</v>
      </c>
      <c r="X14" s="22" t="s">
        <v>89</v>
      </c>
      <c r="Y14" s="71">
        <v>900</v>
      </c>
      <c r="Z14" s="42"/>
      <c r="AA14" s="1" t="s">
        <v>90</v>
      </c>
      <c r="AB14" s="28" t="s">
        <v>322</v>
      </c>
    </row>
    <row r="15" spans="1:28" x14ac:dyDescent="0.3">
      <c r="A15" s="1" t="s">
        <v>70</v>
      </c>
      <c r="B15" s="1" t="s">
        <v>45</v>
      </c>
      <c r="C15" s="27" t="s">
        <v>47</v>
      </c>
      <c r="D15" s="38">
        <v>42</v>
      </c>
      <c r="E15" s="89"/>
      <c r="F15" s="27">
        <v>13</v>
      </c>
      <c r="G15" s="89"/>
      <c r="H15" s="27"/>
      <c r="I15" s="27"/>
      <c r="J15" s="27">
        <v>1</v>
      </c>
      <c r="K15" s="27">
        <v>4</v>
      </c>
      <c r="L15" s="89"/>
      <c r="M15" s="89"/>
      <c r="N15" s="27">
        <f t="shared" si="0"/>
        <v>0</v>
      </c>
      <c r="O15" s="90"/>
      <c r="P15" s="90"/>
      <c r="Q15" s="90"/>
      <c r="R15" s="90"/>
      <c r="S15" s="90"/>
      <c r="T15" s="39">
        <v>27</v>
      </c>
      <c r="U15" s="40" t="str">
        <f t="shared" si="1"/>
        <v/>
      </c>
      <c r="V15" s="22">
        <v>353</v>
      </c>
      <c r="W15" s="22" t="s">
        <v>93</v>
      </c>
      <c r="X15" s="22" t="s">
        <v>89</v>
      </c>
      <c r="Y15" s="71">
        <v>900</v>
      </c>
      <c r="Z15" s="42"/>
      <c r="AA15" s="1" t="s">
        <v>90</v>
      </c>
      <c r="AB15" s="28" t="s">
        <v>322</v>
      </c>
    </row>
    <row r="16" spans="1:28" x14ac:dyDescent="0.3">
      <c r="A16" s="1" t="s">
        <v>70</v>
      </c>
      <c r="B16" s="1" t="s">
        <v>45</v>
      </c>
      <c r="C16" s="27" t="s">
        <v>172</v>
      </c>
      <c r="D16" s="38">
        <v>13</v>
      </c>
      <c r="E16" s="89" t="s">
        <v>557</v>
      </c>
      <c r="F16" s="27"/>
      <c r="G16" s="89"/>
      <c r="H16" s="27"/>
      <c r="I16" s="27"/>
      <c r="J16" s="27"/>
      <c r="K16" s="27"/>
      <c r="L16" s="89"/>
      <c r="M16" s="89"/>
      <c r="N16" s="27"/>
      <c r="O16" s="90"/>
      <c r="P16" s="90"/>
      <c r="Q16" s="90"/>
      <c r="R16" s="90"/>
      <c r="S16" s="90"/>
      <c r="T16" s="39"/>
      <c r="U16" s="40"/>
      <c r="V16" s="22">
        <v>353</v>
      </c>
      <c r="W16" s="22" t="s">
        <v>93</v>
      </c>
      <c r="X16" s="22" t="s">
        <v>89</v>
      </c>
      <c r="Y16" s="71">
        <v>900</v>
      </c>
      <c r="Z16" s="42"/>
      <c r="AA16" s="1" t="s">
        <v>90</v>
      </c>
      <c r="AB16" s="28" t="s">
        <v>322</v>
      </c>
    </row>
    <row r="17" spans="1:28" x14ac:dyDescent="0.3">
      <c r="A17" s="1" t="s">
        <v>70</v>
      </c>
      <c r="B17" s="1" t="s">
        <v>45</v>
      </c>
      <c r="C17" s="27" t="s">
        <v>49</v>
      </c>
      <c r="D17" s="38">
        <v>53</v>
      </c>
      <c r="E17" s="89"/>
      <c r="F17" s="27">
        <v>1</v>
      </c>
      <c r="G17" s="89"/>
      <c r="H17" s="27"/>
      <c r="I17" s="27"/>
      <c r="J17" s="27">
        <v>0</v>
      </c>
      <c r="K17" s="27">
        <v>1</v>
      </c>
      <c r="L17" s="89"/>
      <c r="M17" s="89"/>
      <c r="N17" s="27">
        <f t="shared" si="0"/>
        <v>0</v>
      </c>
      <c r="O17" s="90"/>
      <c r="P17" s="90"/>
      <c r="Q17" s="90"/>
      <c r="R17" s="90"/>
      <c r="S17" s="90"/>
      <c r="T17" s="39">
        <v>2</v>
      </c>
      <c r="U17" s="40" t="str">
        <f t="shared" si="1"/>
        <v/>
      </c>
      <c r="V17" s="22">
        <v>353</v>
      </c>
      <c r="W17" s="22" t="s">
        <v>93</v>
      </c>
      <c r="X17" s="22" t="s">
        <v>89</v>
      </c>
      <c r="Y17" s="71">
        <v>900</v>
      </c>
      <c r="Z17" s="42"/>
      <c r="AA17" s="1" t="s">
        <v>90</v>
      </c>
      <c r="AB17" s="28" t="s">
        <v>322</v>
      </c>
    </row>
    <row r="18" spans="1:28" x14ac:dyDescent="0.3">
      <c r="A18" s="1" t="s">
        <v>70</v>
      </c>
      <c r="B18" s="1" t="s">
        <v>45</v>
      </c>
      <c r="C18" s="27" t="s">
        <v>51</v>
      </c>
      <c r="D18" s="38">
        <v>33</v>
      </c>
      <c r="E18" s="89"/>
      <c r="F18" s="27">
        <v>4</v>
      </c>
      <c r="G18" s="89"/>
      <c r="H18" s="27"/>
      <c r="I18" s="27"/>
      <c r="J18" s="27">
        <v>0</v>
      </c>
      <c r="K18" s="27">
        <v>0</v>
      </c>
      <c r="L18" s="89"/>
      <c r="M18" s="89"/>
      <c r="N18" s="27">
        <f t="shared" si="0"/>
        <v>0</v>
      </c>
      <c r="O18" s="90"/>
      <c r="P18" s="90"/>
      <c r="Q18" s="90"/>
      <c r="R18" s="90"/>
      <c r="S18" s="90"/>
      <c r="T18" s="39">
        <v>8</v>
      </c>
      <c r="U18" s="40" t="str">
        <f t="shared" si="1"/>
        <v/>
      </c>
      <c r="V18" s="22">
        <v>353</v>
      </c>
      <c r="W18" s="22" t="s">
        <v>93</v>
      </c>
      <c r="X18" s="22" t="s">
        <v>89</v>
      </c>
      <c r="Y18" s="71">
        <v>900</v>
      </c>
      <c r="Z18" s="42"/>
      <c r="AA18" s="1" t="s">
        <v>90</v>
      </c>
      <c r="AB18" s="28" t="s">
        <v>322</v>
      </c>
    </row>
    <row r="19" spans="1:28" x14ac:dyDescent="0.3">
      <c r="A19" s="1" t="s">
        <v>70</v>
      </c>
      <c r="B19" s="1" t="s">
        <v>45</v>
      </c>
      <c r="C19" s="27" t="s">
        <v>173</v>
      </c>
      <c r="D19" s="38">
        <v>44</v>
      </c>
      <c r="E19" s="89" t="s">
        <v>459</v>
      </c>
      <c r="F19" s="27"/>
      <c r="G19" s="89"/>
      <c r="H19" s="27"/>
      <c r="I19" s="27"/>
      <c r="J19" s="27"/>
      <c r="K19" s="27"/>
      <c r="L19" s="89"/>
      <c r="M19" s="89"/>
      <c r="N19" s="27"/>
      <c r="O19" s="90"/>
      <c r="P19" s="90"/>
      <c r="Q19" s="90"/>
      <c r="R19" s="90"/>
      <c r="S19" s="90"/>
      <c r="T19" s="39"/>
      <c r="U19" s="40" t="str">
        <f t="shared" si="1"/>
        <v/>
      </c>
      <c r="V19" s="22">
        <v>353</v>
      </c>
      <c r="W19" s="22" t="s">
        <v>93</v>
      </c>
      <c r="X19" s="22" t="s">
        <v>89</v>
      </c>
      <c r="Y19" s="71">
        <v>900</v>
      </c>
      <c r="Z19" s="42"/>
      <c r="AA19" s="1" t="s">
        <v>90</v>
      </c>
      <c r="AB19" s="28" t="s">
        <v>322</v>
      </c>
    </row>
    <row r="20" spans="1:28" x14ac:dyDescent="0.3">
      <c r="A20" s="1" t="s">
        <v>70</v>
      </c>
      <c r="B20" s="1" t="s">
        <v>45</v>
      </c>
      <c r="C20" s="27" t="s">
        <v>155</v>
      </c>
      <c r="D20" s="38">
        <v>10</v>
      </c>
      <c r="E20" s="27">
        <v>39</v>
      </c>
      <c r="F20" s="27">
        <v>4</v>
      </c>
      <c r="G20" s="27">
        <v>16</v>
      </c>
      <c r="H20" s="27"/>
      <c r="I20" s="27"/>
      <c r="J20" s="27">
        <v>2</v>
      </c>
      <c r="K20" s="27">
        <v>4</v>
      </c>
      <c r="L20" s="27">
        <v>3</v>
      </c>
      <c r="M20" s="27">
        <v>2</v>
      </c>
      <c r="N20" s="27">
        <f>SUM(L20:M20)</f>
        <v>5</v>
      </c>
      <c r="O20" s="39">
        <v>5</v>
      </c>
      <c r="P20" s="39">
        <v>3</v>
      </c>
      <c r="Q20" s="39">
        <v>4</v>
      </c>
      <c r="R20" s="39">
        <v>1</v>
      </c>
      <c r="S20" s="39">
        <v>0</v>
      </c>
      <c r="T20" s="39">
        <v>10</v>
      </c>
      <c r="U20" s="40">
        <f t="shared" si="1"/>
        <v>0.71794871794871795</v>
      </c>
      <c r="V20" s="22">
        <v>353</v>
      </c>
      <c r="W20" s="22" t="s">
        <v>93</v>
      </c>
      <c r="X20" s="22" t="s">
        <v>89</v>
      </c>
      <c r="Y20" s="71">
        <v>900</v>
      </c>
      <c r="Z20" s="42"/>
      <c r="AA20" s="1" t="s">
        <v>90</v>
      </c>
      <c r="AB20" s="28" t="s">
        <v>322</v>
      </c>
    </row>
    <row r="21" spans="1:28" x14ac:dyDescent="0.3">
      <c r="A21" s="1" t="s">
        <v>70</v>
      </c>
      <c r="B21" s="1" t="s">
        <v>45</v>
      </c>
      <c r="C21" s="27" t="s">
        <v>52</v>
      </c>
      <c r="D21" s="38">
        <v>12</v>
      </c>
      <c r="E21" s="89"/>
      <c r="F21" s="27">
        <v>5</v>
      </c>
      <c r="G21" s="89"/>
      <c r="H21" s="27"/>
      <c r="I21" s="27"/>
      <c r="J21" s="27">
        <v>1</v>
      </c>
      <c r="K21" s="27">
        <v>2</v>
      </c>
      <c r="L21" s="89"/>
      <c r="M21" s="89"/>
      <c r="N21" s="27">
        <f>SUM(L21:M21)</f>
        <v>0</v>
      </c>
      <c r="O21" s="90"/>
      <c r="P21" s="90"/>
      <c r="Q21" s="90"/>
      <c r="R21" s="90"/>
      <c r="S21" s="90"/>
      <c r="T21" s="39">
        <v>11</v>
      </c>
      <c r="U21" s="40" t="str">
        <f t="shared" si="1"/>
        <v/>
      </c>
      <c r="V21" s="22">
        <v>353</v>
      </c>
      <c r="W21" s="22" t="s">
        <v>93</v>
      </c>
      <c r="X21" s="22" t="s">
        <v>89</v>
      </c>
      <c r="Y21" s="71">
        <v>900</v>
      </c>
      <c r="Z21" s="42"/>
      <c r="AA21" s="1" t="s">
        <v>90</v>
      </c>
      <c r="AB21" s="28" t="s">
        <v>322</v>
      </c>
    </row>
    <row r="22" spans="1:28" x14ac:dyDescent="0.3">
      <c r="A22" s="1" t="s">
        <v>70</v>
      </c>
      <c r="B22" s="1" t="s">
        <v>45</v>
      </c>
      <c r="C22" s="27" t="s">
        <v>179</v>
      </c>
      <c r="D22" s="87" t="s">
        <v>495</v>
      </c>
      <c r="E22" s="89"/>
      <c r="F22" s="27">
        <v>0</v>
      </c>
      <c r="G22" s="89"/>
      <c r="H22" s="27"/>
      <c r="I22" s="27"/>
      <c r="J22" s="27">
        <v>0</v>
      </c>
      <c r="K22" s="27">
        <v>0</v>
      </c>
      <c r="L22" s="89"/>
      <c r="M22" s="89"/>
      <c r="N22" s="27">
        <f>SUM(L22:M22)</f>
        <v>0</v>
      </c>
      <c r="O22" s="90"/>
      <c r="P22" s="90"/>
      <c r="Q22" s="90"/>
      <c r="R22" s="90"/>
      <c r="S22" s="90"/>
      <c r="T22" s="39">
        <v>0</v>
      </c>
      <c r="U22" s="40" t="str">
        <f t="shared" si="1"/>
        <v/>
      </c>
      <c r="V22" s="22">
        <v>353</v>
      </c>
      <c r="W22" s="22" t="s">
        <v>93</v>
      </c>
      <c r="X22" s="22" t="s">
        <v>89</v>
      </c>
      <c r="Y22" s="71">
        <v>900</v>
      </c>
      <c r="Z22" s="42"/>
      <c r="AA22" s="1" t="s">
        <v>90</v>
      </c>
      <c r="AB22" s="28" t="s">
        <v>322</v>
      </c>
    </row>
    <row r="23" spans="1:28" x14ac:dyDescent="0.3">
      <c r="A23" s="1" t="s">
        <v>70</v>
      </c>
      <c r="B23" s="1" t="s">
        <v>45</v>
      </c>
      <c r="C23" s="27" t="s">
        <v>48</v>
      </c>
      <c r="D23" s="38">
        <v>11</v>
      </c>
      <c r="E23" s="89"/>
      <c r="F23" s="27">
        <v>9</v>
      </c>
      <c r="G23" s="89"/>
      <c r="H23" s="27"/>
      <c r="I23" s="27"/>
      <c r="J23" s="27">
        <v>0</v>
      </c>
      <c r="K23" s="27">
        <v>0</v>
      </c>
      <c r="L23" s="89"/>
      <c r="M23" s="89"/>
      <c r="N23" s="27">
        <f>SUM(L23:M23)</f>
        <v>0</v>
      </c>
      <c r="O23" s="90"/>
      <c r="P23" s="90"/>
      <c r="Q23" s="90"/>
      <c r="R23" s="90"/>
      <c r="S23" s="90"/>
      <c r="T23" s="39">
        <v>18</v>
      </c>
      <c r="U23" s="40" t="str">
        <f t="shared" si="1"/>
        <v/>
      </c>
      <c r="V23" s="22">
        <v>353</v>
      </c>
      <c r="W23" s="22" t="s">
        <v>93</v>
      </c>
      <c r="X23" s="22" t="s">
        <v>89</v>
      </c>
      <c r="Y23" s="71">
        <v>900</v>
      </c>
      <c r="Z23" s="42"/>
      <c r="AA23" s="1" t="s">
        <v>90</v>
      </c>
      <c r="AB23" s="28" t="s">
        <v>322</v>
      </c>
    </row>
    <row r="24" spans="1:28" x14ac:dyDescent="0.3">
      <c r="A24" s="1" t="s">
        <v>70</v>
      </c>
      <c r="B24" s="1" t="s">
        <v>45</v>
      </c>
      <c r="C24" s="57" t="s">
        <v>38</v>
      </c>
      <c r="D24" s="1"/>
      <c r="E24" s="57">
        <v>240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>
        <v>16</v>
      </c>
      <c r="Q24" s="43"/>
      <c r="R24" s="43"/>
      <c r="S24" s="43"/>
      <c r="T24" s="43"/>
      <c r="U24" s="40" t="str">
        <f t="shared" ref="U24" si="2">_xlfn.IFNA("",((T24+Q24+N24-R24)+(O24*2))/E24)</f>
        <v/>
      </c>
      <c r="V24" s="22">
        <v>353</v>
      </c>
      <c r="W24" s="22" t="s">
        <v>93</v>
      </c>
      <c r="X24" s="22" t="s">
        <v>89</v>
      </c>
      <c r="Y24" s="71">
        <v>900</v>
      </c>
      <c r="Z24" s="42"/>
      <c r="AA24" s="1" t="s">
        <v>90</v>
      </c>
      <c r="AB24" s="28" t="s">
        <v>322</v>
      </c>
    </row>
    <row r="25" spans="1:28" x14ac:dyDescent="0.3">
      <c r="A25" s="44" t="s">
        <v>70</v>
      </c>
      <c r="B25" s="44" t="s">
        <v>45</v>
      </c>
      <c r="C25" s="45" t="s">
        <v>39</v>
      </c>
      <c r="D25" s="44"/>
      <c r="E25" s="45">
        <f t="shared" ref="E25:T25" si="3">SUM(E13:E24)</f>
        <v>279</v>
      </c>
      <c r="F25" s="45">
        <f t="shared" si="3"/>
        <v>40</v>
      </c>
      <c r="G25" s="45">
        <f t="shared" si="3"/>
        <v>16</v>
      </c>
      <c r="H25" s="45">
        <f t="shared" si="3"/>
        <v>0</v>
      </c>
      <c r="I25" s="45">
        <f t="shared" si="3"/>
        <v>0</v>
      </c>
      <c r="J25" s="45">
        <f t="shared" si="3"/>
        <v>8</v>
      </c>
      <c r="K25" s="45">
        <f t="shared" si="3"/>
        <v>15</v>
      </c>
      <c r="L25" s="45">
        <f t="shared" si="3"/>
        <v>3</v>
      </c>
      <c r="M25" s="45">
        <f t="shared" si="3"/>
        <v>2</v>
      </c>
      <c r="N25" s="45">
        <f t="shared" si="3"/>
        <v>5</v>
      </c>
      <c r="O25" s="45">
        <f t="shared" si="3"/>
        <v>5</v>
      </c>
      <c r="P25" s="45">
        <f t="shared" si="3"/>
        <v>25</v>
      </c>
      <c r="Q25" s="45">
        <f t="shared" si="3"/>
        <v>4</v>
      </c>
      <c r="R25" s="45">
        <f t="shared" si="3"/>
        <v>1</v>
      </c>
      <c r="S25" s="45">
        <f t="shared" si="3"/>
        <v>0</v>
      </c>
      <c r="T25" s="45">
        <f t="shared" si="3"/>
        <v>88</v>
      </c>
      <c r="U25" s="46">
        <f>((T25+Q25+N25-R25)+(O25*2))/E25</f>
        <v>0.37992831541218636</v>
      </c>
      <c r="V25" s="47">
        <v>353</v>
      </c>
      <c r="W25" s="47" t="s">
        <v>93</v>
      </c>
      <c r="X25" s="47" t="s">
        <v>89</v>
      </c>
      <c r="Y25" s="72">
        <v>900</v>
      </c>
      <c r="Z25" s="49"/>
      <c r="AA25" s="44" t="s">
        <v>90</v>
      </c>
      <c r="AB25" s="76" t="s">
        <v>322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2.5</v>
      </c>
      <c r="H26" s="27"/>
      <c r="I26" s="1"/>
      <c r="J26" s="50" t="s">
        <v>41</v>
      </c>
      <c r="K26" s="52">
        <f>J25/K25</f>
        <v>0.53333333333333333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55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35</v>
      </c>
      <c r="W33" s="1"/>
      <c r="X33" s="1"/>
      <c r="Y33" s="31"/>
      <c r="Z33" s="42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70</v>
      </c>
      <c r="C35" s="27" t="s">
        <v>415</v>
      </c>
      <c r="D35" s="38">
        <v>22</v>
      </c>
      <c r="E35" s="89"/>
      <c r="F35" s="27">
        <v>1</v>
      </c>
      <c r="G35" s="89"/>
      <c r="H35" s="27"/>
      <c r="I35" s="27"/>
      <c r="J35" s="27">
        <v>5</v>
      </c>
      <c r="K35" s="27">
        <v>8</v>
      </c>
      <c r="L35" s="89"/>
      <c r="M35" s="89"/>
      <c r="N35" s="27">
        <f>SUM(L35:M35)</f>
        <v>0</v>
      </c>
      <c r="O35" s="89"/>
      <c r="P35" s="90"/>
      <c r="Q35" s="89"/>
      <c r="R35" s="89"/>
      <c r="S35" s="89"/>
      <c r="T35" s="27">
        <v>7</v>
      </c>
      <c r="U35" s="40" t="str">
        <f>IFERROR(((T35+Q35+N35-R35)+(O35*2))/E35,"")</f>
        <v/>
      </c>
      <c r="V35" s="22">
        <v>353</v>
      </c>
      <c r="W35" s="22" t="s">
        <v>88</v>
      </c>
      <c r="X35" s="22" t="s">
        <v>94</v>
      </c>
      <c r="Y35" s="71">
        <v>900</v>
      </c>
      <c r="Z35" s="42"/>
      <c r="AA35" s="1" t="s">
        <v>239</v>
      </c>
      <c r="AB35" s="28" t="s">
        <v>323</v>
      </c>
    </row>
    <row r="36" spans="1:28" x14ac:dyDescent="0.3">
      <c r="A36" s="1" t="s">
        <v>45</v>
      </c>
      <c r="B36" s="1" t="s">
        <v>70</v>
      </c>
      <c r="C36" s="27" t="s">
        <v>393</v>
      </c>
      <c r="D36" s="38">
        <v>15</v>
      </c>
      <c r="E36" s="89"/>
      <c r="F36" s="27">
        <v>2</v>
      </c>
      <c r="G36" s="89"/>
      <c r="H36" s="27"/>
      <c r="I36" s="27"/>
      <c r="J36" s="27">
        <v>0</v>
      </c>
      <c r="K36" s="27">
        <v>0</v>
      </c>
      <c r="L36" s="89"/>
      <c r="M36" s="89"/>
      <c r="N36" s="27">
        <f t="shared" ref="N36:N40" si="4">SUM(L36:M36)</f>
        <v>0</v>
      </c>
      <c r="O36" s="90"/>
      <c r="P36" s="90"/>
      <c r="Q36" s="90"/>
      <c r="R36" s="90"/>
      <c r="S36" s="90"/>
      <c r="T36" s="27">
        <v>4</v>
      </c>
      <c r="U36" s="40" t="str">
        <f t="shared" ref="U36:U45" si="5">IFERROR(((T36+Q36+N36-R36)+(O36*2))/E36,"")</f>
        <v/>
      </c>
      <c r="V36" s="22">
        <v>353</v>
      </c>
      <c r="W36" s="22" t="s">
        <v>88</v>
      </c>
      <c r="X36" s="22" t="s">
        <v>94</v>
      </c>
      <c r="Y36" s="71">
        <v>900</v>
      </c>
      <c r="Z36" s="42"/>
      <c r="AA36" s="1" t="s">
        <v>239</v>
      </c>
      <c r="AB36" s="28" t="s">
        <v>323</v>
      </c>
    </row>
    <row r="37" spans="1:28" x14ac:dyDescent="0.3">
      <c r="A37" s="1" t="s">
        <v>45</v>
      </c>
      <c r="B37" s="1" t="s">
        <v>70</v>
      </c>
      <c r="C37" s="27" t="s">
        <v>394</v>
      </c>
      <c r="D37" s="38">
        <v>10</v>
      </c>
      <c r="E37" s="89"/>
      <c r="F37" s="27">
        <v>5</v>
      </c>
      <c r="G37" s="89"/>
      <c r="H37" s="27"/>
      <c r="I37" s="27"/>
      <c r="J37" s="27">
        <v>1</v>
      </c>
      <c r="K37" s="27">
        <v>1</v>
      </c>
      <c r="L37" s="89"/>
      <c r="M37" s="89"/>
      <c r="N37" s="27">
        <f t="shared" si="4"/>
        <v>0</v>
      </c>
      <c r="O37" s="90"/>
      <c r="P37" s="90"/>
      <c r="Q37" s="90"/>
      <c r="R37" s="90"/>
      <c r="S37" s="90"/>
      <c r="T37" s="27">
        <v>11</v>
      </c>
      <c r="U37" s="40" t="str">
        <f t="shared" si="5"/>
        <v/>
      </c>
      <c r="V37" s="22">
        <v>353</v>
      </c>
      <c r="W37" s="22" t="s">
        <v>88</v>
      </c>
      <c r="X37" s="22" t="s">
        <v>94</v>
      </c>
      <c r="Y37" s="71">
        <v>900</v>
      </c>
      <c r="Z37" s="42"/>
      <c r="AA37" s="1" t="s">
        <v>239</v>
      </c>
      <c r="AB37" s="28" t="s">
        <v>323</v>
      </c>
    </row>
    <row r="38" spans="1:28" x14ac:dyDescent="0.3">
      <c r="A38" s="1" t="s">
        <v>45</v>
      </c>
      <c r="B38" s="1" t="s">
        <v>70</v>
      </c>
      <c r="C38" s="27" t="s">
        <v>395</v>
      </c>
      <c r="D38" s="38">
        <v>12</v>
      </c>
      <c r="E38" s="89"/>
      <c r="F38" s="27">
        <v>0</v>
      </c>
      <c r="G38" s="89"/>
      <c r="H38" s="27"/>
      <c r="I38" s="27"/>
      <c r="J38" s="27">
        <v>0</v>
      </c>
      <c r="K38" s="27">
        <v>0</v>
      </c>
      <c r="L38" s="89"/>
      <c r="M38" s="89"/>
      <c r="N38" s="27">
        <f t="shared" si="4"/>
        <v>0</v>
      </c>
      <c r="O38" s="90"/>
      <c r="P38" s="90"/>
      <c r="Q38" s="90"/>
      <c r="R38" s="90"/>
      <c r="S38" s="90"/>
      <c r="T38" s="27">
        <v>0</v>
      </c>
      <c r="U38" s="40" t="str">
        <f t="shared" si="5"/>
        <v/>
      </c>
      <c r="V38" s="22">
        <v>353</v>
      </c>
      <c r="W38" s="22" t="s">
        <v>88</v>
      </c>
      <c r="X38" s="22" t="s">
        <v>94</v>
      </c>
      <c r="Y38" s="71">
        <v>900</v>
      </c>
      <c r="Z38" s="42"/>
      <c r="AA38" s="1" t="s">
        <v>239</v>
      </c>
      <c r="AB38" s="28" t="s">
        <v>323</v>
      </c>
    </row>
    <row r="39" spans="1:28" x14ac:dyDescent="0.3">
      <c r="A39" s="1" t="s">
        <v>45</v>
      </c>
      <c r="B39" s="1" t="s">
        <v>70</v>
      </c>
      <c r="C39" s="27" t="s">
        <v>397</v>
      </c>
      <c r="D39" s="38">
        <v>30</v>
      </c>
      <c r="E39" s="89"/>
      <c r="F39" s="27">
        <v>4</v>
      </c>
      <c r="G39" s="89"/>
      <c r="H39" s="27"/>
      <c r="I39" s="27"/>
      <c r="J39" s="27">
        <v>6</v>
      </c>
      <c r="K39" s="27">
        <v>7</v>
      </c>
      <c r="L39" s="89"/>
      <c r="M39" s="89"/>
      <c r="N39" s="27">
        <f t="shared" si="4"/>
        <v>0</v>
      </c>
      <c r="O39" s="90"/>
      <c r="P39" s="90"/>
      <c r="Q39" s="90"/>
      <c r="R39" s="90"/>
      <c r="S39" s="90"/>
      <c r="T39" s="27">
        <v>14</v>
      </c>
      <c r="U39" s="40" t="str">
        <f t="shared" si="5"/>
        <v/>
      </c>
      <c r="V39" s="22">
        <v>353</v>
      </c>
      <c r="W39" s="22" t="s">
        <v>88</v>
      </c>
      <c r="X39" s="22" t="s">
        <v>94</v>
      </c>
      <c r="Y39" s="71">
        <v>900</v>
      </c>
      <c r="Z39" s="42"/>
      <c r="AA39" s="1" t="s">
        <v>239</v>
      </c>
      <c r="AB39" s="28" t="s">
        <v>323</v>
      </c>
    </row>
    <row r="40" spans="1:28" x14ac:dyDescent="0.3">
      <c r="A40" s="1" t="s">
        <v>45</v>
      </c>
      <c r="B40" s="1" t="s">
        <v>70</v>
      </c>
      <c r="C40" s="27" t="s">
        <v>398</v>
      </c>
      <c r="D40" s="38">
        <v>24</v>
      </c>
      <c r="E40" s="89"/>
      <c r="F40" s="27">
        <v>2</v>
      </c>
      <c r="G40" s="89"/>
      <c r="H40" s="27"/>
      <c r="I40" s="27"/>
      <c r="J40" s="27">
        <v>2</v>
      </c>
      <c r="K40" s="27">
        <v>2</v>
      </c>
      <c r="L40" s="89"/>
      <c r="M40" s="89"/>
      <c r="N40" s="27">
        <f t="shared" si="4"/>
        <v>0</v>
      </c>
      <c r="O40" s="90"/>
      <c r="P40" s="90"/>
      <c r="Q40" s="90"/>
      <c r="R40" s="90"/>
      <c r="S40" s="90"/>
      <c r="T40" s="27">
        <v>6</v>
      </c>
      <c r="U40" s="40" t="str">
        <f t="shared" si="5"/>
        <v/>
      </c>
      <c r="V40" s="22">
        <v>353</v>
      </c>
      <c r="W40" s="22" t="s">
        <v>88</v>
      </c>
      <c r="X40" s="22" t="s">
        <v>94</v>
      </c>
      <c r="Y40" s="71">
        <v>900</v>
      </c>
      <c r="Z40" s="42"/>
      <c r="AA40" s="1" t="s">
        <v>239</v>
      </c>
      <c r="AB40" s="28" t="s">
        <v>323</v>
      </c>
    </row>
    <row r="41" spans="1:28" x14ac:dyDescent="0.3">
      <c r="A41" s="1" t="s">
        <v>45</v>
      </c>
      <c r="B41" s="1" t="s">
        <v>70</v>
      </c>
      <c r="C41" s="27" t="s">
        <v>399</v>
      </c>
      <c r="D41" s="38">
        <v>31</v>
      </c>
      <c r="E41" s="89"/>
      <c r="F41" s="27">
        <v>2</v>
      </c>
      <c r="G41" s="89"/>
      <c r="H41" s="27"/>
      <c r="I41" s="27"/>
      <c r="J41" s="27">
        <v>3</v>
      </c>
      <c r="K41" s="27">
        <v>5</v>
      </c>
      <c r="L41" s="89"/>
      <c r="M41" s="89"/>
      <c r="N41" s="27">
        <f>SUM(L41:M41)</f>
        <v>0</v>
      </c>
      <c r="O41" s="90"/>
      <c r="P41" s="90"/>
      <c r="Q41" s="90"/>
      <c r="R41" s="90"/>
      <c r="S41" s="90"/>
      <c r="T41" s="27">
        <v>7</v>
      </c>
      <c r="U41" s="40" t="str">
        <f t="shared" si="5"/>
        <v/>
      </c>
      <c r="V41" s="22">
        <v>353</v>
      </c>
      <c r="W41" s="22" t="s">
        <v>88</v>
      </c>
      <c r="X41" s="22" t="s">
        <v>94</v>
      </c>
      <c r="Y41" s="71">
        <v>900</v>
      </c>
      <c r="Z41" s="42"/>
      <c r="AA41" s="1" t="s">
        <v>239</v>
      </c>
      <c r="AB41" s="28" t="s">
        <v>323</v>
      </c>
    </row>
    <row r="42" spans="1:28" x14ac:dyDescent="0.3">
      <c r="A42" s="1" t="s">
        <v>45</v>
      </c>
      <c r="B42" s="1" t="s">
        <v>70</v>
      </c>
      <c r="C42" s="27" t="s">
        <v>389</v>
      </c>
      <c r="D42" s="38">
        <v>33</v>
      </c>
      <c r="E42" s="89"/>
      <c r="F42" s="27">
        <v>6</v>
      </c>
      <c r="G42" s="89"/>
      <c r="H42" s="27"/>
      <c r="I42" s="27"/>
      <c r="J42" s="27">
        <v>5</v>
      </c>
      <c r="K42" s="27">
        <v>8</v>
      </c>
      <c r="L42" s="89"/>
      <c r="M42" s="89"/>
      <c r="N42" s="27">
        <f>SUM(L42:M42)</f>
        <v>0</v>
      </c>
      <c r="O42" s="90"/>
      <c r="P42" s="90"/>
      <c r="Q42" s="90"/>
      <c r="R42" s="90"/>
      <c r="S42" s="90"/>
      <c r="T42" s="27">
        <v>17</v>
      </c>
      <c r="U42" s="40" t="str">
        <f t="shared" si="5"/>
        <v/>
      </c>
      <c r="V42" s="22">
        <v>353</v>
      </c>
      <c r="W42" s="22" t="s">
        <v>88</v>
      </c>
      <c r="X42" s="22" t="s">
        <v>94</v>
      </c>
      <c r="Y42" s="71">
        <v>900</v>
      </c>
      <c r="Z42" s="42"/>
      <c r="AA42" s="1" t="s">
        <v>239</v>
      </c>
      <c r="AB42" s="28" t="s">
        <v>323</v>
      </c>
    </row>
    <row r="43" spans="1:28" x14ac:dyDescent="0.3">
      <c r="A43" s="1" t="s">
        <v>45</v>
      </c>
      <c r="B43" s="1" t="s">
        <v>70</v>
      </c>
      <c r="C43" s="27" t="s">
        <v>400</v>
      </c>
      <c r="D43" s="38">
        <v>34</v>
      </c>
      <c r="E43" s="89"/>
      <c r="F43" s="27">
        <v>5</v>
      </c>
      <c r="G43" s="89"/>
      <c r="H43" s="27"/>
      <c r="I43" s="27"/>
      <c r="J43" s="27">
        <v>3</v>
      </c>
      <c r="K43" s="27">
        <v>5</v>
      </c>
      <c r="L43" s="89"/>
      <c r="M43" s="89"/>
      <c r="N43" s="27">
        <f>SUM(L43:M43)</f>
        <v>0</v>
      </c>
      <c r="O43" s="90"/>
      <c r="P43" s="90"/>
      <c r="Q43" s="90"/>
      <c r="R43" s="90"/>
      <c r="S43" s="90"/>
      <c r="T43" s="27">
        <v>13</v>
      </c>
      <c r="U43" s="40" t="str">
        <f t="shared" si="5"/>
        <v/>
      </c>
      <c r="V43" s="22">
        <v>353</v>
      </c>
      <c r="W43" s="22" t="s">
        <v>88</v>
      </c>
      <c r="X43" s="22" t="s">
        <v>94</v>
      </c>
      <c r="Y43" s="71">
        <v>900</v>
      </c>
      <c r="Z43" s="42"/>
      <c r="AA43" s="1" t="s">
        <v>239</v>
      </c>
      <c r="AB43" s="28" t="s">
        <v>323</v>
      </c>
    </row>
    <row r="44" spans="1:28" x14ac:dyDescent="0.3">
      <c r="A44" s="1" t="s">
        <v>45</v>
      </c>
      <c r="B44" s="1" t="s">
        <v>70</v>
      </c>
      <c r="C44" s="27" t="s">
        <v>401</v>
      </c>
      <c r="D44" s="38">
        <v>5</v>
      </c>
      <c r="E44" s="89" t="s">
        <v>459</v>
      </c>
      <c r="F44" s="27"/>
      <c r="G44" s="89"/>
      <c r="H44" s="27"/>
      <c r="I44" s="27"/>
      <c r="J44" s="27"/>
      <c r="K44" s="27"/>
      <c r="L44" s="89"/>
      <c r="M44" s="89"/>
      <c r="N44" s="27"/>
      <c r="O44" s="90"/>
      <c r="P44" s="90"/>
      <c r="Q44" s="90"/>
      <c r="R44" s="90"/>
      <c r="S44" s="90"/>
      <c r="T44" s="27"/>
      <c r="U44" s="40" t="str">
        <f t="shared" si="5"/>
        <v/>
      </c>
      <c r="V44" s="22">
        <v>353</v>
      </c>
      <c r="W44" s="22" t="s">
        <v>88</v>
      </c>
      <c r="X44" s="22" t="s">
        <v>94</v>
      </c>
      <c r="Y44" s="71">
        <v>900</v>
      </c>
      <c r="Z44" s="42" t="s">
        <v>465</v>
      </c>
      <c r="AA44" s="1" t="s">
        <v>239</v>
      </c>
      <c r="AB44" s="28" t="s">
        <v>323</v>
      </c>
    </row>
    <row r="45" spans="1:28" x14ac:dyDescent="0.3">
      <c r="A45" s="1" t="s">
        <v>45</v>
      </c>
      <c r="B45" s="1" t="s">
        <v>70</v>
      </c>
      <c r="C45" s="27" t="s">
        <v>402</v>
      </c>
      <c r="D45" s="38">
        <v>11</v>
      </c>
      <c r="E45" s="89"/>
      <c r="F45" s="27">
        <v>0</v>
      </c>
      <c r="G45" s="89"/>
      <c r="H45" s="27"/>
      <c r="I45" s="27"/>
      <c r="J45" s="27">
        <v>0</v>
      </c>
      <c r="K45" s="27">
        <v>0</v>
      </c>
      <c r="L45" s="89"/>
      <c r="M45" s="89"/>
      <c r="N45" s="27">
        <f>SUM(L45:M45)</f>
        <v>0</v>
      </c>
      <c r="O45" s="90"/>
      <c r="P45" s="90"/>
      <c r="Q45" s="90"/>
      <c r="R45" s="90"/>
      <c r="S45" s="90"/>
      <c r="T45" s="27">
        <v>0</v>
      </c>
      <c r="U45" s="40" t="str">
        <f t="shared" si="5"/>
        <v/>
      </c>
      <c r="V45" s="22">
        <v>353</v>
      </c>
      <c r="W45" s="22" t="s">
        <v>88</v>
      </c>
      <c r="X45" s="22" t="s">
        <v>94</v>
      </c>
      <c r="Y45" s="71">
        <v>900</v>
      </c>
      <c r="Z45" s="42"/>
      <c r="AA45" s="1" t="s">
        <v>239</v>
      </c>
      <c r="AB45" s="28" t="s">
        <v>323</v>
      </c>
    </row>
    <row r="46" spans="1:28" x14ac:dyDescent="0.3">
      <c r="A46" s="1" t="s">
        <v>45</v>
      </c>
      <c r="B46" s="1" t="s">
        <v>70</v>
      </c>
      <c r="C46" s="57" t="s">
        <v>38</v>
      </c>
      <c r="D46" s="1"/>
      <c r="E46" s="57">
        <v>240</v>
      </c>
      <c r="F46" s="57"/>
      <c r="G46" s="57"/>
      <c r="H46" s="57"/>
      <c r="I46" s="57"/>
      <c r="J46" s="57"/>
      <c r="K46" s="57"/>
      <c r="L46" s="57"/>
      <c r="M46" s="57"/>
      <c r="N46" s="5"/>
      <c r="O46" s="57"/>
      <c r="P46" s="57">
        <v>16</v>
      </c>
      <c r="Q46" s="43"/>
      <c r="R46" s="43"/>
      <c r="S46" s="43"/>
      <c r="T46" s="27"/>
      <c r="U46" s="40" t="str">
        <f t="shared" ref="U46" si="6">_xlfn.IFNA("",((T46+Q46+N46-R46)+(O46*2))/E46)</f>
        <v/>
      </c>
      <c r="V46" s="22">
        <v>353</v>
      </c>
      <c r="W46" s="22" t="s">
        <v>88</v>
      </c>
      <c r="X46" s="22" t="s">
        <v>94</v>
      </c>
      <c r="Y46" s="71">
        <v>900</v>
      </c>
      <c r="Z46" s="42"/>
      <c r="AA46" s="1" t="s">
        <v>239</v>
      </c>
      <c r="AB46" s="28" t="s">
        <v>323</v>
      </c>
    </row>
    <row r="47" spans="1:28" x14ac:dyDescent="0.3">
      <c r="A47" s="44" t="s">
        <v>45</v>
      </c>
      <c r="B47" s="44" t="s">
        <v>70</v>
      </c>
      <c r="C47" s="45" t="s">
        <v>39</v>
      </c>
      <c r="D47" s="44"/>
      <c r="E47" s="45">
        <f t="shared" ref="E47:T47" si="7">SUM(E35:E46)</f>
        <v>240</v>
      </c>
      <c r="F47" s="45">
        <f t="shared" si="7"/>
        <v>27</v>
      </c>
      <c r="G47" s="45">
        <f t="shared" si="7"/>
        <v>0</v>
      </c>
      <c r="H47" s="45">
        <f t="shared" si="7"/>
        <v>0</v>
      </c>
      <c r="I47" s="45">
        <f t="shared" si="7"/>
        <v>0</v>
      </c>
      <c r="J47" s="45">
        <f t="shared" si="7"/>
        <v>25</v>
      </c>
      <c r="K47" s="45">
        <f t="shared" si="7"/>
        <v>36</v>
      </c>
      <c r="L47" s="45">
        <f t="shared" si="7"/>
        <v>0</v>
      </c>
      <c r="M47" s="45">
        <f t="shared" si="7"/>
        <v>0</v>
      </c>
      <c r="N47" s="45">
        <f t="shared" si="7"/>
        <v>0</v>
      </c>
      <c r="O47" s="45">
        <f t="shared" si="7"/>
        <v>0</v>
      </c>
      <c r="P47" s="45">
        <f t="shared" si="7"/>
        <v>16</v>
      </c>
      <c r="Q47" s="45">
        <f t="shared" si="7"/>
        <v>0</v>
      </c>
      <c r="R47" s="45">
        <f t="shared" si="7"/>
        <v>0</v>
      </c>
      <c r="S47" s="45">
        <f t="shared" si="7"/>
        <v>0</v>
      </c>
      <c r="T47" s="45">
        <f t="shared" si="7"/>
        <v>79</v>
      </c>
      <c r="U47" s="46">
        <f>((T47+Q47+N47-R47)+(O47*2))/E47</f>
        <v>0.32916666666666666</v>
      </c>
      <c r="V47" s="47">
        <v>353</v>
      </c>
      <c r="W47" s="47" t="s">
        <v>88</v>
      </c>
      <c r="X47" s="47" t="s">
        <v>94</v>
      </c>
      <c r="Y47" s="72">
        <v>900</v>
      </c>
      <c r="Z47" s="77" t="s">
        <v>431</v>
      </c>
      <c r="AA47" s="44" t="s">
        <v>239</v>
      </c>
      <c r="AB47" s="76" t="s">
        <v>323</v>
      </c>
    </row>
    <row r="48" spans="1:28" x14ac:dyDescent="0.3">
      <c r="A48" s="1"/>
      <c r="B48" s="1"/>
      <c r="C48" s="1"/>
      <c r="D48" s="1"/>
      <c r="F48" s="50" t="s">
        <v>40</v>
      </c>
      <c r="G48" s="51" t="e">
        <f>F47/G47</f>
        <v>#DIV/0!</v>
      </c>
      <c r="H48" s="27"/>
      <c r="I48" s="1"/>
      <c r="J48" s="50" t="s">
        <v>41</v>
      </c>
      <c r="K48" s="52">
        <f>J47/K47</f>
        <v>0.69444444444444442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28"/>
    </row>
    <row r="50" spans="1:28" x14ac:dyDescent="0.3">
      <c r="B50" s="1"/>
      <c r="C50" s="1" t="s">
        <v>499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28"/>
    </row>
    <row r="51" spans="1:28" x14ac:dyDescent="0.3">
      <c r="C51" s="1" t="s">
        <v>500</v>
      </c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EE4C4-1BE1-4C96-8500-009CC88C8AB6}">
  <sheetPr>
    <tabColor rgb="FFFF0000"/>
  </sheetPr>
  <dimension ref="A1:AB52"/>
  <sheetViews>
    <sheetView workbookViewId="0">
      <selection activeCell="C22" sqref="C22"/>
    </sheetView>
  </sheetViews>
  <sheetFormatPr defaultRowHeight="14.4" x14ac:dyDescent="0.3"/>
  <cols>
    <col min="1" max="1" width="4.88671875" customWidth="1"/>
    <col min="2" max="2" width="6" customWidth="1"/>
    <col min="3" max="3" width="23.7773437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0" t="s">
        <v>542</v>
      </c>
    </row>
    <row r="2" spans="1:28" x14ac:dyDescent="0.3">
      <c r="B2" s="1"/>
      <c r="C2" s="2" t="s">
        <v>44</v>
      </c>
      <c r="D2" s="3" t="s">
        <v>410</v>
      </c>
      <c r="E2" s="4"/>
      <c r="F2" s="63"/>
      <c r="G2" s="6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92" t="s">
        <v>543</v>
      </c>
    </row>
    <row r="3" spans="1:28" x14ac:dyDescent="0.3">
      <c r="B3" s="1"/>
      <c r="C3" s="6">
        <v>29298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  <c r="Z3" s="92" t="s">
        <v>544</v>
      </c>
    </row>
    <row r="4" spans="1:28" x14ac:dyDescent="0.3">
      <c r="B4" s="1"/>
      <c r="C4" s="6" t="s">
        <v>83</v>
      </c>
      <c r="D4" s="7" t="s">
        <v>4</v>
      </c>
      <c r="E4" s="8"/>
      <c r="F4" s="5"/>
      <c r="G4" s="1"/>
      <c r="J4" s="15" t="s">
        <v>217</v>
      </c>
      <c r="K4" s="16" t="s">
        <v>44</v>
      </c>
      <c r="L4" s="17"/>
      <c r="M4" s="18"/>
      <c r="N4" s="19">
        <v>30</v>
      </c>
      <c r="O4" s="19">
        <v>26</v>
      </c>
      <c r="P4" s="19">
        <v>12</v>
      </c>
      <c r="Q4" s="19">
        <v>24</v>
      </c>
      <c r="R4" s="20"/>
      <c r="S4" s="21">
        <f>SUM(N4:R4)</f>
        <v>92</v>
      </c>
      <c r="T4" s="22" t="s">
        <v>413</v>
      </c>
    </row>
    <row r="5" spans="1:28" x14ac:dyDescent="0.3">
      <c r="B5" s="1"/>
      <c r="C5" s="6" t="s">
        <v>430</v>
      </c>
      <c r="D5" s="7" t="s">
        <v>5</v>
      </c>
      <c r="E5" s="1"/>
      <c r="F5" s="1"/>
      <c r="G5" s="1"/>
      <c r="J5" s="15" t="s">
        <v>216</v>
      </c>
      <c r="K5" s="16" t="s">
        <v>72</v>
      </c>
      <c r="L5" s="17"/>
      <c r="M5" s="18"/>
      <c r="N5" s="19">
        <v>18</v>
      </c>
      <c r="O5" s="19">
        <v>33</v>
      </c>
      <c r="P5" s="19">
        <v>16</v>
      </c>
      <c r="Q5" s="19">
        <v>29</v>
      </c>
      <c r="R5" s="20"/>
      <c r="S5" s="21">
        <f>SUM(N5:R5)</f>
        <v>96</v>
      </c>
      <c r="T5" s="22" t="s">
        <v>413</v>
      </c>
      <c r="U5" s="1"/>
      <c r="V5" s="1"/>
      <c r="W5" s="1"/>
    </row>
    <row r="6" spans="1:28" x14ac:dyDescent="0.3">
      <c r="C6" s="65">
        <v>400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433</v>
      </c>
      <c r="D7" s="7" t="s">
        <v>7</v>
      </c>
      <c r="G7" s="1"/>
      <c r="S7" s="1"/>
      <c r="T7" s="25" t="s">
        <v>411</v>
      </c>
      <c r="U7" s="1"/>
      <c r="V7" s="26">
        <v>12</v>
      </c>
      <c r="W7" s="1"/>
    </row>
    <row r="8" spans="1:28" x14ac:dyDescent="0.3">
      <c r="B8" s="1"/>
      <c r="C8" s="24" t="s">
        <v>434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2"/>
      <c r="W10" s="22"/>
      <c r="X10" s="22"/>
      <c r="Y10" s="54"/>
      <c r="Z10" s="42"/>
      <c r="AA10" s="1"/>
      <c r="AB10" s="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 t="s">
        <v>414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54</v>
      </c>
      <c r="D13" s="38">
        <v>21</v>
      </c>
      <c r="E13" s="89"/>
      <c r="F13" s="27">
        <v>4</v>
      </c>
      <c r="G13" s="89"/>
      <c r="H13" s="89"/>
      <c r="I13" s="89"/>
      <c r="J13" s="27">
        <v>6</v>
      </c>
      <c r="K13" s="27">
        <v>7</v>
      </c>
      <c r="L13" s="89"/>
      <c r="M13" s="89"/>
      <c r="N13" s="27">
        <f t="shared" ref="N13:N23" si="0">SUM(L13:M13)</f>
        <v>0</v>
      </c>
      <c r="O13" s="90"/>
      <c r="P13" s="90"/>
      <c r="Q13" s="89"/>
      <c r="R13" s="89"/>
      <c r="S13" s="89"/>
      <c r="T13" s="27">
        <v>14</v>
      </c>
      <c r="U13" s="40" t="str">
        <f>IFERROR(((T13+Q13+N13-R13)+(O13*2))/E13,"")</f>
        <v/>
      </c>
      <c r="V13" s="22" t="s">
        <v>413</v>
      </c>
      <c r="W13" s="22" t="s">
        <v>93</v>
      </c>
      <c r="X13" s="22" t="s">
        <v>94</v>
      </c>
      <c r="Y13" s="41"/>
      <c r="Z13" s="42"/>
      <c r="AA13" s="1" t="s">
        <v>90</v>
      </c>
      <c r="AB13" s="28" t="s">
        <v>219</v>
      </c>
    </row>
    <row r="14" spans="1:28" x14ac:dyDescent="0.3">
      <c r="A14" s="1" t="s">
        <v>70</v>
      </c>
      <c r="B14" s="1" t="s">
        <v>45</v>
      </c>
      <c r="C14" s="27" t="s">
        <v>50</v>
      </c>
      <c r="D14" s="38">
        <v>32</v>
      </c>
      <c r="E14" s="89"/>
      <c r="F14" s="27">
        <v>6</v>
      </c>
      <c r="G14" s="89"/>
      <c r="H14" s="89"/>
      <c r="I14" s="89"/>
      <c r="J14" s="27">
        <v>0</v>
      </c>
      <c r="K14" s="27">
        <v>0</v>
      </c>
      <c r="L14" s="89"/>
      <c r="M14" s="89"/>
      <c r="N14" s="27">
        <f t="shared" si="0"/>
        <v>0</v>
      </c>
      <c r="O14" s="90"/>
      <c r="P14" s="90"/>
      <c r="Q14" s="89"/>
      <c r="R14" s="89"/>
      <c r="S14" s="89"/>
      <c r="T14" s="27">
        <v>12</v>
      </c>
      <c r="U14" s="40" t="str">
        <f t="shared" ref="U14:U23" si="1">IFERROR(((T14+Q14+N14-R14)+(O14*2))/E14,"")</f>
        <v/>
      </c>
      <c r="V14" s="22" t="s">
        <v>413</v>
      </c>
      <c r="W14" s="22" t="s">
        <v>93</v>
      </c>
      <c r="X14" s="22" t="s">
        <v>94</v>
      </c>
      <c r="Y14" s="41"/>
      <c r="Z14" s="42"/>
      <c r="AA14" s="1" t="s">
        <v>90</v>
      </c>
      <c r="AB14" s="28" t="s">
        <v>219</v>
      </c>
    </row>
    <row r="15" spans="1:28" x14ac:dyDescent="0.3">
      <c r="A15" s="1" t="s">
        <v>70</v>
      </c>
      <c r="B15" s="1" t="s">
        <v>45</v>
      </c>
      <c r="C15" s="27" t="s">
        <v>47</v>
      </c>
      <c r="D15" s="38">
        <v>42</v>
      </c>
      <c r="E15" s="89"/>
      <c r="F15" s="27">
        <v>4</v>
      </c>
      <c r="G15" s="27">
        <v>15</v>
      </c>
      <c r="H15" s="89"/>
      <c r="I15" s="89"/>
      <c r="J15" s="39">
        <v>8</v>
      </c>
      <c r="K15" s="27">
        <v>8</v>
      </c>
      <c r="L15" s="89"/>
      <c r="M15" s="89"/>
      <c r="N15" s="27">
        <f t="shared" si="0"/>
        <v>0</v>
      </c>
      <c r="O15" s="90"/>
      <c r="P15" s="90"/>
      <c r="Q15" s="89"/>
      <c r="R15" s="89"/>
      <c r="S15" s="89"/>
      <c r="T15" s="27">
        <f t="shared" ref="T15" si="2">+(F15*2)+J15</f>
        <v>16</v>
      </c>
      <c r="U15" s="40" t="str">
        <f t="shared" si="1"/>
        <v/>
      </c>
      <c r="V15" s="22" t="s">
        <v>413</v>
      </c>
      <c r="W15" s="22" t="s">
        <v>93</v>
      </c>
      <c r="X15" s="22" t="s">
        <v>94</v>
      </c>
      <c r="Y15" s="41"/>
      <c r="Z15" s="42"/>
      <c r="AA15" s="1" t="s">
        <v>90</v>
      </c>
      <c r="AB15" s="28" t="s">
        <v>219</v>
      </c>
    </row>
    <row r="16" spans="1:28" x14ac:dyDescent="0.3">
      <c r="A16" s="1" t="s">
        <v>70</v>
      </c>
      <c r="B16" s="1" t="s">
        <v>45</v>
      </c>
      <c r="C16" s="27" t="s">
        <v>172</v>
      </c>
      <c r="D16" s="38">
        <v>13</v>
      </c>
      <c r="E16" s="89" t="s">
        <v>556</v>
      </c>
      <c r="F16" s="27"/>
      <c r="G16" s="27"/>
      <c r="H16" s="89"/>
      <c r="I16" s="89"/>
      <c r="J16" s="39"/>
      <c r="K16" s="27"/>
      <c r="L16" s="89"/>
      <c r="M16" s="89"/>
      <c r="N16" s="27"/>
      <c r="O16" s="90"/>
      <c r="P16" s="90"/>
      <c r="Q16" s="89"/>
      <c r="R16" s="89"/>
      <c r="S16" s="89"/>
      <c r="T16" s="27"/>
      <c r="U16" s="40"/>
      <c r="V16" s="22" t="s">
        <v>413</v>
      </c>
      <c r="W16" s="22" t="s">
        <v>93</v>
      </c>
      <c r="X16" s="22" t="s">
        <v>94</v>
      </c>
      <c r="Y16" s="41"/>
      <c r="Z16" s="42"/>
      <c r="AA16" s="1" t="s">
        <v>90</v>
      </c>
      <c r="AB16" s="28" t="s">
        <v>219</v>
      </c>
    </row>
    <row r="17" spans="1:28" x14ac:dyDescent="0.3">
      <c r="A17" s="1" t="s">
        <v>70</v>
      </c>
      <c r="B17" s="1" t="s">
        <v>45</v>
      </c>
      <c r="C17" s="27" t="s">
        <v>49</v>
      </c>
      <c r="D17" s="38">
        <v>53</v>
      </c>
      <c r="E17" s="89"/>
      <c r="F17" s="27">
        <v>3</v>
      </c>
      <c r="G17" s="89"/>
      <c r="H17" s="89"/>
      <c r="I17" s="89"/>
      <c r="J17" s="27">
        <v>4</v>
      </c>
      <c r="K17" s="27">
        <v>4</v>
      </c>
      <c r="L17" s="89"/>
      <c r="M17" s="89"/>
      <c r="N17" s="27">
        <f t="shared" si="0"/>
        <v>0</v>
      </c>
      <c r="O17" s="90"/>
      <c r="P17" s="90"/>
      <c r="Q17" s="89"/>
      <c r="R17" s="89"/>
      <c r="S17" s="89"/>
      <c r="T17" s="27">
        <v>10</v>
      </c>
      <c r="U17" s="40" t="str">
        <f t="shared" si="1"/>
        <v/>
      </c>
      <c r="V17" s="22" t="s">
        <v>413</v>
      </c>
      <c r="W17" s="22" t="s">
        <v>93</v>
      </c>
      <c r="X17" s="22" t="s">
        <v>94</v>
      </c>
      <c r="Y17" s="41"/>
      <c r="Z17" s="42"/>
      <c r="AA17" s="1" t="s">
        <v>90</v>
      </c>
      <c r="AB17" s="28" t="s">
        <v>219</v>
      </c>
    </row>
    <row r="18" spans="1:28" x14ac:dyDescent="0.3">
      <c r="A18" s="1" t="s">
        <v>70</v>
      </c>
      <c r="B18" s="1" t="s">
        <v>45</v>
      </c>
      <c r="C18" s="27" t="s">
        <v>51</v>
      </c>
      <c r="D18" s="38">
        <v>33</v>
      </c>
      <c r="E18" s="89"/>
      <c r="F18" s="27">
        <v>3</v>
      </c>
      <c r="G18" s="89"/>
      <c r="H18" s="89"/>
      <c r="I18" s="89"/>
      <c r="J18" s="27">
        <v>3</v>
      </c>
      <c r="K18" s="27">
        <v>4</v>
      </c>
      <c r="L18" s="89"/>
      <c r="M18" s="89"/>
      <c r="N18" s="27">
        <f t="shared" si="0"/>
        <v>0</v>
      </c>
      <c r="O18" s="90"/>
      <c r="P18" s="90"/>
      <c r="Q18" s="89"/>
      <c r="R18" s="89"/>
      <c r="S18" s="89"/>
      <c r="T18" s="27">
        <v>9</v>
      </c>
      <c r="U18" s="40" t="str">
        <f t="shared" si="1"/>
        <v/>
      </c>
      <c r="V18" s="22" t="s">
        <v>413</v>
      </c>
      <c r="W18" s="22" t="s">
        <v>93</v>
      </c>
      <c r="X18" s="22" t="s">
        <v>94</v>
      </c>
      <c r="Y18" s="41"/>
      <c r="Z18" s="42"/>
      <c r="AA18" s="1" t="s">
        <v>90</v>
      </c>
      <c r="AB18" s="28" t="s">
        <v>219</v>
      </c>
    </row>
    <row r="19" spans="1:28" x14ac:dyDescent="0.3">
      <c r="A19" s="1" t="s">
        <v>70</v>
      </c>
      <c r="B19" s="1" t="s">
        <v>45</v>
      </c>
      <c r="C19" s="27" t="s">
        <v>173</v>
      </c>
      <c r="D19" s="38">
        <v>44</v>
      </c>
      <c r="E19" s="89"/>
      <c r="F19" s="27">
        <v>2</v>
      </c>
      <c r="G19" s="89"/>
      <c r="H19" s="89"/>
      <c r="I19" s="89"/>
      <c r="J19" s="27">
        <v>0</v>
      </c>
      <c r="K19" s="27">
        <v>0</v>
      </c>
      <c r="L19" s="89"/>
      <c r="M19" s="89"/>
      <c r="N19" s="27">
        <f t="shared" si="0"/>
        <v>0</v>
      </c>
      <c r="O19" s="90"/>
      <c r="P19" s="90"/>
      <c r="Q19" s="89"/>
      <c r="R19" s="89"/>
      <c r="S19" s="89"/>
      <c r="T19" s="27">
        <v>4</v>
      </c>
      <c r="U19" s="40" t="str">
        <f t="shared" si="1"/>
        <v/>
      </c>
      <c r="V19" s="22" t="s">
        <v>413</v>
      </c>
      <c r="W19" s="22" t="s">
        <v>93</v>
      </c>
      <c r="X19" s="22" t="s">
        <v>94</v>
      </c>
      <c r="Y19" s="41"/>
      <c r="Z19" s="42"/>
      <c r="AA19" s="1" t="s">
        <v>90</v>
      </c>
      <c r="AB19" s="28" t="s">
        <v>219</v>
      </c>
    </row>
    <row r="20" spans="1:28" x14ac:dyDescent="0.3">
      <c r="A20" s="1" t="s">
        <v>70</v>
      </c>
      <c r="B20" s="1" t="s">
        <v>45</v>
      </c>
      <c r="C20" s="27" t="s">
        <v>155</v>
      </c>
      <c r="D20" s="38">
        <v>10</v>
      </c>
      <c r="E20" s="89"/>
      <c r="F20" s="27">
        <v>4</v>
      </c>
      <c r="G20" s="89"/>
      <c r="H20" s="89"/>
      <c r="I20" s="89"/>
      <c r="J20" s="27">
        <v>0</v>
      </c>
      <c r="K20" s="27">
        <v>3</v>
      </c>
      <c r="L20" s="89"/>
      <c r="M20" s="89"/>
      <c r="N20" s="27">
        <f t="shared" si="0"/>
        <v>0</v>
      </c>
      <c r="O20" s="90"/>
      <c r="P20" s="90"/>
      <c r="Q20" s="89"/>
      <c r="R20" s="89"/>
      <c r="S20" s="89"/>
      <c r="T20" s="27">
        <v>8</v>
      </c>
      <c r="U20" s="40" t="str">
        <f t="shared" si="1"/>
        <v/>
      </c>
      <c r="V20" s="22" t="s">
        <v>413</v>
      </c>
      <c r="W20" s="22" t="s">
        <v>93</v>
      </c>
      <c r="X20" s="22" t="s">
        <v>94</v>
      </c>
      <c r="Y20" s="41"/>
      <c r="Z20" s="42"/>
      <c r="AA20" s="1" t="s">
        <v>90</v>
      </c>
      <c r="AB20" s="28" t="s">
        <v>219</v>
      </c>
    </row>
    <row r="21" spans="1:28" x14ac:dyDescent="0.3">
      <c r="A21" s="1" t="s">
        <v>70</v>
      </c>
      <c r="B21" s="1" t="s">
        <v>45</v>
      </c>
      <c r="C21" s="27" t="s">
        <v>52</v>
      </c>
      <c r="D21" s="38">
        <v>12</v>
      </c>
      <c r="E21" s="89"/>
      <c r="F21" s="27">
        <v>0</v>
      </c>
      <c r="G21" s="89"/>
      <c r="H21" s="89"/>
      <c r="I21" s="89"/>
      <c r="J21" s="27">
        <v>0</v>
      </c>
      <c r="K21" s="27">
        <v>0</v>
      </c>
      <c r="L21" s="89"/>
      <c r="M21" s="89"/>
      <c r="N21" s="27">
        <f t="shared" si="0"/>
        <v>0</v>
      </c>
      <c r="O21" s="90"/>
      <c r="P21" s="90"/>
      <c r="Q21" s="89"/>
      <c r="R21" s="89"/>
      <c r="S21" s="89"/>
      <c r="T21" s="27">
        <v>0</v>
      </c>
      <c r="U21" s="40" t="str">
        <f t="shared" si="1"/>
        <v/>
      </c>
      <c r="V21" s="22" t="s">
        <v>413</v>
      </c>
      <c r="W21" s="22" t="s">
        <v>93</v>
      </c>
      <c r="X21" s="22" t="s">
        <v>94</v>
      </c>
      <c r="Y21" s="41"/>
      <c r="Z21" s="42"/>
      <c r="AA21" s="1" t="s">
        <v>90</v>
      </c>
      <c r="AB21" s="28" t="s">
        <v>219</v>
      </c>
    </row>
    <row r="22" spans="1:28" x14ac:dyDescent="0.3">
      <c r="A22" s="1" t="s">
        <v>70</v>
      </c>
      <c r="B22" s="1" t="s">
        <v>45</v>
      </c>
      <c r="C22" s="27" t="s">
        <v>179</v>
      </c>
      <c r="D22" s="87" t="s">
        <v>495</v>
      </c>
      <c r="E22" s="89" t="s">
        <v>556</v>
      </c>
      <c r="F22" s="27"/>
      <c r="G22" s="89"/>
      <c r="H22" s="89"/>
      <c r="I22" s="89"/>
      <c r="J22" s="27"/>
      <c r="K22" s="27"/>
      <c r="L22" s="89"/>
      <c r="M22" s="89"/>
      <c r="N22" s="27">
        <f t="shared" ref="N22" si="3">SUM(L22:M22)</f>
        <v>0</v>
      </c>
      <c r="O22" s="90"/>
      <c r="P22" s="90"/>
      <c r="Q22" s="89"/>
      <c r="R22" s="89"/>
      <c r="S22" s="89"/>
      <c r="T22" s="27">
        <v>0</v>
      </c>
      <c r="U22" s="40" t="str">
        <f t="shared" ref="U22" si="4">IFERROR(((T22+Q22+N22-R22)+(O22*2))/E22,"")</f>
        <v/>
      </c>
      <c r="V22" s="22" t="s">
        <v>413</v>
      </c>
      <c r="W22" s="22" t="s">
        <v>93</v>
      </c>
      <c r="X22" s="22" t="s">
        <v>94</v>
      </c>
      <c r="Y22" s="41"/>
      <c r="Z22" s="42"/>
      <c r="AA22" s="1" t="s">
        <v>90</v>
      </c>
      <c r="AB22" s="28" t="s">
        <v>219</v>
      </c>
    </row>
    <row r="23" spans="1:28" x14ac:dyDescent="0.3">
      <c r="A23" s="1" t="s">
        <v>70</v>
      </c>
      <c r="B23" s="1" t="s">
        <v>45</v>
      </c>
      <c r="C23" s="27" t="s">
        <v>48</v>
      </c>
      <c r="D23" s="38">
        <v>11</v>
      </c>
      <c r="E23" s="89"/>
      <c r="F23" s="27">
        <v>6</v>
      </c>
      <c r="G23" s="89"/>
      <c r="H23" s="89"/>
      <c r="I23" s="89"/>
      <c r="J23" s="27">
        <v>7</v>
      </c>
      <c r="K23" s="27">
        <v>8</v>
      </c>
      <c r="L23" s="89"/>
      <c r="M23" s="89"/>
      <c r="N23" s="27">
        <f t="shared" si="0"/>
        <v>0</v>
      </c>
      <c r="O23" s="90"/>
      <c r="P23" s="90"/>
      <c r="Q23" s="89"/>
      <c r="R23" s="89"/>
      <c r="S23" s="89"/>
      <c r="T23" s="27">
        <v>19</v>
      </c>
      <c r="U23" s="40" t="str">
        <f t="shared" si="1"/>
        <v/>
      </c>
      <c r="V23" s="22" t="s">
        <v>413</v>
      </c>
      <c r="W23" s="22" t="s">
        <v>93</v>
      </c>
      <c r="X23" s="22" t="s">
        <v>94</v>
      </c>
      <c r="Y23" s="41"/>
      <c r="Z23" s="42"/>
      <c r="AA23" s="1" t="s">
        <v>90</v>
      </c>
      <c r="AB23" s="28" t="s">
        <v>219</v>
      </c>
    </row>
    <row r="24" spans="1:28" x14ac:dyDescent="0.3">
      <c r="A24" s="1" t="s">
        <v>70</v>
      </c>
      <c r="B24" s="1" t="s">
        <v>45</v>
      </c>
      <c r="C24" s="38" t="s">
        <v>38</v>
      </c>
      <c r="D24" s="1"/>
      <c r="E24" s="57">
        <v>240</v>
      </c>
      <c r="F24" s="57"/>
      <c r="G24" s="57">
        <v>69</v>
      </c>
      <c r="H24" s="43"/>
      <c r="I24" s="43"/>
      <c r="J24" s="57"/>
      <c r="K24" s="57"/>
      <c r="L24" s="43"/>
      <c r="M24" s="43"/>
      <c r="N24" s="27"/>
      <c r="O24" s="43"/>
      <c r="P24" s="57">
        <v>31</v>
      </c>
      <c r="Q24" s="43"/>
      <c r="R24" s="43"/>
      <c r="S24" s="43"/>
      <c r="T24" s="27"/>
      <c r="U24" s="40" t="str">
        <f t="shared" ref="U24" si="5">_xlfn.IFNA("",((T24+Q24+N24-R24)+(O24*2))/E24)</f>
        <v/>
      </c>
      <c r="V24" s="22" t="s">
        <v>413</v>
      </c>
      <c r="W24" s="22" t="s">
        <v>93</v>
      </c>
      <c r="X24" s="22" t="s">
        <v>94</v>
      </c>
      <c r="Y24" s="41"/>
      <c r="Z24" s="42"/>
      <c r="AA24" s="1" t="s">
        <v>90</v>
      </c>
      <c r="AB24" s="28" t="s">
        <v>219</v>
      </c>
    </row>
    <row r="25" spans="1:28" x14ac:dyDescent="0.3">
      <c r="A25" s="44"/>
      <c r="B25" s="44"/>
      <c r="C25" s="45" t="s">
        <v>39</v>
      </c>
      <c r="D25" s="44"/>
      <c r="E25" s="45">
        <f t="shared" ref="E25:T25" si="6">SUM(E13:E24)</f>
        <v>240</v>
      </c>
      <c r="F25" s="45">
        <f t="shared" si="6"/>
        <v>32</v>
      </c>
      <c r="G25" s="45">
        <f t="shared" si="6"/>
        <v>84</v>
      </c>
      <c r="H25" s="45">
        <f t="shared" si="6"/>
        <v>0</v>
      </c>
      <c r="I25" s="45">
        <f t="shared" si="6"/>
        <v>0</v>
      </c>
      <c r="J25" s="45">
        <f t="shared" si="6"/>
        <v>28</v>
      </c>
      <c r="K25" s="45">
        <f t="shared" si="6"/>
        <v>34</v>
      </c>
      <c r="L25" s="45">
        <f t="shared" si="6"/>
        <v>0</v>
      </c>
      <c r="M25" s="45">
        <f t="shared" si="6"/>
        <v>0</v>
      </c>
      <c r="N25" s="45">
        <f t="shared" si="6"/>
        <v>0</v>
      </c>
      <c r="O25" s="45">
        <f t="shared" si="6"/>
        <v>0</v>
      </c>
      <c r="P25" s="45">
        <f t="shared" si="6"/>
        <v>31</v>
      </c>
      <c r="Q25" s="45">
        <f t="shared" si="6"/>
        <v>0</v>
      </c>
      <c r="R25" s="45">
        <f t="shared" si="6"/>
        <v>0</v>
      </c>
      <c r="S25" s="45">
        <f t="shared" si="6"/>
        <v>0</v>
      </c>
      <c r="T25" s="45">
        <f t="shared" si="6"/>
        <v>92</v>
      </c>
      <c r="U25" s="46">
        <f>((T25+Q25+N25-R25)+(O25*2))/E25</f>
        <v>0.38333333333333336</v>
      </c>
      <c r="V25" s="47" t="s">
        <v>413</v>
      </c>
      <c r="W25" s="47" t="s">
        <v>93</v>
      </c>
      <c r="X25" s="47" t="s">
        <v>94</v>
      </c>
      <c r="Y25" s="48"/>
      <c r="Z25" s="49"/>
      <c r="AA25" s="44" t="s">
        <v>90</v>
      </c>
      <c r="AB25" s="78" t="s">
        <v>219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0.38095238095238093</v>
      </c>
      <c r="H26" s="27"/>
      <c r="I26" s="1"/>
      <c r="J26" s="50" t="s">
        <v>41</v>
      </c>
      <c r="K26" s="52">
        <f>J25/K25</f>
        <v>0.82352941176470584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G27" s="66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/>
      <c r="G28" s="66"/>
      <c r="V28" s="22"/>
      <c r="W28" s="22"/>
      <c r="X28" s="22"/>
      <c r="Y28" s="54"/>
      <c r="Z28" s="42"/>
      <c r="AA28" s="1"/>
      <c r="AB28" s="1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2"/>
      <c r="AA29" s="1"/>
      <c r="AB29" s="1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 t="s">
        <v>414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70</v>
      </c>
      <c r="C35" s="27" t="s">
        <v>415</v>
      </c>
      <c r="D35" s="38">
        <v>22</v>
      </c>
      <c r="E35" s="89"/>
      <c r="F35" s="27">
        <v>0</v>
      </c>
      <c r="G35" s="89"/>
      <c r="H35" s="89"/>
      <c r="I35" s="89"/>
      <c r="J35" s="27">
        <v>0</v>
      </c>
      <c r="K35" s="27">
        <v>0</v>
      </c>
      <c r="L35" s="89"/>
      <c r="M35" s="89"/>
      <c r="N35" s="27">
        <f>SUM(L35:M35)</f>
        <v>0</v>
      </c>
      <c r="O35" s="89"/>
      <c r="P35" s="90"/>
      <c r="Q35" s="89"/>
      <c r="R35" s="89"/>
      <c r="S35" s="89"/>
      <c r="T35" s="27">
        <v>0</v>
      </c>
      <c r="U35" s="40" t="str">
        <f>IFERROR(((T35+Q35+N35-R35)+(O35*2))/E35,"")</f>
        <v/>
      </c>
      <c r="V35" s="22" t="s">
        <v>413</v>
      </c>
      <c r="W35" s="22" t="s">
        <v>88</v>
      </c>
      <c r="X35" s="22" t="s">
        <v>89</v>
      </c>
      <c r="Y35" s="41"/>
      <c r="Z35" s="42"/>
      <c r="AA35" s="1" t="s">
        <v>239</v>
      </c>
      <c r="AB35" s="28" t="s">
        <v>218</v>
      </c>
    </row>
    <row r="36" spans="1:28" x14ac:dyDescent="0.3">
      <c r="A36" s="1" t="s">
        <v>45</v>
      </c>
      <c r="B36" s="1" t="s">
        <v>70</v>
      </c>
      <c r="C36" s="27" t="s">
        <v>393</v>
      </c>
      <c r="D36" s="38">
        <v>15</v>
      </c>
      <c r="E36" s="89"/>
      <c r="F36" s="27">
        <v>1</v>
      </c>
      <c r="G36" s="89"/>
      <c r="H36" s="89"/>
      <c r="I36" s="89"/>
      <c r="J36" s="27">
        <v>4</v>
      </c>
      <c r="K36" s="27">
        <v>4</v>
      </c>
      <c r="L36" s="89"/>
      <c r="M36" s="89"/>
      <c r="N36" s="27">
        <f t="shared" ref="N36:N40" si="7">SUM(L36:M36)</f>
        <v>0</v>
      </c>
      <c r="O36" s="90"/>
      <c r="P36" s="90"/>
      <c r="Q36" s="90"/>
      <c r="R36" s="90"/>
      <c r="S36" s="90"/>
      <c r="T36" s="39">
        <v>6</v>
      </c>
      <c r="U36" s="40" t="str">
        <f t="shared" ref="U36:U44" si="8">IFERROR(((T36+Q36+N36-R36)+(O36*2))/E36,"")</f>
        <v/>
      </c>
      <c r="V36" s="22" t="s">
        <v>413</v>
      </c>
      <c r="W36" s="22" t="s">
        <v>88</v>
      </c>
      <c r="X36" s="22" t="s">
        <v>89</v>
      </c>
      <c r="Y36" s="41"/>
      <c r="Z36" s="42"/>
      <c r="AA36" s="1" t="s">
        <v>239</v>
      </c>
      <c r="AB36" s="28" t="s">
        <v>218</v>
      </c>
    </row>
    <row r="37" spans="1:28" x14ac:dyDescent="0.3">
      <c r="A37" s="1" t="s">
        <v>45</v>
      </c>
      <c r="B37" s="1" t="s">
        <v>70</v>
      </c>
      <c r="C37" s="27" t="s">
        <v>394</v>
      </c>
      <c r="D37" s="38">
        <v>10</v>
      </c>
      <c r="E37" s="89"/>
      <c r="F37" s="27">
        <v>3</v>
      </c>
      <c r="G37" s="89"/>
      <c r="H37" s="89"/>
      <c r="I37" s="89"/>
      <c r="J37" s="27">
        <v>4</v>
      </c>
      <c r="K37" s="27">
        <v>4</v>
      </c>
      <c r="L37" s="89"/>
      <c r="M37" s="89"/>
      <c r="N37" s="27">
        <f t="shared" si="7"/>
        <v>0</v>
      </c>
      <c r="O37" s="90"/>
      <c r="P37" s="90"/>
      <c r="Q37" s="90"/>
      <c r="R37" s="90"/>
      <c r="S37" s="90"/>
      <c r="T37" s="39">
        <v>10</v>
      </c>
      <c r="U37" s="40" t="str">
        <f t="shared" si="8"/>
        <v/>
      </c>
      <c r="V37" s="22" t="s">
        <v>413</v>
      </c>
      <c r="W37" s="22" t="s">
        <v>88</v>
      </c>
      <c r="X37" s="22" t="s">
        <v>89</v>
      </c>
      <c r="Y37" s="41"/>
      <c r="Z37" s="42"/>
      <c r="AA37" s="1" t="s">
        <v>239</v>
      </c>
      <c r="AB37" s="28" t="s">
        <v>218</v>
      </c>
    </row>
    <row r="38" spans="1:28" x14ac:dyDescent="0.3">
      <c r="A38" s="1" t="s">
        <v>45</v>
      </c>
      <c r="B38" s="1" t="s">
        <v>70</v>
      </c>
      <c r="C38" s="27" t="s">
        <v>395</v>
      </c>
      <c r="D38" s="38">
        <v>12</v>
      </c>
      <c r="E38" s="89"/>
      <c r="F38" s="27">
        <v>2</v>
      </c>
      <c r="G38" s="89"/>
      <c r="H38" s="89"/>
      <c r="I38" s="89"/>
      <c r="J38" s="27">
        <v>1</v>
      </c>
      <c r="K38" s="27">
        <v>2</v>
      </c>
      <c r="L38" s="89"/>
      <c r="M38" s="89"/>
      <c r="N38" s="27">
        <f t="shared" si="7"/>
        <v>0</v>
      </c>
      <c r="O38" s="90"/>
      <c r="P38" s="90"/>
      <c r="Q38" s="90"/>
      <c r="R38" s="90"/>
      <c r="S38" s="90"/>
      <c r="T38" s="39">
        <v>5</v>
      </c>
      <c r="U38" s="40" t="str">
        <f t="shared" si="8"/>
        <v/>
      </c>
      <c r="V38" s="22" t="s">
        <v>413</v>
      </c>
      <c r="W38" s="22" t="s">
        <v>88</v>
      </c>
      <c r="X38" s="22" t="s">
        <v>89</v>
      </c>
      <c r="Y38" s="41"/>
      <c r="Z38" s="42"/>
      <c r="AA38" s="1" t="s">
        <v>239</v>
      </c>
      <c r="AB38" s="28" t="s">
        <v>218</v>
      </c>
    </row>
    <row r="39" spans="1:28" x14ac:dyDescent="0.3">
      <c r="A39" s="1" t="s">
        <v>45</v>
      </c>
      <c r="B39" s="1" t="s">
        <v>70</v>
      </c>
      <c r="C39" s="27" t="s">
        <v>397</v>
      </c>
      <c r="D39" s="38">
        <v>30</v>
      </c>
      <c r="E39" s="89"/>
      <c r="F39" s="27">
        <v>2</v>
      </c>
      <c r="G39" s="89"/>
      <c r="H39" s="89"/>
      <c r="I39" s="89"/>
      <c r="J39" s="27">
        <v>5</v>
      </c>
      <c r="K39" s="27">
        <v>7</v>
      </c>
      <c r="L39" s="89"/>
      <c r="M39" s="89"/>
      <c r="N39" s="27">
        <f t="shared" si="7"/>
        <v>0</v>
      </c>
      <c r="O39" s="90"/>
      <c r="P39" s="90"/>
      <c r="Q39" s="90"/>
      <c r="R39" s="90"/>
      <c r="S39" s="90"/>
      <c r="T39" s="39">
        <v>9</v>
      </c>
      <c r="U39" s="40" t="str">
        <f t="shared" si="8"/>
        <v/>
      </c>
      <c r="V39" s="22" t="s">
        <v>413</v>
      </c>
      <c r="W39" s="22" t="s">
        <v>88</v>
      </c>
      <c r="X39" s="22" t="s">
        <v>89</v>
      </c>
      <c r="Y39" s="41"/>
      <c r="Z39" s="42"/>
      <c r="AA39" s="1" t="s">
        <v>239</v>
      </c>
      <c r="AB39" s="28" t="s">
        <v>218</v>
      </c>
    </row>
    <row r="40" spans="1:28" x14ac:dyDescent="0.3">
      <c r="A40" s="1" t="s">
        <v>45</v>
      </c>
      <c r="B40" s="1" t="s">
        <v>70</v>
      </c>
      <c r="C40" s="27" t="s">
        <v>398</v>
      </c>
      <c r="D40" s="38">
        <v>24</v>
      </c>
      <c r="E40" s="89"/>
      <c r="F40" s="27">
        <v>2</v>
      </c>
      <c r="G40" s="89"/>
      <c r="H40" s="89"/>
      <c r="I40" s="89"/>
      <c r="J40" s="27">
        <v>0</v>
      </c>
      <c r="K40" s="27">
        <v>0</v>
      </c>
      <c r="L40" s="89"/>
      <c r="M40" s="89"/>
      <c r="N40" s="27">
        <f t="shared" si="7"/>
        <v>0</v>
      </c>
      <c r="O40" s="90"/>
      <c r="P40" s="90"/>
      <c r="Q40" s="90"/>
      <c r="R40" s="90"/>
      <c r="S40" s="90"/>
      <c r="T40" s="39">
        <v>4</v>
      </c>
      <c r="U40" s="40" t="str">
        <f t="shared" si="8"/>
        <v/>
      </c>
      <c r="V40" s="22" t="s">
        <v>413</v>
      </c>
      <c r="W40" s="22" t="s">
        <v>88</v>
      </c>
      <c r="X40" s="22" t="s">
        <v>89</v>
      </c>
      <c r="Y40" s="41"/>
      <c r="Z40" s="42"/>
      <c r="AA40" s="1" t="s">
        <v>239</v>
      </c>
      <c r="AB40" s="28" t="s">
        <v>218</v>
      </c>
    </row>
    <row r="41" spans="1:28" x14ac:dyDescent="0.3">
      <c r="A41" s="1" t="s">
        <v>45</v>
      </c>
      <c r="B41" s="1" t="s">
        <v>70</v>
      </c>
      <c r="C41" s="27" t="s">
        <v>399</v>
      </c>
      <c r="D41" s="38">
        <v>31</v>
      </c>
      <c r="E41" s="89"/>
      <c r="F41" s="27">
        <v>7</v>
      </c>
      <c r="G41" s="89"/>
      <c r="H41" s="89"/>
      <c r="I41" s="89"/>
      <c r="J41" s="27">
        <v>6</v>
      </c>
      <c r="K41" s="27">
        <v>9</v>
      </c>
      <c r="L41" s="89"/>
      <c r="M41" s="89"/>
      <c r="N41" s="27">
        <f>SUM(L41:M41)</f>
        <v>0</v>
      </c>
      <c r="O41" s="90"/>
      <c r="P41" s="90"/>
      <c r="Q41" s="90"/>
      <c r="R41" s="90"/>
      <c r="S41" s="90"/>
      <c r="T41" s="39">
        <v>20</v>
      </c>
      <c r="U41" s="40" t="str">
        <f t="shared" si="8"/>
        <v/>
      </c>
      <c r="V41" s="22" t="s">
        <v>413</v>
      </c>
      <c r="W41" s="22" t="s">
        <v>88</v>
      </c>
      <c r="X41" s="22" t="s">
        <v>89</v>
      </c>
      <c r="Y41" s="41"/>
      <c r="Z41" s="42"/>
      <c r="AA41" s="1" t="s">
        <v>239</v>
      </c>
      <c r="AB41" s="28" t="s">
        <v>218</v>
      </c>
    </row>
    <row r="42" spans="1:28" x14ac:dyDescent="0.3">
      <c r="A42" s="1" t="s">
        <v>45</v>
      </c>
      <c r="B42" s="1" t="s">
        <v>70</v>
      </c>
      <c r="C42" s="27" t="s">
        <v>389</v>
      </c>
      <c r="D42" s="38">
        <v>33</v>
      </c>
      <c r="E42" s="89"/>
      <c r="F42" s="27">
        <v>9</v>
      </c>
      <c r="G42" s="27">
        <v>17</v>
      </c>
      <c r="H42" s="89"/>
      <c r="I42" s="89"/>
      <c r="J42" s="39">
        <v>13</v>
      </c>
      <c r="K42" s="39">
        <v>15</v>
      </c>
      <c r="L42" s="89"/>
      <c r="M42" s="89"/>
      <c r="N42" s="27">
        <f>SUM(L42:M42)</f>
        <v>0</v>
      </c>
      <c r="O42" s="90"/>
      <c r="P42" s="90"/>
      <c r="Q42" s="90"/>
      <c r="R42" s="90"/>
      <c r="S42" s="90"/>
      <c r="T42" s="39">
        <f>(H42*3)+((F42-H42)*2)+J42</f>
        <v>31</v>
      </c>
      <c r="U42" s="40" t="str">
        <f t="shared" si="8"/>
        <v/>
      </c>
      <c r="V42" s="22" t="s">
        <v>413</v>
      </c>
      <c r="W42" s="22" t="s">
        <v>88</v>
      </c>
      <c r="X42" s="22" t="s">
        <v>89</v>
      </c>
      <c r="Y42" s="41"/>
      <c r="Z42" s="42"/>
      <c r="AA42" s="1" t="s">
        <v>239</v>
      </c>
      <c r="AB42" s="28" t="s">
        <v>218</v>
      </c>
    </row>
    <row r="43" spans="1:28" x14ac:dyDescent="0.3">
      <c r="A43" s="1" t="s">
        <v>45</v>
      </c>
      <c r="B43" s="1" t="s">
        <v>70</v>
      </c>
      <c r="C43" s="27" t="s">
        <v>400</v>
      </c>
      <c r="D43" s="38">
        <v>34</v>
      </c>
      <c r="E43" s="89"/>
      <c r="F43" s="27">
        <v>3</v>
      </c>
      <c r="G43" s="89"/>
      <c r="H43" s="89"/>
      <c r="I43" s="89"/>
      <c r="J43" s="27">
        <v>1</v>
      </c>
      <c r="K43" s="27">
        <v>2</v>
      </c>
      <c r="L43" s="89"/>
      <c r="M43" s="89"/>
      <c r="N43" s="27">
        <f t="shared" ref="N43" si="9">SUM(L43:M43)</f>
        <v>0</v>
      </c>
      <c r="O43" s="90"/>
      <c r="P43" s="90"/>
      <c r="Q43" s="90"/>
      <c r="R43" s="90"/>
      <c r="S43" s="90"/>
      <c r="T43" s="39">
        <v>7</v>
      </c>
      <c r="U43" s="40" t="str">
        <f t="shared" si="8"/>
        <v/>
      </c>
      <c r="V43" s="22" t="s">
        <v>413</v>
      </c>
      <c r="W43" s="22" t="s">
        <v>88</v>
      </c>
      <c r="X43" s="22" t="s">
        <v>89</v>
      </c>
      <c r="Y43" s="41"/>
      <c r="Z43" s="42"/>
      <c r="AA43" s="1" t="s">
        <v>239</v>
      </c>
      <c r="AB43" s="28" t="s">
        <v>218</v>
      </c>
    </row>
    <row r="44" spans="1:28" x14ac:dyDescent="0.3">
      <c r="A44" s="1" t="s">
        <v>45</v>
      </c>
      <c r="B44" s="1" t="s">
        <v>70</v>
      </c>
      <c r="C44" s="27" t="s">
        <v>402</v>
      </c>
      <c r="D44" s="38">
        <v>11</v>
      </c>
      <c r="E44" s="89"/>
      <c r="F44" s="27">
        <v>1</v>
      </c>
      <c r="G44" s="89"/>
      <c r="H44" s="89"/>
      <c r="I44" s="89"/>
      <c r="J44" s="27">
        <v>2</v>
      </c>
      <c r="K44" s="27">
        <v>2</v>
      </c>
      <c r="L44" s="89"/>
      <c r="M44" s="89"/>
      <c r="N44" s="27">
        <f>SUM(L44:M44)</f>
        <v>0</v>
      </c>
      <c r="O44" s="90"/>
      <c r="P44" s="90"/>
      <c r="Q44" s="90"/>
      <c r="R44" s="90"/>
      <c r="S44" s="90"/>
      <c r="T44" s="39">
        <v>4</v>
      </c>
      <c r="U44" s="40" t="str">
        <f t="shared" si="8"/>
        <v/>
      </c>
      <c r="V44" s="22" t="s">
        <v>413</v>
      </c>
      <c r="W44" s="22" t="s">
        <v>88</v>
      </c>
      <c r="X44" s="22" t="s">
        <v>89</v>
      </c>
      <c r="Y44" s="41"/>
      <c r="Z44" s="42"/>
      <c r="AA44" s="1" t="s">
        <v>239</v>
      </c>
      <c r="AB44" s="28" t="s">
        <v>218</v>
      </c>
    </row>
    <row r="45" spans="1:28" x14ac:dyDescent="0.3">
      <c r="A45" s="1" t="s">
        <v>45</v>
      </c>
      <c r="B45" s="1" t="s">
        <v>70</v>
      </c>
      <c r="C45" s="57" t="s">
        <v>38</v>
      </c>
      <c r="D45" s="1"/>
      <c r="E45" s="57">
        <v>240</v>
      </c>
      <c r="F45" s="43"/>
      <c r="G45" s="57">
        <v>47</v>
      </c>
      <c r="H45" s="43"/>
      <c r="I45" s="43"/>
      <c r="J45" s="57"/>
      <c r="K45" s="57"/>
      <c r="L45" s="43"/>
      <c r="M45" s="43"/>
      <c r="N45" s="43"/>
      <c r="O45" s="43"/>
      <c r="P45" s="57">
        <v>22</v>
      </c>
      <c r="Q45" s="43"/>
      <c r="R45" s="43"/>
      <c r="S45" s="43"/>
      <c r="T45" s="43"/>
      <c r="U45" s="40" t="str">
        <f t="shared" ref="U45" si="10">_xlfn.IFNA("",((T45+Q45+N45-R45)+(O45*2))/E45)</f>
        <v/>
      </c>
      <c r="V45" s="22" t="s">
        <v>413</v>
      </c>
      <c r="W45" s="22" t="s">
        <v>88</v>
      </c>
      <c r="X45" s="22" t="s">
        <v>89</v>
      </c>
      <c r="Y45" s="41"/>
      <c r="Z45" s="42"/>
      <c r="AA45" s="1" t="s">
        <v>239</v>
      </c>
      <c r="AB45" s="28" t="s">
        <v>218</v>
      </c>
    </row>
    <row r="46" spans="1:28" x14ac:dyDescent="0.3">
      <c r="A46" s="44" t="s">
        <v>45</v>
      </c>
      <c r="B46" s="44" t="s">
        <v>70</v>
      </c>
      <c r="C46" s="45" t="s">
        <v>39</v>
      </c>
      <c r="D46" s="44"/>
      <c r="E46" s="45">
        <f t="shared" ref="E46:T46" si="11">SUM(E35:E45)</f>
        <v>240</v>
      </c>
      <c r="F46" s="45">
        <f t="shared" si="11"/>
        <v>30</v>
      </c>
      <c r="G46" s="45">
        <f t="shared" si="11"/>
        <v>64</v>
      </c>
      <c r="H46" s="45">
        <f t="shared" si="11"/>
        <v>0</v>
      </c>
      <c r="I46" s="45">
        <f t="shared" si="11"/>
        <v>0</v>
      </c>
      <c r="J46" s="45">
        <f t="shared" si="11"/>
        <v>36</v>
      </c>
      <c r="K46" s="45">
        <f t="shared" si="11"/>
        <v>45</v>
      </c>
      <c r="L46" s="45">
        <f t="shared" si="11"/>
        <v>0</v>
      </c>
      <c r="M46" s="45">
        <f t="shared" si="11"/>
        <v>0</v>
      </c>
      <c r="N46" s="45">
        <f t="shared" si="11"/>
        <v>0</v>
      </c>
      <c r="O46" s="45">
        <f t="shared" si="11"/>
        <v>0</v>
      </c>
      <c r="P46" s="45">
        <f t="shared" si="11"/>
        <v>22</v>
      </c>
      <c r="Q46" s="45">
        <f t="shared" si="11"/>
        <v>0</v>
      </c>
      <c r="R46" s="45">
        <f t="shared" si="11"/>
        <v>0</v>
      </c>
      <c r="S46" s="45">
        <f t="shared" si="11"/>
        <v>0</v>
      </c>
      <c r="T46" s="45">
        <f t="shared" si="11"/>
        <v>96</v>
      </c>
      <c r="U46" s="46">
        <f>((T46+Q46+N46-R46)+(O46*2))/E46</f>
        <v>0.4</v>
      </c>
      <c r="V46" s="47" t="s">
        <v>413</v>
      </c>
      <c r="W46" s="47" t="s">
        <v>88</v>
      </c>
      <c r="X46" s="47" t="s">
        <v>89</v>
      </c>
      <c r="Y46" s="48"/>
      <c r="Z46" s="49"/>
      <c r="AA46" s="58" t="s">
        <v>239</v>
      </c>
      <c r="AB46" s="78" t="s">
        <v>218</v>
      </c>
    </row>
    <row r="47" spans="1:28" x14ac:dyDescent="0.3">
      <c r="A47" s="1"/>
      <c r="B47" s="1"/>
      <c r="C47" s="1"/>
      <c r="D47" s="1"/>
      <c r="F47" s="50" t="s">
        <v>40</v>
      </c>
      <c r="G47" s="51">
        <f>F46/G46</f>
        <v>0.46875</v>
      </c>
      <c r="H47" s="27"/>
      <c r="I47" s="1"/>
      <c r="J47" s="50" t="s">
        <v>41</v>
      </c>
      <c r="K47" s="52">
        <f>J46/K46</f>
        <v>0.8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5" t="s">
        <v>43</v>
      </c>
      <c r="G48" s="66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1"/>
      <c r="D49" s="1"/>
      <c r="F49" s="50"/>
      <c r="G49" s="82"/>
      <c r="H49" s="27"/>
      <c r="I49" s="1"/>
      <c r="J49" s="50"/>
      <c r="K49" s="83"/>
      <c r="L49" s="1"/>
      <c r="M49" s="39"/>
      <c r="N49" s="84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/>
      <c r="G50" s="66"/>
      <c r="V50" s="22"/>
      <c r="W50" s="22"/>
      <c r="X50" s="22"/>
      <c r="Y50" s="54"/>
      <c r="Z50" s="42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1"/>
    </row>
    <row r="52" spans="1:28" x14ac:dyDescent="0.3">
      <c r="A52" s="1"/>
      <c r="B52" s="1"/>
      <c r="C52" s="5"/>
      <c r="V52" s="22"/>
      <c r="W52" s="22"/>
      <c r="X52" s="22"/>
      <c r="Y52" s="54"/>
      <c r="Z52" s="42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439AC-08DB-4DF5-846A-8ED2E9E873A6}">
  <sheetPr>
    <tabColor rgb="FFFF0000"/>
  </sheetPr>
  <dimension ref="A2:AB52"/>
  <sheetViews>
    <sheetView workbookViewId="0">
      <selection activeCell="C22" sqref="C22"/>
    </sheetView>
  </sheetViews>
  <sheetFormatPr defaultRowHeight="14.4" x14ac:dyDescent="0.3"/>
  <cols>
    <col min="1" max="1" width="4.88671875" customWidth="1"/>
    <col min="2" max="2" width="6" customWidth="1"/>
    <col min="3" max="3" width="23.7773437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2" spans="1:28" x14ac:dyDescent="0.3">
      <c r="B2" s="1"/>
      <c r="C2" s="2" t="s">
        <v>44</v>
      </c>
      <c r="D2" s="3" t="s">
        <v>410</v>
      </c>
      <c r="E2" s="4"/>
      <c r="F2" s="63"/>
      <c r="G2" s="6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29301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164</v>
      </c>
      <c r="D4" s="7" t="s">
        <v>4</v>
      </c>
      <c r="E4" s="8"/>
      <c r="F4" s="5"/>
      <c r="G4" s="1"/>
      <c r="J4" s="15" t="s">
        <v>220</v>
      </c>
      <c r="K4" s="16" t="s">
        <v>44</v>
      </c>
      <c r="L4" s="17"/>
      <c r="M4" s="18"/>
      <c r="N4" s="19">
        <v>15</v>
      </c>
      <c r="O4" s="19">
        <v>24</v>
      </c>
      <c r="P4" s="19">
        <v>24</v>
      </c>
      <c r="Q4" s="19">
        <v>22</v>
      </c>
      <c r="R4" s="19">
        <v>12</v>
      </c>
      <c r="S4" s="21">
        <f>SUM(N4:R4)</f>
        <v>97</v>
      </c>
      <c r="T4" s="22" t="s">
        <v>417</v>
      </c>
    </row>
    <row r="5" spans="1:28" x14ac:dyDescent="0.3">
      <c r="B5" s="1"/>
      <c r="C5" s="6" t="s">
        <v>234</v>
      </c>
      <c r="D5" s="7" t="s">
        <v>5</v>
      </c>
      <c r="E5" s="1"/>
      <c r="F5" s="1"/>
      <c r="G5" s="1"/>
      <c r="J5" s="15" t="s">
        <v>220</v>
      </c>
      <c r="K5" s="16" t="s">
        <v>72</v>
      </c>
      <c r="L5" s="17"/>
      <c r="M5" s="18"/>
      <c r="N5" s="19">
        <v>25</v>
      </c>
      <c r="O5" s="19">
        <v>20</v>
      </c>
      <c r="P5" s="19">
        <v>24</v>
      </c>
      <c r="Q5" s="19">
        <v>16</v>
      </c>
      <c r="R5" s="19">
        <v>8</v>
      </c>
      <c r="S5" s="21">
        <f>SUM(N5:R5)</f>
        <v>93</v>
      </c>
      <c r="T5" s="22" t="s">
        <v>417</v>
      </c>
      <c r="U5" s="1"/>
      <c r="V5" s="1"/>
      <c r="W5" s="1"/>
    </row>
    <row r="6" spans="1:28" x14ac:dyDescent="0.3">
      <c r="C6" s="65">
        <v>2672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411</v>
      </c>
      <c r="U7" s="1"/>
      <c r="V7" s="26" t="s">
        <v>417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2"/>
      <c r="W10" s="22"/>
      <c r="X10" s="22"/>
      <c r="Y10" s="54"/>
      <c r="Z10" s="42"/>
      <c r="AA10" s="1"/>
      <c r="AB10" s="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 t="s">
        <v>416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54</v>
      </c>
      <c r="D13" s="38">
        <v>21</v>
      </c>
      <c r="E13" s="89"/>
      <c r="F13" s="27">
        <v>3</v>
      </c>
      <c r="G13" s="89"/>
      <c r="H13" s="89"/>
      <c r="I13" s="89"/>
      <c r="J13" s="27">
        <v>3</v>
      </c>
      <c r="K13" s="89"/>
      <c r="L13" s="89"/>
      <c r="M13" s="89"/>
      <c r="N13" s="27">
        <f t="shared" ref="N13:N23" si="0">SUM(L13:M13)</f>
        <v>0</v>
      </c>
      <c r="O13" s="90"/>
      <c r="P13" s="57">
        <v>6</v>
      </c>
      <c r="Q13" s="89"/>
      <c r="R13" s="89"/>
      <c r="S13" s="89"/>
      <c r="T13" s="27">
        <v>9</v>
      </c>
      <c r="U13" s="40" t="str">
        <f>IFERROR(((T13+Q13+N13-R13)+(O13*2))/E13,"")</f>
        <v/>
      </c>
      <c r="V13" s="22" t="s">
        <v>417</v>
      </c>
      <c r="W13" s="22" t="s">
        <v>88</v>
      </c>
      <c r="X13" s="22" t="s">
        <v>89</v>
      </c>
      <c r="Y13" s="71">
        <v>2672</v>
      </c>
      <c r="Z13" s="42"/>
      <c r="AA13" s="1" t="s">
        <v>90</v>
      </c>
      <c r="AB13" s="28" t="s">
        <v>221</v>
      </c>
    </row>
    <row r="14" spans="1:28" x14ac:dyDescent="0.3">
      <c r="A14" s="1" t="s">
        <v>70</v>
      </c>
      <c r="B14" s="1" t="s">
        <v>45</v>
      </c>
      <c r="C14" s="27" t="s">
        <v>50</v>
      </c>
      <c r="D14" s="38">
        <v>32</v>
      </c>
      <c r="E14" s="89" t="s">
        <v>556</v>
      </c>
      <c r="F14" s="27"/>
      <c r="G14" s="89"/>
      <c r="H14" s="89"/>
      <c r="I14" s="89"/>
      <c r="J14" s="27"/>
      <c r="K14" s="89"/>
      <c r="L14" s="89"/>
      <c r="M14" s="89"/>
      <c r="N14" s="27">
        <f t="shared" si="0"/>
        <v>0</v>
      </c>
      <c r="O14" s="90"/>
      <c r="P14" s="90"/>
      <c r="Q14" s="89"/>
      <c r="R14" s="89"/>
      <c r="S14" s="89"/>
      <c r="T14" s="27"/>
      <c r="U14" s="40" t="str">
        <f t="shared" ref="U14:U23" si="1">IFERROR(((T14+Q14+N14-R14)+(O14*2))/E14,"")</f>
        <v/>
      </c>
      <c r="V14" s="22" t="s">
        <v>417</v>
      </c>
      <c r="W14" s="22" t="s">
        <v>88</v>
      </c>
      <c r="X14" s="22" t="s">
        <v>89</v>
      </c>
      <c r="Y14" s="71">
        <v>2672</v>
      </c>
      <c r="Z14" s="42"/>
      <c r="AA14" s="1" t="s">
        <v>90</v>
      </c>
      <c r="AB14" s="28" t="s">
        <v>221</v>
      </c>
    </row>
    <row r="15" spans="1:28" x14ac:dyDescent="0.3">
      <c r="A15" s="1" t="s">
        <v>70</v>
      </c>
      <c r="B15" s="1" t="s">
        <v>45</v>
      </c>
      <c r="C15" s="27" t="s">
        <v>47</v>
      </c>
      <c r="D15" s="38">
        <v>42</v>
      </c>
      <c r="E15" s="89"/>
      <c r="F15" s="27">
        <v>5</v>
      </c>
      <c r="G15" s="89"/>
      <c r="H15" s="89"/>
      <c r="I15" s="89"/>
      <c r="J15" s="27">
        <v>6</v>
      </c>
      <c r="K15" s="89"/>
      <c r="L15" s="89"/>
      <c r="M15" s="89"/>
      <c r="N15" s="27">
        <f t="shared" si="0"/>
        <v>0</v>
      </c>
      <c r="O15" s="90"/>
      <c r="P15" s="90"/>
      <c r="Q15" s="89"/>
      <c r="R15" s="89"/>
      <c r="S15" s="89"/>
      <c r="T15" s="27">
        <v>16</v>
      </c>
      <c r="U15" s="40" t="str">
        <f t="shared" si="1"/>
        <v/>
      </c>
      <c r="V15" s="22" t="s">
        <v>417</v>
      </c>
      <c r="W15" s="22" t="s">
        <v>88</v>
      </c>
      <c r="X15" s="22" t="s">
        <v>89</v>
      </c>
      <c r="Y15" s="71">
        <v>2672</v>
      </c>
      <c r="Z15" s="42"/>
      <c r="AA15" s="1" t="s">
        <v>90</v>
      </c>
      <c r="AB15" s="28" t="s">
        <v>221</v>
      </c>
    </row>
    <row r="16" spans="1:28" x14ac:dyDescent="0.3">
      <c r="A16" s="1" t="s">
        <v>70</v>
      </c>
      <c r="B16" s="1" t="s">
        <v>45</v>
      </c>
      <c r="C16" s="27" t="s">
        <v>172</v>
      </c>
      <c r="D16" s="38">
        <v>13</v>
      </c>
      <c r="E16" s="27">
        <v>47</v>
      </c>
      <c r="F16" s="27">
        <v>6</v>
      </c>
      <c r="G16" s="89"/>
      <c r="H16" s="89"/>
      <c r="I16" s="89"/>
      <c r="J16" s="27">
        <v>0</v>
      </c>
      <c r="K16" s="89"/>
      <c r="L16" s="89"/>
      <c r="M16" s="89"/>
      <c r="N16" s="27">
        <f t="shared" si="0"/>
        <v>0</v>
      </c>
      <c r="O16" s="39">
        <v>9</v>
      </c>
      <c r="P16" s="90"/>
      <c r="Q16" s="27">
        <v>5</v>
      </c>
      <c r="R16" s="89"/>
      <c r="S16" s="89"/>
      <c r="T16" s="27">
        <v>12</v>
      </c>
      <c r="U16" s="40">
        <f t="shared" si="1"/>
        <v>0.74468085106382975</v>
      </c>
      <c r="V16" s="22" t="s">
        <v>417</v>
      </c>
      <c r="W16" s="22" t="s">
        <v>88</v>
      </c>
      <c r="X16" s="22" t="s">
        <v>89</v>
      </c>
      <c r="Y16" s="71">
        <v>2672</v>
      </c>
      <c r="Z16" s="42"/>
      <c r="AA16" s="1" t="s">
        <v>90</v>
      </c>
      <c r="AB16" s="28" t="s">
        <v>221</v>
      </c>
    </row>
    <row r="17" spans="1:28" x14ac:dyDescent="0.3">
      <c r="A17" s="1" t="s">
        <v>70</v>
      </c>
      <c r="B17" s="1" t="s">
        <v>45</v>
      </c>
      <c r="C17" s="27" t="s">
        <v>49</v>
      </c>
      <c r="D17" s="38">
        <v>53</v>
      </c>
      <c r="E17" s="89"/>
      <c r="F17" s="27">
        <v>6</v>
      </c>
      <c r="G17" s="89"/>
      <c r="H17" s="89"/>
      <c r="I17" s="89"/>
      <c r="J17" s="27">
        <v>2</v>
      </c>
      <c r="K17" s="89"/>
      <c r="L17" s="89"/>
      <c r="M17" s="89"/>
      <c r="N17" s="27">
        <f t="shared" si="0"/>
        <v>0</v>
      </c>
      <c r="O17" s="90"/>
      <c r="P17" s="39">
        <v>3</v>
      </c>
      <c r="Q17" s="89" t="s">
        <v>547</v>
      </c>
      <c r="R17" s="89"/>
      <c r="S17" s="89"/>
      <c r="T17" s="27">
        <v>14</v>
      </c>
      <c r="U17" s="40" t="str">
        <f t="shared" si="1"/>
        <v/>
      </c>
      <c r="V17" s="22" t="s">
        <v>417</v>
      </c>
      <c r="W17" s="22" t="s">
        <v>88</v>
      </c>
      <c r="X17" s="22" t="s">
        <v>89</v>
      </c>
      <c r="Y17" s="71">
        <v>2672</v>
      </c>
      <c r="Z17" s="42"/>
      <c r="AA17" s="1" t="s">
        <v>90</v>
      </c>
      <c r="AB17" s="28" t="s">
        <v>221</v>
      </c>
    </row>
    <row r="18" spans="1:28" x14ac:dyDescent="0.3">
      <c r="A18" s="1" t="s">
        <v>70</v>
      </c>
      <c r="B18" s="1" t="s">
        <v>45</v>
      </c>
      <c r="C18" s="27" t="s">
        <v>51</v>
      </c>
      <c r="D18" s="38">
        <v>33</v>
      </c>
      <c r="E18" s="89"/>
      <c r="F18" s="27">
        <v>9</v>
      </c>
      <c r="G18" s="89"/>
      <c r="H18" s="89"/>
      <c r="I18" s="89"/>
      <c r="J18" s="27">
        <v>0</v>
      </c>
      <c r="K18" s="89"/>
      <c r="L18" s="89"/>
      <c r="M18" s="27">
        <v>12</v>
      </c>
      <c r="N18" s="27">
        <f t="shared" si="0"/>
        <v>12</v>
      </c>
      <c r="O18" s="90"/>
      <c r="P18" s="90"/>
      <c r="Q18" s="89"/>
      <c r="R18" s="89"/>
      <c r="S18" s="89"/>
      <c r="T18" s="27">
        <v>18</v>
      </c>
      <c r="U18" s="40" t="str">
        <f t="shared" si="1"/>
        <v/>
      </c>
      <c r="V18" s="22" t="s">
        <v>417</v>
      </c>
      <c r="W18" s="22" t="s">
        <v>88</v>
      </c>
      <c r="X18" s="22" t="s">
        <v>89</v>
      </c>
      <c r="Y18" s="71">
        <v>2672</v>
      </c>
      <c r="Z18" s="42"/>
      <c r="AA18" s="1" t="s">
        <v>90</v>
      </c>
      <c r="AB18" s="28" t="s">
        <v>221</v>
      </c>
    </row>
    <row r="19" spans="1:28" x14ac:dyDescent="0.3">
      <c r="A19" s="1" t="s">
        <v>70</v>
      </c>
      <c r="B19" s="1" t="s">
        <v>45</v>
      </c>
      <c r="C19" s="27" t="s">
        <v>173</v>
      </c>
      <c r="D19" s="38">
        <v>44</v>
      </c>
      <c r="E19" s="89"/>
      <c r="F19" s="27">
        <v>1</v>
      </c>
      <c r="G19" s="89"/>
      <c r="H19" s="89"/>
      <c r="I19" s="89"/>
      <c r="J19" s="27">
        <v>0</v>
      </c>
      <c r="K19" s="89"/>
      <c r="L19" s="89"/>
      <c r="M19" s="89"/>
      <c r="N19" s="27">
        <f t="shared" si="0"/>
        <v>0</v>
      </c>
      <c r="O19" s="90"/>
      <c r="P19" s="90"/>
      <c r="Q19" s="89"/>
      <c r="R19" s="89"/>
      <c r="S19" s="89"/>
      <c r="T19" s="27">
        <v>2</v>
      </c>
      <c r="U19" s="40" t="str">
        <f t="shared" si="1"/>
        <v/>
      </c>
      <c r="V19" s="22" t="s">
        <v>417</v>
      </c>
      <c r="W19" s="22" t="s">
        <v>88</v>
      </c>
      <c r="X19" s="22" t="s">
        <v>89</v>
      </c>
      <c r="Y19" s="71">
        <v>2672</v>
      </c>
      <c r="Z19" s="42"/>
      <c r="AA19" s="1" t="s">
        <v>90</v>
      </c>
      <c r="AB19" s="28" t="s">
        <v>221</v>
      </c>
    </row>
    <row r="20" spans="1:28" x14ac:dyDescent="0.3">
      <c r="A20" s="1" t="s">
        <v>70</v>
      </c>
      <c r="B20" s="1" t="s">
        <v>45</v>
      </c>
      <c r="C20" s="27" t="s">
        <v>155</v>
      </c>
      <c r="D20" s="38">
        <v>10</v>
      </c>
      <c r="E20" s="89"/>
      <c r="F20" s="27">
        <v>7</v>
      </c>
      <c r="G20" s="89"/>
      <c r="H20" s="89"/>
      <c r="I20" s="89"/>
      <c r="J20" s="27">
        <v>0</v>
      </c>
      <c r="K20" s="89"/>
      <c r="L20" s="89"/>
      <c r="M20" s="89"/>
      <c r="N20" s="27">
        <f t="shared" si="0"/>
        <v>0</v>
      </c>
      <c r="O20" s="90"/>
      <c r="P20" s="90"/>
      <c r="Q20" s="89"/>
      <c r="R20" s="89"/>
      <c r="S20" s="89"/>
      <c r="T20" s="27">
        <v>14</v>
      </c>
      <c r="U20" s="40" t="str">
        <f t="shared" si="1"/>
        <v/>
      </c>
      <c r="V20" s="22" t="s">
        <v>417</v>
      </c>
      <c r="W20" s="22" t="s">
        <v>88</v>
      </c>
      <c r="X20" s="22" t="s">
        <v>89</v>
      </c>
      <c r="Y20" s="71">
        <v>2672</v>
      </c>
      <c r="Z20" s="42"/>
      <c r="AA20" s="1" t="s">
        <v>90</v>
      </c>
      <c r="AB20" s="28" t="s">
        <v>221</v>
      </c>
    </row>
    <row r="21" spans="1:28" x14ac:dyDescent="0.3">
      <c r="A21" s="1" t="s">
        <v>70</v>
      </c>
      <c r="B21" s="1" t="s">
        <v>45</v>
      </c>
      <c r="C21" s="27" t="s">
        <v>52</v>
      </c>
      <c r="D21" s="38">
        <v>12</v>
      </c>
      <c r="E21" s="89" t="s">
        <v>556</v>
      </c>
      <c r="F21" s="27"/>
      <c r="G21" s="89"/>
      <c r="H21" s="89"/>
      <c r="I21" s="89"/>
      <c r="J21" s="27"/>
      <c r="K21" s="89"/>
      <c r="L21" s="89"/>
      <c r="M21" s="89"/>
      <c r="N21" s="27">
        <f t="shared" si="0"/>
        <v>0</v>
      </c>
      <c r="O21" s="90"/>
      <c r="P21" s="90"/>
      <c r="Q21" s="89"/>
      <c r="R21" s="89"/>
      <c r="S21" s="89"/>
      <c r="T21" s="27"/>
      <c r="U21" s="40" t="str">
        <f t="shared" si="1"/>
        <v/>
      </c>
      <c r="V21" s="22" t="s">
        <v>417</v>
      </c>
      <c r="W21" s="22" t="s">
        <v>88</v>
      </c>
      <c r="X21" s="22" t="s">
        <v>89</v>
      </c>
      <c r="Y21" s="71">
        <v>2672</v>
      </c>
      <c r="Z21" s="42"/>
      <c r="AA21" s="1" t="s">
        <v>90</v>
      </c>
      <c r="AB21" s="28" t="s">
        <v>221</v>
      </c>
    </row>
    <row r="22" spans="1:28" x14ac:dyDescent="0.3">
      <c r="A22" s="1" t="s">
        <v>70</v>
      </c>
      <c r="B22" s="1" t="s">
        <v>45</v>
      </c>
      <c r="C22" s="27" t="s">
        <v>179</v>
      </c>
      <c r="D22" s="87" t="s">
        <v>495</v>
      </c>
      <c r="E22" s="89" t="s">
        <v>556</v>
      </c>
      <c r="F22" s="27"/>
      <c r="G22" s="89"/>
      <c r="H22" s="89"/>
      <c r="I22" s="89"/>
      <c r="J22" s="27"/>
      <c r="K22" s="89"/>
      <c r="L22" s="89"/>
      <c r="M22" s="89"/>
      <c r="N22" s="27">
        <f t="shared" si="0"/>
        <v>0</v>
      </c>
      <c r="O22" s="90"/>
      <c r="P22" s="90"/>
      <c r="Q22" s="89"/>
      <c r="R22" s="89"/>
      <c r="S22" s="89"/>
      <c r="T22" s="27"/>
      <c r="U22" s="40" t="str">
        <f t="shared" si="1"/>
        <v/>
      </c>
      <c r="V22" s="22" t="s">
        <v>417</v>
      </c>
      <c r="W22" s="22" t="s">
        <v>88</v>
      </c>
      <c r="X22" s="22" t="s">
        <v>89</v>
      </c>
      <c r="Y22" s="71">
        <v>2672</v>
      </c>
      <c r="Z22" s="42"/>
      <c r="AA22" s="1" t="s">
        <v>90</v>
      </c>
      <c r="AB22" s="28" t="s">
        <v>221</v>
      </c>
    </row>
    <row r="23" spans="1:28" x14ac:dyDescent="0.3">
      <c r="A23" s="1" t="s">
        <v>70</v>
      </c>
      <c r="B23" s="1" t="s">
        <v>45</v>
      </c>
      <c r="C23" s="27" t="s">
        <v>48</v>
      </c>
      <c r="D23" s="38">
        <v>11</v>
      </c>
      <c r="E23" s="89"/>
      <c r="F23" s="27">
        <v>5</v>
      </c>
      <c r="G23" s="89"/>
      <c r="H23" s="89"/>
      <c r="I23" s="89"/>
      <c r="J23" s="27">
        <v>0</v>
      </c>
      <c r="K23" s="89"/>
      <c r="L23" s="89"/>
      <c r="M23" s="89"/>
      <c r="N23" s="27">
        <f t="shared" si="0"/>
        <v>0</v>
      </c>
      <c r="O23" s="90"/>
      <c r="P23" s="90"/>
      <c r="Q23" s="89"/>
      <c r="R23" s="89"/>
      <c r="S23" s="89"/>
      <c r="T23" s="27">
        <v>10</v>
      </c>
      <c r="U23" s="40" t="str">
        <f t="shared" si="1"/>
        <v/>
      </c>
      <c r="V23" s="22" t="s">
        <v>417</v>
      </c>
      <c r="W23" s="22" t="s">
        <v>88</v>
      </c>
      <c r="X23" s="22" t="s">
        <v>89</v>
      </c>
      <c r="Y23" s="71">
        <v>2672</v>
      </c>
      <c r="Z23" s="42"/>
      <c r="AA23" s="1" t="s">
        <v>90</v>
      </c>
      <c r="AB23" s="28" t="s">
        <v>221</v>
      </c>
    </row>
    <row r="24" spans="1:28" x14ac:dyDescent="0.3">
      <c r="A24" s="1" t="s">
        <v>70</v>
      </c>
      <c r="B24" s="1" t="s">
        <v>45</v>
      </c>
      <c r="C24" s="57" t="s">
        <v>38</v>
      </c>
      <c r="D24" s="1"/>
      <c r="E24" s="57">
        <v>218</v>
      </c>
      <c r="F24" s="57">
        <v>1</v>
      </c>
      <c r="G24" s="57"/>
      <c r="H24" s="57"/>
      <c r="I24" s="57"/>
      <c r="J24" s="57"/>
      <c r="K24" s="57"/>
      <c r="L24" s="57"/>
      <c r="M24" s="57"/>
      <c r="N24" s="5"/>
      <c r="O24" s="57"/>
      <c r="P24" s="57">
        <v>25</v>
      </c>
      <c r="Q24" s="43"/>
      <c r="R24" s="43"/>
      <c r="S24" s="43"/>
      <c r="T24" s="57">
        <v>2</v>
      </c>
      <c r="U24" s="40" t="str">
        <f t="shared" ref="U24" si="2">_xlfn.IFNA("",((T24+Q24+N24-R24)+(O24*2))/E24)</f>
        <v/>
      </c>
      <c r="V24" s="22" t="s">
        <v>417</v>
      </c>
      <c r="W24" s="22" t="s">
        <v>88</v>
      </c>
      <c r="X24" s="22" t="s">
        <v>89</v>
      </c>
      <c r="Y24" s="71">
        <v>2672</v>
      </c>
      <c r="Z24" s="42"/>
      <c r="AA24" s="1" t="s">
        <v>90</v>
      </c>
      <c r="AB24" s="28" t="s">
        <v>221</v>
      </c>
    </row>
    <row r="25" spans="1:28" x14ac:dyDescent="0.3">
      <c r="A25" s="44"/>
      <c r="B25" s="44"/>
      <c r="C25" s="45" t="s">
        <v>39</v>
      </c>
      <c r="D25" s="44"/>
      <c r="E25" s="45">
        <f>SUM(E13:E24)</f>
        <v>265</v>
      </c>
      <c r="F25" s="45">
        <f>SUM(F13:F24)</f>
        <v>43</v>
      </c>
      <c r="G25" s="45">
        <v>105</v>
      </c>
      <c r="H25" s="45">
        <f t="shared" ref="H25:T25" si="3">SUM(H13:H24)</f>
        <v>0</v>
      </c>
      <c r="I25" s="45">
        <f t="shared" si="3"/>
        <v>0</v>
      </c>
      <c r="J25" s="45">
        <f t="shared" si="3"/>
        <v>11</v>
      </c>
      <c r="K25" s="45">
        <f t="shared" si="3"/>
        <v>0</v>
      </c>
      <c r="L25" s="45">
        <f t="shared" si="3"/>
        <v>0</v>
      </c>
      <c r="M25" s="45">
        <f t="shared" si="3"/>
        <v>12</v>
      </c>
      <c r="N25" s="45">
        <f t="shared" si="3"/>
        <v>12</v>
      </c>
      <c r="O25" s="45">
        <f t="shared" si="3"/>
        <v>9</v>
      </c>
      <c r="P25" s="45">
        <f t="shared" si="3"/>
        <v>34</v>
      </c>
      <c r="Q25" s="45">
        <f t="shared" si="3"/>
        <v>5</v>
      </c>
      <c r="R25" s="45">
        <f t="shared" si="3"/>
        <v>0</v>
      </c>
      <c r="S25" s="45">
        <f t="shared" si="3"/>
        <v>0</v>
      </c>
      <c r="T25" s="45">
        <f t="shared" si="3"/>
        <v>97</v>
      </c>
      <c r="U25" s="46">
        <f>((T25+Q25+N25-R25)+(O25*2))/E25</f>
        <v>0.49811320754716981</v>
      </c>
      <c r="V25" s="47" t="s">
        <v>417</v>
      </c>
      <c r="W25" s="47" t="s">
        <v>88</v>
      </c>
      <c r="X25" s="47" t="s">
        <v>89</v>
      </c>
      <c r="Y25" s="72">
        <v>2672</v>
      </c>
      <c r="Z25" s="49"/>
      <c r="AA25" s="44" t="s">
        <v>90</v>
      </c>
      <c r="AB25" s="78" t="s">
        <v>221</v>
      </c>
    </row>
    <row r="26" spans="1:28" x14ac:dyDescent="0.3">
      <c r="A26" s="1"/>
      <c r="B26" s="1"/>
      <c r="C26" s="1"/>
      <c r="D26" s="1"/>
      <c r="F26" s="50" t="s">
        <v>40</v>
      </c>
      <c r="G26" s="52">
        <f>F25/G25</f>
        <v>0.40952380952380951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G27" s="66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/>
      <c r="G28" s="66"/>
      <c r="V28" s="22"/>
      <c r="W28" s="22"/>
      <c r="X28" s="22"/>
      <c r="Y28" s="54"/>
      <c r="Z28" s="42"/>
      <c r="AA28" s="1"/>
      <c r="AB28" s="1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2"/>
      <c r="AA29" s="1"/>
      <c r="AB29" s="1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 t="s">
        <v>416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70</v>
      </c>
      <c r="C35" s="27" t="s">
        <v>415</v>
      </c>
      <c r="D35" s="38">
        <v>22</v>
      </c>
      <c r="E35" s="89"/>
      <c r="F35" s="27">
        <v>1</v>
      </c>
      <c r="G35" s="89"/>
      <c r="H35" s="89"/>
      <c r="I35" s="89"/>
      <c r="J35" s="27">
        <v>2</v>
      </c>
      <c r="K35" s="89"/>
      <c r="L35" s="89"/>
      <c r="M35" s="89"/>
      <c r="N35" s="27">
        <f>SUM(L35:M35)</f>
        <v>0</v>
      </c>
      <c r="O35" s="89"/>
      <c r="P35" s="90"/>
      <c r="Q35" s="89"/>
      <c r="R35" s="89"/>
      <c r="S35" s="89"/>
      <c r="T35" s="27">
        <v>4</v>
      </c>
      <c r="U35" s="40" t="str">
        <f>IFERROR(((T35+Q35+N35-R35)+(O35*2))/E35,"")</f>
        <v/>
      </c>
      <c r="V35" s="22" t="s">
        <v>417</v>
      </c>
      <c r="W35" s="22" t="s">
        <v>93</v>
      </c>
      <c r="X35" s="22" t="s">
        <v>94</v>
      </c>
      <c r="Y35" s="71">
        <v>2672</v>
      </c>
      <c r="Z35" s="42"/>
      <c r="AA35" s="1" t="s">
        <v>239</v>
      </c>
      <c r="AB35" s="28" t="s">
        <v>221</v>
      </c>
    </row>
    <row r="36" spans="1:28" x14ac:dyDescent="0.3">
      <c r="A36" s="1" t="s">
        <v>45</v>
      </c>
      <c r="B36" s="1" t="s">
        <v>70</v>
      </c>
      <c r="C36" s="27" t="s">
        <v>393</v>
      </c>
      <c r="D36" s="38">
        <v>15</v>
      </c>
      <c r="E36" s="89"/>
      <c r="F36" s="27"/>
      <c r="G36" s="89"/>
      <c r="H36" s="89"/>
      <c r="I36" s="89"/>
      <c r="J36" s="27"/>
      <c r="K36" s="89"/>
      <c r="L36" s="89"/>
      <c r="M36" s="89"/>
      <c r="N36" s="27">
        <f t="shared" ref="N36:N40" si="4">SUM(L36:M36)</f>
        <v>0</v>
      </c>
      <c r="O36" s="90"/>
      <c r="P36" s="90"/>
      <c r="Q36" s="90"/>
      <c r="R36" s="90"/>
      <c r="S36" s="90"/>
      <c r="T36" s="39">
        <v>0</v>
      </c>
      <c r="U36" s="40" t="str">
        <f t="shared" ref="U36:U44" si="5">IFERROR(((T36+Q36+N36-R36)+(O36*2))/E36,"")</f>
        <v/>
      </c>
      <c r="V36" s="22" t="s">
        <v>417</v>
      </c>
      <c r="W36" s="22" t="s">
        <v>93</v>
      </c>
      <c r="X36" s="22" t="s">
        <v>94</v>
      </c>
      <c r="Y36" s="71">
        <v>2672</v>
      </c>
      <c r="Z36" s="42"/>
      <c r="AA36" s="1" t="s">
        <v>239</v>
      </c>
      <c r="AB36" s="28" t="s">
        <v>221</v>
      </c>
    </row>
    <row r="37" spans="1:28" x14ac:dyDescent="0.3">
      <c r="A37" s="1" t="s">
        <v>45</v>
      </c>
      <c r="B37" s="1" t="s">
        <v>70</v>
      </c>
      <c r="C37" s="27" t="s">
        <v>394</v>
      </c>
      <c r="D37" s="38">
        <v>10</v>
      </c>
      <c r="E37" s="89"/>
      <c r="F37" s="27">
        <v>6</v>
      </c>
      <c r="G37" s="89"/>
      <c r="H37" s="89"/>
      <c r="I37" s="89"/>
      <c r="J37" s="27">
        <v>1</v>
      </c>
      <c r="K37" s="89"/>
      <c r="L37" s="89"/>
      <c r="M37" s="89"/>
      <c r="N37" s="27">
        <f t="shared" si="4"/>
        <v>0</v>
      </c>
      <c r="O37" s="90"/>
      <c r="P37" s="90"/>
      <c r="Q37" s="90"/>
      <c r="R37" s="90"/>
      <c r="S37" s="90"/>
      <c r="T37" s="39">
        <v>13</v>
      </c>
      <c r="U37" s="40" t="str">
        <f t="shared" si="5"/>
        <v/>
      </c>
      <c r="V37" s="22" t="s">
        <v>417</v>
      </c>
      <c r="W37" s="22" t="s">
        <v>93</v>
      </c>
      <c r="X37" s="22" t="s">
        <v>94</v>
      </c>
      <c r="Y37" s="71">
        <v>2672</v>
      </c>
      <c r="Z37" s="42"/>
      <c r="AA37" s="1" t="s">
        <v>239</v>
      </c>
      <c r="AB37" s="28" t="s">
        <v>221</v>
      </c>
    </row>
    <row r="38" spans="1:28" x14ac:dyDescent="0.3">
      <c r="A38" s="1" t="s">
        <v>45</v>
      </c>
      <c r="B38" s="1" t="s">
        <v>70</v>
      </c>
      <c r="C38" s="27" t="s">
        <v>395</v>
      </c>
      <c r="D38" s="38">
        <v>12</v>
      </c>
      <c r="E38" s="89"/>
      <c r="F38" s="27"/>
      <c r="G38" s="89"/>
      <c r="H38" s="89"/>
      <c r="I38" s="89"/>
      <c r="J38" s="27"/>
      <c r="K38" s="89"/>
      <c r="L38" s="89"/>
      <c r="M38" s="89"/>
      <c r="N38" s="27">
        <f t="shared" si="4"/>
        <v>0</v>
      </c>
      <c r="O38" s="90"/>
      <c r="P38" s="90"/>
      <c r="Q38" s="90"/>
      <c r="R38" s="90"/>
      <c r="S38" s="90"/>
      <c r="T38" s="39"/>
      <c r="U38" s="40" t="str">
        <f t="shared" si="5"/>
        <v/>
      </c>
      <c r="V38" s="22" t="s">
        <v>417</v>
      </c>
      <c r="W38" s="22" t="s">
        <v>93</v>
      </c>
      <c r="X38" s="22" t="s">
        <v>94</v>
      </c>
      <c r="Y38" s="71">
        <v>2672</v>
      </c>
      <c r="Z38" s="42"/>
      <c r="AA38" s="1" t="s">
        <v>239</v>
      </c>
      <c r="AB38" s="28" t="s">
        <v>221</v>
      </c>
    </row>
    <row r="39" spans="1:28" x14ac:dyDescent="0.3">
      <c r="A39" s="1" t="s">
        <v>45</v>
      </c>
      <c r="B39" s="1" t="s">
        <v>70</v>
      </c>
      <c r="C39" s="27" t="s">
        <v>397</v>
      </c>
      <c r="D39" s="38">
        <v>30</v>
      </c>
      <c r="E39" s="89"/>
      <c r="F39" s="27">
        <v>7</v>
      </c>
      <c r="G39" s="89"/>
      <c r="H39" s="89"/>
      <c r="I39" s="89"/>
      <c r="J39" s="27">
        <v>1</v>
      </c>
      <c r="K39" s="89"/>
      <c r="L39" s="89"/>
      <c r="M39" s="89"/>
      <c r="N39" s="27">
        <f t="shared" si="4"/>
        <v>0</v>
      </c>
      <c r="O39" s="90"/>
      <c r="P39" s="90"/>
      <c r="Q39" s="90"/>
      <c r="R39" s="90"/>
      <c r="S39" s="90"/>
      <c r="T39" s="39">
        <v>15</v>
      </c>
      <c r="U39" s="40" t="str">
        <f t="shared" si="5"/>
        <v/>
      </c>
      <c r="V39" s="22" t="s">
        <v>417</v>
      </c>
      <c r="W39" s="22" t="s">
        <v>93</v>
      </c>
      <c r="X39" s="22" t="s">
        <v>94</v>
      </c>
      <c r="Y39" s="71">
        <v>2672</v>
      </c>
      <c r="Z39" s="42"/>
      <c r="AA39" s="1" t="s">
        <v>239</v>
      </c>
      <c r="AB39" s="28" t="s">
        <v>221</v>
      </c>
    </row>
    <row r="40" spans="1:28" x14ac:dyDescent="0.3">
      <c r="A40" s="1" t="s">
        <v>45</v>
      </c>
      <c r="B40" s="1" t="s">
        <v>70</v>
      </c>
      <c r="C40" s="27" t="s">
        <v>398</v>
      </c>
      <c r="D40" s="38">
        <v>24</v>
      </c>
      <c r="E40" s="89"/>
      <c r="F40" s="27">
        <v>0</v>
      </c>
      <c r="G40" s="89"/>
      <c r="H40" s="89"/>
      <c r="I40" s="89"/>
      <c r="J40" s="27">
        <v>2</v>
      </c>
      <c r="K40" s="89"/>
      <c r="L40" s="89"/>
      <c r="M40" s="89"/>
      <c r="N40" s="27">
        <f t="shared" si="4"/>
        <v>0</v>
      </c>
      <c r="O40" s="90"/>
      <c r="P40" s="90"/>
      <c r="Q40" s="90"/>
      <c r="R40" s="90"/>
      <c r="S40" s="90"/>
      <c r="T40" s="39">
        <v>2</v>
      </c>
      <c r="U40" s="40" t="str">
        <f t="shared" si="5"/>
        <v/>
      </c>
      <c r="V40" s="22" t="s">
        <v>417</v>
      </c>
      <c r="W40" s="22" t="s">
        <v>93</v>
      </c>
      <c r="X40" s="22" t="s">
        <v>94</v>
      </c>
      <c r="Y40" s="71">
        <v>2672</v>
      </c>
      <c r="Z40" s="42"/>
      <c r="AA40" s="1" t="s">
        <v>239</v>
      </c>
      <c r="AB40" s="28" t="s">
        <v>221</v>
      </c>
    </row>
    <row r="41" spans="1:28" x14ac:dyDescent="0.3">
      <c r="A41" s="1" t="s">
        <v>45</v>
      </c>
      <c r="B41" s="1" t="s">
        <v>70</v>
      </c>
      <c r="C41" s="27" t="s">
        <v>399</v>
      </c>
      <c r="D41" s="38">
        <v>31</v>
      </c>
      <c r="E41" s="89"/>
      <c r="F41" s="27">
        <v>8</v>
      </c>
      <c r="G41" s="89"/>
      <c r="H41" s="89"/>
      <c r="I41" s="89"/>
      <c r="J41" s="27">
        <v>6</v>
      </c>
      <c r="K41" s="27">
        <v>9</v>
      </c>
      <c r="L41" s="89" t="s">
        <v>545</v>
      </c>
      <c r="M41" s="89"/>
      <c r="N41" s="27">
        <f>SUM(L41:M41)</f>
        <v>0</v>
      </c>
      <c r="O41" s="90"/>
      <c r="P41" s="90"/>
      <c r="Q41" s="90"/>
      <c r="R41" s="90"/>
      <c r="S41" s="90"/>
      <c r="T41" s="39">
        <v>22</v>
      </c>
      <c r="U41" s="40" t="str">
        <f t="shared" si="5"/>
        <v/>
      </c>
      <c r="V41" s="22" t="s">
        <v>417</v>
      </c>
      <c r="W41" s="22" t="s">
        <v>93</v>
      </c>
      <c r="X41" s="22" t="s">
        <v>94</v>
      </c>
      <c r="Y41" s="71">
        <v>2672</v>
      </c>
      <c r="Z41" s="42"/>
      <c r="AA41" s="1" t="s">
        <v>239</v>
      </c>
      <c r="AB41" s="28" t="s">
        <v>221</v>
      </c>
    </row>
    <row r="42" spans="1:28" x14ac:dyDescent="0.3">
      <c r="A42" s="1" t="s">
        <v>45</v>
      </c>
      <c r="B42" s="1" t="s">
        <v>70</v>
      </c>
      <c r="C42" s="27" t="s">
        <v>389</v>
      </c>
      <c r="D42" s="38">
        <v>33</v>
      </c>
      <c r="E42" s="89"/>
      <c r="F42" s="27">
        <v>8</v>
      </c>
      <c r="G42" s="89"/>
      <c r="H42" s="89"/>
      <c r="I42" s="89"/>
      <c r="J42" s="27">
        <v>10</v>
      </c>
      <c r="K42" s="89"/>
      <c r="L42" s="89"/>
      <c r="M42" s="89"/>
      <c r="N42" s="27">
        <f>SUM(L42:M42)</f>
        <v>0</v>
      </c>
      <c r="O42" s="90"/>
      <c r="P42" s="90"/>
      <c r="Q42" s="90"/>
      <c r="R42" s="90"/>
      <c r="S42" s="90"/>
      <c r="T42" s="39">
        <v>26</v>
      </c>
      <c r="U42" s="40" t="str">
        <f t="shared" si="5"/>
        <v/>
      </c>
      <c r="V42" s="22" t="s">
        <v>417</v>
      </c>
      <c r="W42" s="22" t="s">
        <v>93</v>
      </c>
      <c r="X42" s="22" t="s">
        <v>94</v>
      </c>
      <c r="Y42" s="71">
        <v>2672</v>
      </c>
      <c r="Z42" s="42" t="s">
        <v>546</v>
      </c>
      <c r="AA42" s="1" t="s">
        <v>239</v>
      </c>
      <c r="AB42" s="28" t="s">
        <v>221</v>
      </c>
    </row>
    <row r="43" spans="1:28" x14ac:dyDescent="0.3">
      <c r="A43" s="1" t="s">
        <v>45</v>
      </c>
      <c r="B43" s="1" t="s">
        <v>70</v>
      </c>
      <c r="C43" s="27" t="s">
        <v>400</v>
      </c>
      <c r="D43" s="38">
        <v>34</v>
      </c>
      <c r="E43" s="89"/>
      <c r="F43" s="27">
        <v>6</v>
      </c>
      <c r="G43" s="89"/>
      <c r="H43" s="89"/>
      <c r="I43" s="89"/>
      <c r="J43" s="27">
        <v>1</v>
      </c>
      <c r="K43" s="89"/>
      <c r="L43" s="89"/>
      <c r="M43" s="89"/>
      <c r="N43" s="27">
        <f t="shared" ref="N43" si="6">SUM(L43:M43)</f>
        <v>0</v>
      </c>
      <c r="O43" s="90"/>
      <c r="P43" s="90"/>
      <c r="Q43" s="90"/>
      <c r="R43" s="90"/>
      <c r="S43" s="90"/>
      <c r="T43" s="39">
        <v>13</v>
      </c>
      <c r="U43" s="40" t="str">
        <f t="shared" si="5"/>
        <v/>
      </c>
      <c r="V43" s="22" t="s">
        <v>417</v>
      </c>
      <c r="W43" s="22" t="s">
        <v>93</v>
      </c>
      <c r="X43" s="22" t="s">
        <v>94</v>
      </c>
      <c r="Y43" s="71">
        <v>2672</v>
      </c>
      <c r="Z43" s="42"/>
      <c r="AA43" s="1" t="s">
        <v>239</v>
      </c>
      <c r="AB43" s="28" t="s">
        <v>221</v>
      </c>
    </row>
    <row r="44" spans="1:28" x14ac:dyDescent="0.3">
      <c r="A44" s="1" t="s">
        <v>45</v>
      </c>
      <c r="B44" s="1" t="s">
        <v>70</v>
      </c>
      <c r="C44" s="27" t="s">
        <v>402</v>
      </c>
      <c r="D44" s="38">
        <v>11</v>
      </c>
      <c r="E44" s="89"/>
      <c r="F44" s="27"/>
      <c r="G44" s="89"/>
      <c r="H44" s="89"/>
      <c r="I44" s="89"/>
      <c r="J44" s="27"/>
      <c r="K44" s="89"/>
      <c r="L44" s="89"/>
      <c r="M44" s="89"/>
      <c r="N44" s="27">
        <f>SUM(L44:M44)</f>
        <v>0</v>
      </c>
      <c r="O44" s="90"/>
      <c r="P44" s="90"/>
      <c r="Q44" s="90"/>
      <c r="R44" s="90"/>
      <c r="S44" s="90"/>
      <c r="T44" s="39">
        <v>0</v>
      </c>
      <c r="U44" s="40" t="str">
        <f t="shared" si="5"/>
        <v/>
      </c>
      <c r="V44" s="22" t="s">
        <v>417</v>
      </c>
      <c r="W44" s="22" t="s">
        <v>93</v>
      </c>
      <c r="X44" s="22" t="s">
        <v>94</v>
      </c>
      <c r="Y44" s="71">
        <v>2672</v>
      </c>
      <c r="Z44" s="42"/>
      <c r="AA44" s="1" t="s">
        <v>239</v>
      </c>
      <c r="AB44" s="28" t="s">
        <v>221</v>
      </c>
    </row>
    <row r="45" spans="1:28" x14ac:dyDescent="0.3">
      <c r="A45" s="1" t="s">
        <v>45</v>
      </c>
      <c r="B45" s="1" t="s">
        <v>70</v>
      </c>
      <c r="C45" s="57" t="s">
        <v>38</v>
      </c>
      <c r="D45" s="1"/>
      <c r="E45" s="57">
        <v>265</v>
      </c>
      <c r="F45" s="57">
        <v>-1</v>
      </c>
      <c r="G45" s="57">
        <v>78</v>
      </c>
      <c r="H45" s="57"/>
      <c r="I45" s="57"/>
      <c r="J45" s="57"/>
      <c r="K45" s="57">
        <v>39</v>
      </c>
      <c r="L45" s="57"/>
      <c r="M45" s="57"/>
      <c r="N45" s="57"/>
      <c r="O45" s="57"/>
      <c r="P45" s="57">
        <v>18</v>
      </c>
      <c r="Q45" s="43"/>
      <c r="R45" s="43"/>
      <c r="S45" s="43"/>
      <c r="T45" s="57">
        <v>-2</v>
      </c>
      <c r="U45" s="40" t="str">
        <f t="shared" ref="U45" si="7">_xlfn.IFNA("",((T45+Q45+N45-R45)+(O45*2))/E45)</f>
        <v/>
      </c>
      <c r="V45" s="22" t="s">
        <v>417</v>
      </c>
      <c r="W45" s="22" t="s">
        <v>93</v>
      </c>
      <c r="X45" s="22" t="s">
        <v>94</v>
      </c>
      <c r="Y45" s="71">
        <v>2672</v>
      </c>
      <c r="Z45" s="42"/>
      <c r="AA45" s="1" t="s">
        <v>239</v>
      </c>
      <c r="AB45" s="28" t="s">
        <v>221</v>
      </c>
    </row>
    <row r="46" spans="1:28" x14ac:dyDescent="0.3">
      <c r="A46" s="44" t="s">
        <v>45</v>
      </c>
      <c r="B46" s="44" t="s">
        <v>70</v>
      </c>
      <c r="C46" s="45" t="s">
        <v>39</v>
      </c>
      <c r="D46" s="44"/>
      <c r="E46" s="45">
        <f t="shared" ref="E46:T46" si="8">SUM(E35:E45)</f>
        <v>265</v>
      </c>
      <c r="F46" s="45">
        <f t="shared" si="8"/>
        <v>35</v>
      </c>
      <c r="G46" s="45">
        <f t="shared" si="8"/>
        <v>78</v>
      </c>
      <c r="H46" s="45">
        <f t="shared" si="8"/>
        <v>0</v>
      </c>
      <c r="I46" s="45">
        <f t="shared" si="8"/>
        <v>0</v>
      </c>
      <c r="J46" s="45">
        <f t="shared" si="8"/>
        <v>23</v>
      </c>
      <c r="K46" s="45">
        <f t="shared" si="8"/>
        <v>48</v>
      </c>
      <c r="L46" s="45">
        <f t="shared" si="8"/>
        <v>0</v>
      </c>
      <c r="M46" s="45">
        <f t="shared" si="8"/>
        <v>0</v>
      </c>
      <c r="N46" s="45">
        <f t="shared" si="8"/>
        <v>0</v>
      </c>
      <c r="O46" s="45">
        <f t="shared" si="8"/>
        <v>0</v>
      </c>
      <c r="P46" s="45">
        <f t="shared" si="8"/>
        <v>18</v>
      </c>
      <c r="Q46" s="45">
        <f t="shared" si="8"/>
        <v>0</v>
      </c>
      <c r="R46" s="45">
        <f t="shared" si="8"/>
        <v>0</v>
      </c>
      <c r="S46" s="45">
        <f t="shared" si="8"/>
        <v>0</v>
      </c>
      <c r="T46" s="45">
        <f t="shared" si="8"/>
        <v>93</v>
      </c>
      <c r="U46" s="46">
        <f>((T46+Q46+N46-R46)+(O46*2))/E46</f>
        <v>0.35094339622641507</v>
      </c>
      <c r="V46" s="47" t="s">
        <v>417</v>
      </c>
      <c r="W46" s="47" t="s">
        <v>93</v>
      </c>
      <c r="X46" s="47" t="s">
        <v>94</v>
      </c>
      <c r="Y46" s="72">
        <v>2672</v>
      </c>
      <c r="Z46" s="49"/>
      <c r="AA46" s="58" t="s">
        <v>239</v>
      </c>
      <c r="AB46" s="78" t="s">
        <v>221</v>
      </c>
    </row>
    <row r="47" spans="1:28" x14ac:dyDescent="0.3">
      <c r="A47" s="1"/>
      <c r="B47" s="1"/>
      <c r="C47" s="1"/>
      <c r="D47" s="1"/>
      <c r="F47" s="50" t="s">
        <v>40</v>
      </c>
      <c r="G47" s="52">
        <f>F46/G46</f>
        <v>0.44871794871794873</v>
      </c>
      <c r="H47" s="27"/>
      <c r="I47" s="1"/>
      <c r="J47" s="50" t="s">
        <v>41</v>
      </c>
      <c r="K47" s="52">
        <f>J46/K46</f>
        <v>0.47916666666666669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5" t="s">
        <v>43</v>
      </c>
      <c r="G48" s="66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1"/>
      <c r="D49" s="1"/>
      <c r="F49" s="50"/>
      <c r="G49" s="82"/>
      <c r="H49" s="27"/>
      <c r="I49" s="1"/>
      <c r="J49" s="50"/>
      <c r="K49" s="83"/>
      <c r="L49" s="1"/>
      <c r="M49" s="39"/>
      <c r="N49" s="84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/>
      <c r="G50" s="67"/>
      <c r="V50" s="22"/>
      <c r="W50" s="22"/>
      <c r="X50" s="22"/>
      <c r="Y50" s="54"/>
      <c r="Z50" s="42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1"/>
    </row>
    <row r="52" spans="1:28" x14ac:dyDescent="0.3">
      <c r="A52" s="1"/>
      <c r="B52" s="1"/>
      <c r="C52" s="5"/>
      <c r="V52" s="22"/>
      <c r="W52" s="22"/>
      <c r="X52" s="22"/>
      <c r="Y52" s="54"/>
      <c r="Z52" s="42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BB938-04B2-4286-AB14-0C70DC6BED7F}">
  <sheetPr>
    <tabColor rgb="FFFF0000"/>
  </sheetPr>
  <dimension ref="A1:AB52"/>
  <sheetViews>
    <sheetView workbookViewId="0">
      <selection activeCell="C22" sqref="C22:E22"/>
    </sheetView>
  </sheetViews>
  <sheetFormatPr defaultRowHeight="14.4" x14ac:dyDescent="0.3"/>
  <cols>
    <col min="1" max="1" width="4.88671875" customWidth="1"/>
    <col min="2" max="2" width="6" customWidth="1"/>
    <col min="3" max="3" width="23.7773437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0" t="s">
        <v>542</v>
      </c>
    </row>
    <row r="2" spans="1:28" x14ac:dyDescent="0.3">
      <c r="B2" s="1"/>
      <c r="C2" s="2" t="s">
        <v>44</v>
      </c>
      <c r="D2" s="3" t="s">
        <v>410</v>
      </c>
      <c r="E2" s="4"/>
      <c r="F2" s="63"/>
      <c r="G2" s="6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92" t="s">
        <v>544</v>
      </c>
    </row>
    <row r="3" spans="1:28" x14ac:dyDescent="0.3">
      <c r="B3" s="1"/>
      <c r="C3" s="6">
        <v>29303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  <c r="Z3" s="92" t="s">
        <v>549</v>
      </c>
    </row>
    <row r="4" spans="1:28" x14ac:dyDescent="0.3">
      <c r="B4" s="1"/>
      <c r="C4" s="6" t="s">
        <v>106</v>
      </c>
      <c r="D4" s="7" t="s">
        <v>4</v>
      </c>
      <c r="E4" s="8"/>
      <c r="F4" s="5"/>
      <c r="G4" s="1"/>
      <c r="J4" s="15" t="s">
        <v>223</v>
      </c>
      <c r="K4" s="16" t="s">
        <v>44</v>
      </c>
      <c r="L4" s="17"/>
      <c r="M4" s="18"/>
      <c r="N4" s="19">
        <v>28</v>
      </c>
      <c r="O4" s="19">
        <v>26</v>
      </c>
      <c r="P4" s="19">
        <v>13</v>
      </c>
      <c r="Q4" s="19">
        <v>30</v>
      </c>
      <c r="R4" s="20"/>
      <c r="S4" s="21">
        <f>SUM(N4:R4)</f>
        <v>97</v>
      </c>
      <c r="T4" s="22" t="s">
        <v>419</v>
      </c>
    </row>
    <row r="5" spans="1:28" x14ac:dyDescent="0.3">
      <c r="B5" s="1"/>
      <c r="C5" s="6" t="s">
        <v>234</v>
      </c>
      <c r="D5" s="7" t="s">
        <v>5</v>
      </c>
      <c r="E5" s="1"/>
      <c r="F5" s="1"/>
      <c r="G5" s="1"/>
      <c r="J5" s="15" t="s">
        <v>418</v>
      </c>
      <c r="K5" s="16" t="s">
        <v>72</v>
      </c>
      <c r="L5" s="17"/>
      <c r="M5" s="18"/>
      <c r="N5" s="19">
        <v>24</v>
      </c>
      <c r="O5" s="19">
        <v>28</v>
      </c>
      <c r="P5" s="19">
        <v>20</v>
      </c>
      <c r="Q5" s="19">
        <v>19</v>
      </c>
      <c r="R5" s="20"/>
      <c r="S5" s="21">
        <f>SUM(N5:R5)</f>
        <v>91</v>
      </c>
      <c r="T5" s="22" t="s">
        <v>419</v>
      </c>
      <c r="U5" s="1"/>
      <c r="V5" s="1"/>
      <c r="W5" s="1"/>
    </row>
    <row r="6" spans="1:28" x14ac:dyDescent="0.3">
      <c r="C6" s="65">
        <v>1737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411</v>
      </c>
      <c r="U7" s="1"/>
      <c r="V7" s="26">
        <v>16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2"/>
      <c r="W10" s="22"/>
      <c r="X10" s="22"/>
      <c r="Y10" s="54"/>
      <c r="Z10" s="42"/>
      <c r="AA10" s="1"/>
      <c r="AB10" s="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 t="s">
        <v>420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54</v>
      </c>
      <c r="D13" s="38">
        <v>21</v>
      </c>
      <c r="E13" s="89"/>
      <c r="F13" s="27">
        <v>3</v>
      </c>
      <c r="G13" s="89"/>
      <c r="H13" s="89"/>
      <c r="I13" s="89"/>
      <c r="J13" s="27">
        <v>0</v>
      </c>
      <c r="K13" s="89"/>
      <c r="L13" s="89"/>
      <c r="M13" s="89"/>
      <c r="N13" s="27">
        <f t="shared" ref="N13:N23" si="0">SUM(L13:M13)</f>
        <v>0</v>
      </c>
      <c r="O13" s="90"/>
      <c r="P13" s="57">
        <v>6</v>
      </c>
      <c r="Q13" s="89"/>
      <c r="R13" s="89"/>
      <c r="S13" s="89"/>
      <c r="T13" s="27">
        <f t="shared" ref="T13:T23" si="1">+(F13*2)+J13</f>
        <v>6</v>
      </c>
      <c r="U13" s="40" t="str">
        <f>IFERROR(((T13+Q13+N13-R13)+(O13*2))/E13,"")</f>
        <v/>
      </c>
      <c r="V13" s="22" t="s">
        <v>419</v>
      </c>
      <c r="W13" s="22" t="s">
        <v>88</v>
      </c>
      <c r="X13" s="22" t="s">
        <v>89</v>
      </c>
      <c r="Y13" s="71">
        <v>1737</v>
      </c>
      <c r="Z13" s="42"/>
      <c r="AA13" s="1" t="s">
        <v>90</v>
      </c>
      <c r="AB13" s="28" t="s">
        <v>225</v>
      </c>
    </row>
    <row r="14" spans="1:28" x14ac:dyDescent="0.3">
      <c r="A14" s="1" t="s">
        <v>70</v>
      </c>
      <c r="B14" s="1" t="s">
        <v>45</v>
      </c>
      <c r="C14" s="27" t="s">
        <v>50</v>
      </c>
      <c r="D14" s="38">
        <v>32</v>
      </c>
      <c r="E14" s="89"/>
      <c r="F14" s="27">
        <v>0</v>
      </c>
      <c r="G14" s="89"/>
      <c r="H14" s="89"/>
      <c r="I14" s="89"/>
      <c r="J14" s="27">
        <v>1</v>
      </c>
      <c r="K14" s="89"/>
      <c r="L14" s="89"/>
      <c r="M14" s="89"/>
      <c r="N14" s="27">
        <f t="shared" si="0"/>
        <v>0</v>
      </c>
      <c r="O14" s="90"/>
      <c r="P14" s="90"/>
      <c r="Q14" s="89"/>
      <c r="R14" s="89"/>
      <c r="S14" s="89"/>
      <c r="T14" s="27">
        <f t="shared" si="1"/>
        <v>1</v>
      </c>
      <c r="U14" s="40" t="str">
        <f t="shared" ref="U14:U23" si="2">IFERROR(((T14+Q14+N14-R14)+(O14*2))/E14,"")</f>
        <v/>
      </c>
      <c r="V14" s="22" t="s">
        <v>419</v>
      </c>
      <c r="W14" s="22" t="s">
        <v>88</v>
      </c>
      <c r="X14" s="22" t="s">
        <v>89</v>
      </c>
      <c r="Y14" s="71">
        <v>1737</v>
      </c>
      <c r="Z14" s="42"/>
      <c r="AA14" s="1" t="s">
        <v>90</v>
      </c>
      <c r="AB14" s="28" t="s">
        <v>225</v>
      </c>
    </row>
    <row r="15" spans="1:28" x14ac:dyDescent="0.3">
      <c r="A15" s="1" t="s">
        <v>70</v>
      </c>
      <c r="B15" s="1" t="s">
        <v>45</v>
      </c>
      <c r="C15" s="27" t="s">
        <v>47</v>
      </c>
      <c r="D15" s="38">
        <v>42</v>
      </c>
      <c r="E15" s="89"/>
      <c r="F15" s="27">
        <v>5</v>
      </c>
      <c r="G15" s="89"/>
      <c r="H15" s="89"/>
      <c r="I15" s="89"/>
      <c r="J15" s="27">
        <v>9</v>
      </c>
      <c r="K15" s="89"/>
      <c r="L15" s="89"/>
      <c r="M15" s="89"/>
      <c r="N15" s="27">
        <f t="shared" si="0"/>
        <v>0</v>
      </c>
      <c r="O15" s="90"/>
      <c r="P15" s="90"/>
      <c r="Q15" s="89"/>
      <c r="R15" s="89"/>
      <c r="S15" s="89"/>
      <c r="T15" s="93">
        <v>25</v>
      </c>
      <c r="U15" s="40" t="str">
        <f t="shared" si="2"/>
        <v/>
      </c>
      <c r="V15" s="22" t="s">
        <v>419</v>
      </c>
      <c r="W15" s="22" t="s">
        <v>88</v>
      </c>
      <c r="X15" s="22" t="s">
        <v>89</v>
      </c>
      <c r="Y15" s="71">
        <v>1737</v>
      </c>
      <c r="Z15" s="42"/>
      <c r="AA15" s="1" t="s">
        <v>90</v>
      </c>
      <c r="AB15" s="28" t="s">
        <v>225</v>
      </c>
    </row>
    <row r="16" spans="1:28" x14ac:dyDescent="0.3">
      <c r="A16" s="1" t="s">
        <v>70</v>
      </c>
      <c r="B16" s="1" t="s">
        <v>45</v>
      </c>
      <c r="C16" s="27" t="s">
        <v>172</v>
      </c>
      <c r="D16" s="38">
        <v>13</v>
      </c>
      <c r="E16" s="27">
        <v>44</v>
      </c>
      <c r="F16" s="27">
        <v>7</v>
      </c>
      <c r="G16" s="89"/>
      <c r="H16" s="27">
        <v>1</v>
      </c>
      <c r="I16" s="89"/>
      <c r="J16" s="27">
        <v>7</v>
      </c>
      <c r="K16" s="89"/>
      <c r="L16" s="89"/>
      <c r="M16" s="89"/>
      <c r="N16" s="27">
        <f t="shared" si="0"/>
        <v>0</v>
      </c>
      <c r="O16" s="90"/>
      <c r="P16" s="90"/>
      <c r="Q16" s="27" t="s">
        <v>437</v>
      </c>
      <c r="R16" s="89"/>
      <c r="S16" s="89"/>
      <c r="T16" s="27">
        <f t="shared" si="1"/>
        <v>21</v>
      </c>
      <c r="U16" s="40" t="str">
        <f t="shared" si="2"/>
        <v/>
      </c>
      <c r="V16" s="22" t="s">
        <v>419</v>
      </c>
      <c r="W16" s="22" t="s">
        <v>88</v>
      </c>
      <c r="X16" s="22" t="s">
        <v>89</v>
      </c>
      <c r="Y16" s="71">
        <v>1737</v>
      </c>
      <c r="Z16" s="42"/>
      <c r="AA16" s="1" t="s">
        <v>90</v>
      </c>
      <c r="AB16" s="28" t="s">
        <v>225</v>
      </c>
    </row>
    <row r="17" spans="1:28" x14ac:dyDescent="0.3">
      <c r="A17" s="1" t="s">
        <v>70</v>
      </c>
      <c r="B17" s="1" t="s">
        <v>45</v>
      </c>
      <c r="C17" s="27" t="s">
        <v>49</v>
      </c>
      <c r="D17" s="38">
        <v>53</v>
      </c>
      <c r="E17" s="89"/>
      <c r="F17" s="27">
        <v>7</v>
      </c>
      <c r="G17" s="89"/>
      <c r="H17" s="89"/>
      <c r="I17" s="89"/>
      <c r="J17" s="27">
        <v>0</v>
      </c>
      <c r="K17" s="89"/>
      <c r="L17" s="89"/>
      <c r="M17" s="89"/>
      <c r="N17" s="27">
        <f t="shared" si="0"/>
        <v>0</v>
      </c>
      <c r="O17" s="90"/>
      <c r="P17" s="57">
        <v>6</v>
      </c>
      <c r="Q17" s="89"/>
      <c r="R17" s="89"/>
      <c r="S17" s="89"/>
      <c r="T17" s="93">
        <v>17</v>
      </c>
      <c r="U17" s="40" t="str">
        <f t="shared" si="2"/>
        <v/>
      </c>
      <c r="V17" s="22" t="s">
        <v>419</v>
      </c>
      <c r="W17" s="22" t="s">
        <v>88</v>
      </c>
      <c r="X17" s="22" t="s">
        <v>89</v>
      </c>
      <c r="Y17" s="71">
        <v>1737</v>
      </c>
      <c r="Z17" s="42"/>
      <c r="AA17" s="1" t="s">
        <v>90</v>
      </c>
      <c r="AB17" s="28" t="s">
        <v>225</v>
      </c>
    </row>
    <row r="18" spans="1:28" x14ac:dyDescent="0.3">
      <c r="A18" s="1" t="s">
        <v>70</v>
      </c>
      <c r="B18" s="1" t="s">
        <v>45</v>
      </c>
      <c r="C18" s="27" t="s">
        <v>51</v>
      </c>
      <c r="D18" s="38">
        <v>33</v>
      </c>
      <c r="E18" s="89"/>
      <c r="F18" s="27">
        <v>2</v>
      </c>
      <c r="G18" s="89" t="s">
        <v>547</v>
      </c>
      <c r="H18" s="89"/>
      <c r="I18" s="89"/>
      <c r="J18" s="27"/>
      <c r="K18" s="89"/>
      <c r="L18" s="89"/>
      <c r="M18" s="89"/>
      <c r="N18" s="27">
        <f t="shared" si="0"/>
        <v>0</v>
      </c>
      <c r="O18" s="90"/>
      <c r="P18" s="90"/>
      <c r="Q18" s="89"/>
      <c r="R18" s="89"/>
      <c r="S18" s="89"/>
      <c r="T18" s="93">
        <v>10</v>
      </c>
      <c r="U18" s="40"/>
      <c r="V18" s="22" t="s">
        <v>419</v>
      </c>
      <c r="W18" s="22" t="s">
        <v>88</v>
      </c>
      <c r="X18" s="22" t="s">
        <v>89</v>
      </c>
      <c r="Y18" s="71">
        <v>1737</v>
      </c>
      <c r="Z18" s="42"/>
      <c r="AA18" s="1" t="s">
        <v>90</v>
      </c>
      <c r="AB18" s="28" t="s">
        <v>225</v>
      </c>
    </row>
    <row r="19" spans="1:28" x14ac:dyDescent="0.3">
      <c r="A19" s="1" t="s">
        <v>70</v>
      </c>
      <c r="B19" s="1" t="s">
        <v>45</v>
      </c>
      <c r="C19" s="27" t="s">
        <v>173</v>
      </c>
      <c r="D19" s="38">
        <v>44</v>
      </c>
      <c r="E19" s="89"/>
      <c r="F19" s="27">
        <v>1</v>
      </c>
      <c r="G19" s="89"/>
      <c r="H19" s="89"/>
      <c r="I19" s="89"/>
      <c r="J19" s="27">
        <v>0</v>
      </c>
      <c r="K19" s="89"/>
      <c r="L19" s="89"/>
      <c r="M19" s="89"/>
      <c r="N19" s="27">
        <f t="shared" si="0"/>
        <v>0</v>
      </c>
      <c r="O19" s="90"/>
      <c r="P19" s="90"/>
      <c r="Q19" s="89"/>
      <c r="R19" s="89"/>
      <c r="S19" s="89"/>
      <c r="T19" s="27">
        <f t="shared" si="1"/>
        <v>2</v>
      </c>
      <c r="U19" s="40" t="str">
        <f t="shared" si="2"/>
        <v/>
      </c>
      <c r="V19" s="22" t="s">
        <v>419</v>
      </c>
      <c r="W19" s="22" t="s">
        <v>88</v>
      </c>
      <c r="X19" s="22" t="s">
        <v>89</v>
      </c>
      <c r="Y19" s="71">
        <v>1737</v>
      </c>
      <c r="Z19" s="42"/>
      <c r="AA19" s="1" t="s">
        <v>90</v>
      </c>
      <c r="AB19" s="28" t="s">
        <v>225</v>
      </c>
    </row>
    <row r="20" spans="1:28" x14ac:dyDescent="0.3">
      <c r="A20" s="1" t="s">
        <v>70</v>
      </c>
      <c r="B20" s="1" t="s">
        <v>45</v>
      </c>
      <c r="C20" s="27" t="s">
        <v>155</v>
      </c>
      <c r="D20" s="38">
        <v>10</v>
      </c>
      <c r="E20" s="89"/>
      <c r="F20" s="27">
        <v>5</v>
      </c>
      <c r="G20" s="89"/>
      <c r="H20" s="89"/>
      <c r="I20" s="89"/>
      <c r="J20" s="27">
        <v>2</v>
      </c>
      <c r="K20" s="89"/>
      <c r="L20" s="89"/>
      <c r="M20" s="89"/>
      <c r="N20" s="27">
        <f t="shared" si="0"/>
        <v>0</v>
      </c>
      <c r="O20" s="90"/>
      <c r="P20" s="90"/>
      <c r="Q20" s="89"/>
      <c r="R20" s="89"/>
      <c r="S20" s="89"/>
      <c r="T20" s="93">
        <v>13</v>
      </c>
      <c r="U20" s="40" t="str">
        <f t="shared" si="2"/>
        <v/>
      </c>
      <c r="V20" s="22" t="s">
        <v>419</v>
      </c>
      <c r="W20" s="22" t="s">
        <v>88</v>
      </c>
      <c r="X20" s="22" t="s">
        <v>89</v>
      </c>
      <c r="Y20" s="71">
        <v>1737</v>
      </c>
      <c r="Z20" s="42"/>
      <c r="AA20" s="1" t="s">
        <v>90</v>
      </c>
      <c r="AB20" s="28" t="s">
        <v>225</v>
      </c>
    </row>
    <row r="21" spans="1:28" x14ac:dyDescent="0.3">
      <c r="A21" s="1" t="s">
        <v>70</v>
      </c>
      <c r="B21" s="1" t="s">
        <v>45</v>
      </c>
      <c r="C21" s="27" t="s">
        <v>52</v>
      </c>
      <c r="D21" s="38">
        <v>12</v>
      </c>
      <c r="E21" s="89"/>
      <c r="F21" s="27"/>
      <c r="G21" s="89"/>
      <c r="H21" s="89"/>
      <c r="I21" s="89"/>
      <c r="J21" s="27"/>
      <c r="K21" s="89"/>
      <c r="L21" s="89"/>
      <c r="M21" s="89"/>
      <c r="N21" s="27">
        <f t="shared" si="0"/>
        <v>0</v>
      </c>
      <c r="O21" s="90"/>
      <c r="P21" s="90"/>
      <c r="Q21" s="89"/>
      <c r="R21" s="89"/>
      <c r="S21" s="89"/>
      <c r="T21" s="27">
        <f t="shared" si="1"/>
        <v>0</v>
      </c>
      <c r="U21" s="40" t="str">
        <f t="shared" si="2"/>
        <v/>
      </c>
      <c r="V21" s="22" t="s">
        <v>419</v>
      </c>
      <c r="W21" s="22" t="s">
        <v>88</v>
      </c>
      <c r="X21" s="22" t="s">
        <v>89</v>
      </c>
      <c r="Y21" s="71">
        <v>1737</v>
      </c>
      <c r="Z21" s="42"/>
      <c r="AA21" s="1" t="s">
        <v>90</v>
      </c>
      <c r="AB21" s="28" t="s">
        <v>225</v>
      </c>
    </row>
    <row r="22" spans="1:28" x14ac:dyDescent="0.3">
      <c r="A22" s="1" t="s">
        <v>70</v>
      </c>
      <c r="B22" s="1" t="s">
        <v>45</v>
      </c>
      <c r="C22" s="27" t="s">
        <v>179</v>
      </c>
      <c r="D22" s="87" t="s">
        <v>495</v>
      </c>
      <c r="E22" s="89"/>
      <c r="F22" s="27"/>
      <c r="G22" s="89"/>
      <c r="H22" s="89"/>
      <c r="I22" s="89"/>
      <c r="J22" s="27"/>
      <c r="K22" s="89"/>
      <c r="L22" s="89"/>
      <c r="M22" s="89"/>
      <c r="N22" s="27">
        <f t="shared" si="0"/>
        <v>0</v>
      </c>
      <c r="O22" s="90"/>
      <c r="P22" s="90"/>
      <c r="Q22" s="89"/>
      <c r="R22" s="89"/>
      <c r="S22" s="89"/>
      <c r="T22" s="27">
        <f t="shared" si="1"/>
        <v>0</v>
      </c>
      <c r="U22" s="40" t="str">
        <f t="shared" si="2"/>
        <v/>
      </c>
      <c r="V22" s="22" t="s">
        <v>419</v>
      </c>
      <c r="W22" s="22" t="s">
        <v>88</v>
      </c>
      <c r="X22" s="22" t="s">
        <v>89</v>
      </c>
      <c r="Y22" s="71">
        <v>1737</v>
      </c>
      <c r="Z22" s="42"/>
      <c r="AA22" s="1" t="s">
        <v>90</v>
      </c>
      <c r="AB22" s="28" t="s">
        <v>225</v>
      </c>
    </row>
    <row r="23" spans="1:28" x14ac:dyDescent="0.3">
      <c r="A23" s="1" t="s">
        <v>70</v>
      </c>
      <c r="B23" s="1" t="s">
        <v>45</v>
      </c>
      <c r="C23" s="27" t="s">
        <v>48</v>
      </c>
      <c r="D23" s="38">
        <v>11</v>
      </c>
      <c r="E23" s="89"/>
      <c r="F23" s="27">
        <v>1</v>
      </c>
      <c r="G23" s="89"/>
      <c r="H23" s="89"/>
      <c r="I23" s="89"/>
      <c r="J23" s="27">
        <v>0</v>
      </c>
      <c r="K23" s="89"/>
      <c r="L23" s="89"/>
      <c r="M23" s="89"/>
      <c r="N23" s="27">
        <f t="shared" si="0"/>
        <v>0</v>
      </c>
      <c r="O23" s="90"/>
      <c r="P23" s="90"/>
      <c r="Q23" s="89"/>
      <c r="R23" s="89"/>
      <c r="S23" s="89"/>
      <c r="T23" s="27">
        <f t="shared" si="1"/>
        <v>2</v>
      </c>
      <c r="U23" s="40" t="str">
        <f t="shared" si="2"/>
        <v/>
      </c>
      <c r="V23" s="22" t="s">
        <v>419</v>
      </c>
      <c r="W23" s="22" t="s">
        <v>88</v>
      </c>
      <c r="X23" s="22" t="s">
        <v>89</v>
      </c>
      <c r="Y23" s="71">
        <v>1737</v>
      </c>
      <c r="Z23" s="42"/>
      <c r="AA23" s="1" t="s">
        <v>90</v>
      </c>
      <c r="AB23" s="28" t="s">
        <v>225</v>
      </c>
    </row>
    <row r="24" spans="1:28" x14ac:dyDescent="0.3">
      <c r="A24" s="1" t="s">
        <v>70</v>
      </c>
      <c r="B24" s="1" t="s">
        <v>45</v>
      </c>
      <c r="C24" s="57" t="s">
        <v>38</v>
      </c>
      <c r="D24" s="1"/>
      <c r="E24" s="57">
        <v>196</v>
      </c>
      <c r="F24" s="57">
        <v>8</v>
      </c>
      <c r="G24" s="43"/>
      <c r="H24" s="43"/>
      <c r="I24" s="43"/>
      <c r="J24" s="57">
        <v>1</v>
      </c>
      <c r="K24" s="43"/>
      <c r="L24" s="43"/>
      <c r="M24" s="43"/>
      <c r="N24" s="27"/>
      <c r="O24" s="43"/>
      <c r="P24" s="57">
        <v>23</v>
      </c>
      <c r="Q24" s="43"/>
      <c r="R24" s="43"/>
      <c r="S24" s="43"/>
      <c r="T24" s="57"/>
      <c r="U24" s="40" t="str">
        <f t="shared" ref="U24" si="3">_xlfn.IFNA("",((T24+Q24+N24-R24)+(O24*2))/E24)</f>
        <v/>
      </c>
      <c r="V24" s="22" t="s">
        <v>419</v>
      </c>
      <c r="W24" s="22" t="s">
        <v>88</v>
      </c>
      <c r="X24" s="22" t="s">
        <v>89</v>
      </c>
      <c r="Y24" s="71">
        <v>1737</v>
      </c>
      <c r="Z24" s="42"/>
      <c r="AA24" s="1" t="s">
        <v>90</v>
      </c>
      <c r="AB24" s="28" t="s">
        <v>225</v>
      </c>
    </row>
    <row r="25" spans="1:28" x14ac:dyDescent="0.3">
      <c r="A25" s="44"/>
      <c r="B25" s="44"/>
      <c r="C25" s="45" t="s">
        <v>39</v>
      </c>
      <c r="D25" s="44"/>
      <c r="E25" s="45">
        <f t="shared" ref="E25:T25" si="4">SUM(E13:E24)</f>
        <v>240</v>
      </c>
      <c r="F25" s="45">
        <f t="shared" si="4"/>
        <v>39</v>
      </c>
      <c r="G25" s="45">
        <f t="shared" si="4"/>
        <v>0</v>
      </c>
      <c r="H25" s="45">
        <f t="shared" si="4"/>
        <v>1</v>
      </c>
      <c r="I25" s="45">
        <f t="shared" si="4"/>
        <v>0</v>
      </c>
      <c r="J25" s="45">
        <f t="shared" si="4"/>
        <v>20</v>
      </c>
      <c r="K25" s="45">
        <f t="shared" si="4"/>
        <v>0</v>
      </c>
      <c r="L25" s="45">
        <f t="shared" si="4"/>
        <v>0</v>
      </c>
      <c r="M25" s="45">
        <f t="shared" si="4"/>
        <v>0</v>
      </c>
      <c r="N25" s="45">
        <f t="shared" si="4"/>
        <v>0</v>
      </c>
      <c r="O25" s="45">
        <f t="shared" si="4"/>
        <v>0</v>
      </c>
      <c r="P25" s="45">
        <f t="shared" si="4"/>
        <v>35</v>
      </c>
      <c r="Q25" s="45">
        <f t="shared" si="4"/>
        <v>0</v>
      </c>
      <c r="R25" s="45">
        <f t="shared" si="4"/>
        <v>0</v>
      </c>
      <c r="S25" s="45">
        <f t="shared" si="4"/>
        <v>0</v>
      </c>
      <c r="T25" s="45">
        <f t="shared" si="4"/>
        <v>97</v>
      </c>
      <c r="U25" s="46">
        <f>((T25+Q25+N25-R25)+(O25*2))/E25</f>
        <v>0.40416666666666667</v>
      </c>
      <c r="V25" s="47" t="s">
        <v>419</v>
      </c>
      <c r="W25" s="47" t="s">
        <v>88</v>
      </c>
      <c r="X25" s="47" t="s">
        <v>89</v>
      </c>
      <c r="Y25" s="72">
        <v>1737</v>
      </c>
      <c r="Z25" s="49"/>
      <c r="AA25" s="44" t="s">
        <v>90</v>
      </c>
      <c r="AB25" s="78" t="s">
        <v>225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64" t="s">
        <v>548</v>
      </c>
      <c r="U26" s="64"/>
      <c r="V26" s="94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1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 t="s">
        <v>420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70</v>
      </c>
      <c r="C35" s="27" t="s">
        <v>415</v>
      </c>
      <c r="D35" s="38">
        <v>22</v>
      </c>
      <c r="E35" s="89"/>
      <c r="F35" s="27">
        <v>4</v>
      </c>
      <c r="G35" s="89"/>
      <c r="H35" s="89"/>
      <c r="I35" s="89"/>
      <c r="J35" s="27">
        <v>3</v>
      </c>
      <c r="K35" s="89"/>
      <c r="L35" s="89"/>
      <c r="M35" s="89"/>
      <c r="N35" s="27">
        <f>SUM(L35:M35)</f>
        <v>0</v>
      </c>
      <c r="O35" s="89"/>
      <c r="P35" s="90"/>
      <c r="Q35" s="27">
        <v>3</v>
      </c>
      <c r="R35" s="89" t="s">
        <v>547</v>
      </c>
      <c r="S35" s="89"/>
      <c r="T35" s="93">
        <v>12</v>
      </c>
      <c r="U35" s="40" t="str">
        <f>IFERROR(((T35+Q35+N35-R35)+(O35*2))/E35,"")</f>
        <v/>
      </c>
      <c r="V35" s="22" t="s">
        <v>419</v>
      </c>
      <c r="W35" s="22" t="s">
        <v>93</v>
      </c>
      <c r="X35" s="22" t="s">
        <v>94</v>
      </c>
      <c r="Y35" s="71">
        <v>1737</v>
      </c>
      <c r="Z35" s="42" t="s">
        <v>550</v>
      </c>
      <c r="AA35" s="1" t="s">
        <v>239</v>
      </c>
      <c r="AB35" s="28" t="s">
        <v>421</v>
      </c>
    </row>
    <row r="36" spans="1:28" x14ac:dyDescent="0.3">
      <c r="A36" s="1" t="s">
        <v>45</v>
      </c>
      <c r="B36" s="1" t="s">
        <v>70</v>
      </c>
      <c r="C36" s="27" t="s">
        <v>393</v>
      </c>
      <c r="D36" s="38">
        <v>15</v>
      </c>
      <c r="E36" s="89"/>
      <c r="F36" s="27">
        <v>1</v>
      </c>
      <c r="G36" s="89"/>
      <c r="H36" s="89"/>
      <c r="I36" s="89"/>
      <c r="J36" s="27">
        <v>1</v>
      </c>
      <c r="K36" s="89"/>
      <c r="L36" s="89"/>
      <c r="M36" s="89"/>
      <c r="N36" s="27">
        <f t="shared" ref="N36:N40" si="5">SUM(L36:M36)</f>
        <v>0</v>
      </c>
      <c r="O36" s="90"/>
      <c r="P36" s="90"/>
      <c r="Q36" s="90"/>
      <c r="R36" s="90"/>
      <c r="S36" s="90"/>
      <c r="T36" s="93">
        <v>6</v>
      </c>
      <c r="U36" s="40" t="str">
        <f t="shared" ref="U36:U44" si="6">IFERROR(((T36+Q36+N36-R36)+(O36*2))/E36,"")</f>
        <v/>
      </c>
      <c r="V36" s="22" t="s">
        <v>419</v>
      </c>
      <c r="W36" s="22" t="s">
        <v>93</v>
      </c>
      <c r="X36" s="22" t="s">
        <v>94</v>
      </c>
      <c r="Y36" s="71">
        <v>1737</v>
      </c>
      <c r="Z36" s="42"/>
      <c r="AA36" s="1" t="s">
        <v>239</v>
      </c>
      <c r="AB36" s="28" t="s">
        <v>421</v>
      </c>
    </row>
    <row r="37" spans="1:28" x14ac:dyDescent="0.3">
      <c r="A37" s="1" t="s">
        <v>45</v>
      </c>
      <c r="B37" s="1" t="s">
        <v>70</v>
      </c>
      <c r="C37" s="27" t="s">
        <v>394</v>
      </c>
      <c r="D37" s="38">
        <v>10</v>
      </c>
      <c r="E37" s="89"/>
      <c r="F37" s="27">
        <v>5</v>
      </c>
      <c r="G37" s="89"/>
      <c r="H37" s="89"/>
      <c r="I37" s="89"/>
      <c r="J37" s="27">
        <v>3</v>
      </c>
      <c r="K37" s="89"/>
      <c r="L37" s="89"/>
      <c r="M37" s="89"/>
      <c r="N37" s="27">
        <f t="shared" si="5"/>
        <v>0</v>
      </c>
      <c r="O37" s="90"/>
      <c r="P37" s="90"/>
      <c r="Q37" s="90"/>
      <c r="R37" s="90"/>
      <c r="S37" s="90"/>
      <c r="T37" s="93">
        <v>12</v>
      </c>
      <c r="U37" s="40" t="str">
        <f t="shared" si="6"/>
        <v/>
      </c>
      <c r="V37" s="22" t="s">
        <v>419</v>
      </c>
      <c r="W37" s="22" t="s">
        <v>93</v>
      </c>
      <c r="X37" s="22" t="s">
        <v>94</v>
      </c>
      <c r="Y37" s="71">
        <v>1737</v>
      </c>
      <c r="Z37" s="42"/>
      <c r="AA37" s="1" t="s">
        <v>239</v>
      </c>
      <c r="AB37" s="28" t="s">
        <v>421</v>
      </c>
    </row>
    <row r="38" spans="1:28" x14ac:dyDescent="0.3">
      <c r="A38" s="1" t="s">
        <v>45</v>
      </c>
      <c r="B38" s="1" t="s">
        <v>70</v>
      </c>
      <c r="C38" s="27" t="s">
        <v>395</v>
      </c>
      <c r="D38" s="38">
        <v>12</v>
      </c>
      <c r="E38" s="89"/>
      <c r="F38" s="27">
        <v>1</v>
      </c>
      <c r="G38" s="89"/>
      <c r="H38" s="89"/>
      <c r="I38" s="89"/>
      <c r="J38" s="27">
        <v>2</v>
      </c>
      <c r="K38" s="89"/>
      <c r="L38" s="89"/>
      <c r="M38" s="89"/>
      <c r="N38" s="27">
        <f t="shared" si="5"/>
        <v>0</v>
      </c>
      <c r="O38" s="90"/>
      <c r="P38" s="90"/>
      <c r="Q38" s="90"/>
      <c r="R38" s="90"/>
      <c r="S38" s="90"/>
      <c r="T38" s="93">
        <v>5</v>
      </c>
      <c r="U38" s="40" t="str">
        <f t="shared" si="6"/>
        <v/>
      </c>
      <c r="V38" s="22" t="s">
        <v>419</v>
      </c>
      <c r="W38" s="22" t="s">
        <v>93</v>
      </c>
      <c r="X38" s="22" t="s">
        <v>94</v>
      </c>
      <c r="Y38" s="71">
        <v>1737</v>
      </c>
      <c r="Z38" s="42"/>
      <c r="AA38" s="1" t="s">
        <v>239</v>
      </c>
      <c r="AB38" s="28" t="s">
        <v>421</v>
      </c>
    </row>
    <row r="39" spans="1:28" x14ac:dyDescent="0.3">
      <c r="A39" s="1" t="s">
        <v>45</v>
      </c>
      <c r="B39" s="1" t="s">
        <v>70</v>
      </c>
      <c r="C39" s="27" t="s">
        <v>397</v>
      </c>
      <c r="D39" s="38">
        <v>30</v>
      </c>
      <c r="E39" s="89"/>
      <c r="F39" s="27">
        <v>6</v>
      </c>
      <c r="G39" s="89"/>
      <c r="H39" s="89"/>
      <c r="I39" s="89"/>
      <c r="J39" s="27">
        <v>2</v>
      </c>
      <c r="K39" s="89"/>
      <c r="L39" s="89"/>
      <c r="M39" s="89"/>
      <c r="N39" s="27">
        <f t="shared" si="5"/>
        <v>0</v>
      </c>
      <c r="O39" s="90"/>
      <c r="P39" s="90"/>
      <c r="Q39" s="90"/>
      <c r="R39" s="90"/>
      <c r="S39" s="90"/>
      <c r="T39" s="27">
        <f t="shared" ref="T39:T44" si="7">+(F39*2)+J39</f>
        <v>14</v>
      </c>
      <c r="U39" s="40" t="str">
        <f t="shared" si="6"/>
        <v/>
      </c>
      <c r="V39" s="22" t="s">
        <v>419</v>
      </c>
      <c r="W39" s="22" t="s">
        <v>93</v>
      </c>
      <c r="X39" s="22" t="s">
        <v>94</v>
      </c>
      <c r="Y39" s="71">
        <v>1737</v>
      </c>
      <c r="Z39" s="42"/>
      <c r="AA39" s="1" t="s">
        <v>239</v>
      </c>
      <c r="AB39" s="28" t="s">
        <v>421</v>
      </c>
    </row>
    <row r="40" spans="1:28" x14ac:dyDescent="0.3">
      <c r="A40" s="1" t="s">
        <v>45</v>
      </c>
      <c r="B40" s="1" t="s">
        <v>70</v>
      </c>
      <c r="C40" s="27" t="s">
        <v>398</v>
      </c>
      <c r="D40" s="38">
        <v>24</v>
      </c>
      <c r="E40" s="89"/>
      <c r="F40" s="27"/>
      <c r="G40" s="89"/>
      <c r="H40" s="89"/>
      <c r="I40" s="89"/>
      <c r="J40" s="27"/>
      <c r="K40" s="89"/>
      <c r="L40" s="89"/>
      <c r="M40" s="89"/>
      <c r="N40" s="27">
        <f t="shared" si="5"/>
        <v>0</v>
      </c>
      <c r="O40" s="90"/>
      <c r="P40" s="90"/>
      <c r="Q40" s="90"/>
      <c r="R40" s="90"/>
      <c r="S40" s="90"/>
      <c r="T40" s="27">
        <f t="shared" si="7"/>
        <v>0</v>
      </c>
      <c r="U40" s="40" t="str">
        <f t="shared" si="6"/>
        <v/>
      </c>
      <c r="V40" s="22" t="s">
        <v>419</v>
      </c>
      <c r="W40" s="22" t="s">
        <v>93</v>
      </c>
      <c r="X40" s="22" t="s">
        <v>94</v>
      </c>
      <c r="Y40" s="71">
        <v>1737</v>
      </c>
      <c r="Z40" s="42"/>
      <c r="AA40" s="1" t="s">
        <v>239</v>
      </c>
      <c r="AB40" s="28" t="s">
        <v>421</v>
      </c>
    </row>
    <row r="41" spans="1:28" x14ac:dyDescent="0.3">
      <c r="A41" s="1" t="s">
        <v>45</v>
      </c>
      <c r="B41" s="1" t="s">
        <v>70</v>
      </c>
      <c r="C41" s="27" t="s">
        <v>399</v>
      </c>
      <c r="D41" s="38">
        <v>31</v>
      </c>
      <c r="E41" s="89"/>
      <c r="F41" s="27">
        <v>7</v>
      </c>
      <c r="G41" s="89"/>
      <c r="H41" s="89"/>
      <c r="I41" s="89"/>
      <c r="J41" s="27">
        <v>4</v>
      </c>
      <c r="K41" s="89"/>
      <c r="L41" s="89"/>
      <c r="M41" s="89"/>
      <c r="N41" s="27">
        <f>SUM(L41:M41)</f>
        <v>0</v>
      </c>
      <c r="O41" s="90"/>
      <c r="P41" s="39">
        <v>3</v>
      </c>
      <c r="Q41" s="95" t="s">
        <v>547</v>
      </c>
      <c r="R41" s="90"/>
      <c r="S41" s="90"/>
      <c r="T41" s="27">
        <f t="shared" si="7"/>
        <v>18</v>
      </c>
      <c r="U41" s="40" t="str">
        <f t="shared" si="6"/>
        <v/>
      </c>
      <c r="V41" s="22" t="s">
        <v>419</v>
      </c>
      <c r="W41" s="22" t="s">
        <v>93</v>
      </c>
      <c r="X41" s="22" t="s">
        <v>94</v>
      </c>
      <c r="Y41" s="71">
        <v>1737</v>
      </c>
      <c r="Z41" s="42"/>
      <c r="AA41" s="1" t="s">
        <v>239</v>
      </c>
      <c r="AB41" s="28" t="s">
        <v>421</v>
      </c>
    </row>
    <row r="42" spans="1:28" x14ac:dyDescent="0.3">
      <c r="A42" s="1" t="s">
        <v>45</v>
      </c>
      <c r="B42" s="1" t="s">
        <v>70</v>
      </c>
      <c r="C42" s="27" t="s">
        <v>389</v>
      </c>
      <c r="D42" s="38">
        <v>33</v>
      </c>
      <c r="E42" s="89"/>
      <c r="F42" s="27">
        <v>3</v>
      </c>
      <c r="G42" s="89"/>
      <c r="H42" s="89"/>
      <c r="I42" s="89"/>
      <c r="J42" s="27">
        <v>6</v>
      </c>
      <c r="K42" s="89"/>
      <c r="L42" s="89"/>
      <c r="M42" s="89"/>
      <c r="N42" s="27">
        <f>SUM(L42:M42)</f>
        <v>0</v>
      </c>
      <c r="O42" s="90"/>
      <c r="P42" s="57">
        <v>6</v>
      </c>
      <c r="Q42" s="90"/>
      <c r="R42" s="39">
        <v>1</v>
      </c>
      <c r="S42" s="95" t="s">
        <v>547</v>
      </c>
      <c r="T42" s="27">
        <f t="shared" si="7"/>
        <v>12</v>
      </c>
      <c r="U42" s="40" t="str">
        <f t="shared" si="6"/>
        <v/>
      </c>
      <c r="V42" s="22" t="s">
        <v>419</v>
      </c>
      <c r="W42" s="22" t="s">
        <v>93</v>
      </c>
      <c r="X42" s="22" t="s">
        <v>94</v>
      </c>
      <c r="Y42" s="71">
        <v>1737</v>
      </c>
      <c r="Z42" s="42"/>
      <c r="AA42" s="1" t="s">
        <v>239</v>
      </c>
      <c r="AB42" s="28" t="s">
        <v>421</v>
      </c>
    </row>
    <row r="43" spans="1:28" x14ac:dyDescent="0.3">
      <c r="A43" s="1" t="s">
        <v>45</v>
      </c>
      <c r="B43" s="1" t="s">
        <v>70</v>
      </c>
      <c r="C43" s="27" t="s">
        <v>400</v>
      </c>
      <c r="D43" s="38">
        <v>34</v>
      </c>
      <c r="E43" s="89"/>
      <c r="F43" s="27">
        <v>5</v>
      </c>
      <c r="G43" s="89"/>
      <c r="H43" s="89"/>
      <c r="I43" s="89"/>
      <c r="J43" s="27">
        <v>4</v>
      </c>
      <c r="K43" s="89"/>
      <c r="L43" s="89"/>
      <c r="M43" s="89"/>
      <c r="N43" s="27">
        <f t="shared" ref="N43" si="8">SUM(L43:M43)</f>
        <v>0</v>
      </c>
      <c r="O43" s="90"/>
      <c r="P43" s="90"/>
      <c r="Q43" s="90"/>
      <c r="R43" s="90"/>
      <c r="S43" s="90"/>
      <c r="T43" s="93">
        <v>12</v>
      </c>
      <c r="U43" s="40" t="str">
        <f t="shared" si="6"/>
        <v/>
      </c>
      <c r="V43" s="22" t="s">
        <v>419</v>
      </c>
      <c r="W43" s="22" t="s">
        <v>93</v>
      </c>
      <c r="X43" s="22" t="s">
        <v>94</v>
      </c>
      <c r="Y43" s="71">
        <v>1737</v>
      </c>
      <c r="Z43" s="42"/>
      <c r="AA43" s="1" t="s">
        <v>239</v>
      </c>
      <c r="AB43" s="28" t="s">
        <v>421</v>
      </c>
    </row>
    <row r="44" spans="1:28" x14ac:dyDescent="0.3">
      <c r="A44" s="1" t="s">
        <v>45</v>
      </c>
      <c r="B44" s="1" t="s">
        <v>70</v>
      </c>
      <c r="C44" s="27" t="s">
        <v>402</v>
      </c>
      <c r="D44" s="38">
        <v>11</v>
      </c>
      <c r="E44" s="89"/>
      <c r="F44" s="27"/>
      <c r="G44" s="89"/>
      <c r="H44" s="89"/>
      <c r="I44" s="89"/>
      <c r="J44" s="27"/>
      <c r="K44" s="89"/>
      <c r="L44" s="89"/>
      <c r="M44" s="89"/>
      <c r="N44" s="27">
        <f>SUM(L44:M44)</f>
        <v>0</v>
      </c>
      <c r="O44" s="90"/>
      <c r="P44" s="90"/>
      <c r="Q44" s="90"/>
      <c r="R44" s="90"/>
      <c r="S44" s="90"/>
      <c r="T44" s="27">
        <f t="shared" si="7"/>
        <v>0</v>
      </c>
      <c r="U44" s="40" t="str">
        <f t="shared" si="6"/>
        <v/>
      </c>
      <c r="V44" s="22" t="s">
        <v>419</v>
      </c>
      <c r="W44" s="22" t="s">
        <v>93</v>
      </c>
      <c r="X44" s="22" t="s">
        <v>94</v>
      </c>
      <c r="Y44" s="71">
        <v>1737</v>
      </c>
      <c r="Z44" s="42"/>
      <c r="AA44" s="1" t="s">
        <v>239</v>
      </c>
      <c r="AB44" s="28" t="s">
        <v>421</v>
      </c>
    </row>
    <row r="45" spans="1:28" x14ac:dyDescent="0.3">
      <c r="A45" s="1" t="s">
        <v>45</v>
      </c>
      <c r="B45" s="1" t="s">
        <v>70</v>
      </c>
      <c r="C45" s="57" t="s">
        <v>38</v>
      </c>
      <c r="D45" s="1"/>
      <c r="E45" s="57">
        <v>240</v>
      </c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57">
        <v>18</v>
      </c>
      <c r="Q45" s="43"/>
      <c r="R45" s="57">
        <v>6</v>
      </c>
      <c r="S45" s="43" t="s">
        <v>547</v>
      </c>
      <c r="T45" s="57"/>
      <c r="U45" s="40" t="str">
        <f t="shared" ref="U45" si="9">_xlfn.IFNA("",((T45+Q45+N45-R45)+(O45*2))/E45)</f>
        <v/>
      </c>
      <c r="V45" s="22" t="s">
        <v>419</v>
      </c>
      <c r="W45" s="22" t="s">
        <v>93</v>
      </c>
      <c r="X45" s="22" t="s">
        <v>94</v>
      </c>
      <c r="Y45" s="71">
        <v>1737</v>
      </c>
      <c r="Z45" s="42"/>
      <c r="AA45" s="1" t="s">
        <v>239</v>
      </c>
      <c r="AB45" s="28" t="s">
        <v>421</v>
      </c>
    </row>
    <row r="46" spans="1:28" x14ac:dyDescent="0.3">
      <c r="A46" s="44" t="s">
        <v>45</v>
      </c>
      <c r="B46" s="44" t="s">
        <v>70</v>
      </c>
      <c r="C46" s="45" t="s">
        <v>39</v>
      </c>
      <c r="D46" s="44"/>
      <c r="E46" s="45">
        <f t="shared" ref="E46:T46" si="10">SUM(E35:E45)</f>
        <v>240</v>
      </c>
      <c r="F46" s="45">
        <f t="shared" si="10"/>
        <v>32</v>
      </c>
      <c r="G46" s="45">
        <f t="shared" si="10"/>
        <v>0</v>
      </c>
      <c r="H46" s="45">
        <f t="shared" si="10"/>
        <v>0</v>
      </c>
      <c r="I46" s="45">
        <f t="shared" si="10"/>
        <v>0</v>
      </c>
      <c r="J46" s="45">
        <f t="shared" si="10"/>
        <v>25</v>
      </c>
      <c r="K46" s="45">
        <f t="shared" si="10"/>
        <v>0</v>
      </c>
      <c r="L46" s="45">
        <f t="shared" si="10"/>
        <v>0</v>
      </c>
      <c r="M46" s="45">
        <f t="shared" si="10"/>
        <v>0</v>
      </c>
      <c r="N46" s="45">
        <f t="shared" si="10"/>
        <v>0</v>
      </c>
      <c r="O46" s="45">
        <f t="shared" si="10"/>
        <v>0</v>
      </c>
      <c r="P46" s="45">
        <f t="shared" si="10"/>
        <v>27</v>
      </c>
      <c r="Q46" s="45">
        <f t="shared" si="10"/>
        <v>3</v>
      </c>
      <c r="R46" s="45">
        <f t="shared" si="10"/>
        <v>7</v>
      </c>
      <c r="S46" s="45">
        <f t="shared" si="10"/>
        <v>0</v>
      </c>
      <c r="T46" s="45">
        <f t="shared" si="10"/>
        <v>91</v>
      </c>
      <c r="U46" s="46">
        <f>((T46+Q46+N46-R46)+(O46*2))/E46</f>
        <v>0.36249999999999999</v>
      </c>
      <c r="V46" s="47" t="s">
        <v>419</v>
      </c>
      <c r="W46" s="47" t="s">
        <v>93</v>
      </c>
      <c r="X46" s="47" t="s">
        <v>94</v>
      </c>
      <c r="Y46" s="72">
        <v>1737</v>
      </c>
      <c r="Z46" s="49"/>
      <c r="AA46" s="58" t="s">
        <v>239</v>
      </c>
      <c r="AB46" s="78" t="s">
        <v>421</v>
      </c>
    </row>
    <row r="47" spans="1:28" x14ac:dyDescent="0.3">
      <c r="A47" s="1"/>
      <c r="B47" s="1"/>
      <c r="C47" s="1"/>
      <c r="D47" s="1"/>
      <c r="F47" s="50" t="s">
        <v>40</v>
      </c>
      <c r="G47" s="51" t="e">
        <f>F46/G46</f>
        <v>#DIV/0!</v>
      </c>
      <c r="H47" s="27"/>
      <c r="I47" s="1"/>
      <c r="J47" s="50" t="s">
        <v>41</v>
      </c>
      <c r="K47" s="52" t="e">
        <f>J46/K46</f>
        <v>#DIV/0!</v>
      </c>
      <c r="L47" s="1"/>
      <c r="M47" s="39" t="s">
        <v>42</v>
      </c>
      <c r="N47" s="53"/>
      <c r="P47" s="1"/>
      <c r="Q47" s="1"/>
      <c r="R47" s="1"/>
      <c r="S47" s="1"/>
      <c r="T47" s="64" t="s">
        <v>548</v>
      </c>
      <c r="U47" s="64"/>
      <c r="V47" s="94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1"/>
      <c r="D49" s="1"/>
      <c r="F49" s="50"/>
      <c r="G49" s="82"/>
      <c r="H49" s="27"/>
      <c r="I49" s="1"/>
      <c r="J49" s="50"/>
      <c r="K49" s="83"/>
      <c r="L49" s="1"/>
      <c r="M49" s="39"/>
      <c r="N49" s="84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4"/>
      <c r="Z50" s="42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1"/>
    </row>
    <row r="52" spans="1:28" x14ac:dyDescent="0.3">
      <c r="A52" s="1"/>
      <c r="B52" s="1"/>
      <c r="C52" s="5"/>
      <c r="V52" s="22"/>
      <c r="W52" s="22"/>
      <c r="X52" s="22"/>
      <c r="Y52" s="54"/>
      <c r="Z52" s="42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0787F-12F7-48FE-9115-5BE0D01ABEB6}">
  <sheetPr>
    <tabColor rgb="FFFF0000"/>
  </sheetPr>
  <dimension ref="A2:AB52"/>
  <sheetViews>
    <sheetView workbookViewId="0">
      <selection activeCell="C22" sqref="C22"/>
    </sheetView>
  </sheetViews>
  <sheetFormatPr defaultRowHeight="14.4" x14ac:dyDescent="0.3"/>
  <cols>
    <col min="1" max="1" width="4.88671875" customWidth="1"/>
    <col min="2" max="2" width="6" customWidth="1"/>
    <col min="3" max="3" width="23.77734375" customWidth="1"/>
    <col min="4" max="4" width="4.33203125" customWidth="1"/>
    <col min="5" max="6" width="5.88671875" customWidth="1"/>
    <col min="7" max="7" width="7.21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2" spans="1:28" x14ac:dyDescent="0.3">
      <c r="B2" s="1"/>
      <c r="C2" s="2" t="s">
        <v>44</v>
      </c>
      <c r="D2" s="3" t="s">
        <v>410</v>
      </c>
      <c r="E2" s="4"/>
      <c r="F2" s="63"/>
      <c r="G2" s="6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29307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133</v>
      </c>
      <c r="D4" s="7" t="s">
        <v>4</v>
      </c>
      <c r="E4" s="8"/>
      <c r="F4" s="5"/>
      <c r="G4" s="1"/>
      <c r="J4" s="15" t="s">
        <v>214</v>
      </c>
      <c r="K4" s="16" t="s">
        <v>44</v>
      </c>
      <c r="L4" s="17"/>
      <c r="M4" s="18"/>
      <c r="N4" s="19">
        <v>36</v>
      </c>
      <c r="O4" s="19">
        <v>21</v>
      </c>
      <c r="P4" s="19">
        <v>31</v>
      </c>
      <c r="Q4" s="19">
        <v>20</v>
      </c>
      <c r="R4" s="20"/>
      <c r="S4" s="21">
        <f>SUM(N4:R4)</f>
        <v>108</v>
      </c>
      <c r="T4" s="22" t="s">
        <v>422</v>
      </c>
    </row>
    <row r="5" spans="1:28" x14ac:dyDescent="0.3">
      <c r="B5" s="1"/>
      <c r="C5" s="6" t="s">
        <v>435</v>
      </c>
      <c r="D5" s="7" t="s">
        <v>5</v>
      </c>
      <c r="E5" s="1"/>
      <c r="F5" s="1"/>
      <c r="G5" s="1"/>
      <c r="J5" s="15" t="s">
        <v>217</v>
      </c>
      <c r="K5" s="16" t="s">
        <v>77</v>
      </c>
      <c r="L5" s="17"/>
      <c r="M5" s="18"/>
      <c r="N5" s="19">
        <v>13</v>
      </c>
      <c r="O5" s="19">
        <v>29</v>
      </c>
      <c r="P5" s="19">
        <v>14</v>
      </c>
      <c r="Q5" s="19">
        <v>31</v>
      </c>
      <c r="R5" s="20"/>
      <c r="S5" s="21">
        <f>SUM(N5:R5)</f>
        <v>87</v>
      </c>
      <c r="T5" s="22" t="s">
        <v>422</v>
      </c>
      <c r="U5" s="1"/>
      <c r="V5" s="1"/>
      <c r="W5" s="1"/>
    </row>
    <row r="6" spans="1:28" x14ac:dyDescent="0.3">
      <c r="C6" s="65">
        <v>1000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411</v>
      </c>
      <c r="U7" s="1"/>
      <c r="V7" s="26">
        <v>17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2"/>
      <c r="W10" s="22"/>
      <c r="X10" s="22"/>
      <c r="Y10" s="54"/>
      <c r="Z10" s="42"/>
      <c r="AA10" s="1"/>
      <c r="AB10" s="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 t="s">
        <v>423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54</v>
      </c>
      <c r="D13" s="38">
        <v>21</v>
      </c>
      <c r="E13" s="89"/>
      <c r="F13" s="27">
        <v>2</v>
      </c>
      <c r="G13" s="89"/>
      <c r="H13" s="89"/>
      <c r="I13" s="89"/>
      <c r="J13" s="27">
        <v>1</v>
      </c>
      <c r="K13" s="27">
        <v>1</v>
      </c>
      <c r="L13" s="89"/>
      <c r="M13" s="89"/>
      <c r="N13" s="27">
        <f t="shared" ref="N13:N23" si="0">SUM(L13:M13)</f>
        <v>0</v>
      </c>
      <c r="O13" s="90"/>
      <c r="P13" s="90"/>
      <c r="Q13" s="89"/>
      <c r="R13" s="89"/>
      <c r="S13" s="89"/>
      <c r="T13" s="27">
        <f>+(F13*2)+J13</f>
        <v>5</v>
      </c>
      <c r="U13" s="40" t="str">
        <f>IFERROR(((T13+Q13+N13-R13)+(O13*2))/E13,"")</f>
        <v/>
      </c>
      <c r="V13" s="22" t="s">
        <v>422</v>
      </c>
      <c r="W13" s="22" t="s">
        <v>93</v>
      </c>
      <c r="X13" s="22" t="s">
        <v>89</v>
      </c>
      <c r="Y13" s="71">
        <v>1000</v>
      </c>
      <c r="Z13" s="42"/>
      <c r="AA13" s="1" t="s">
        <v>90</v>
      </c>
      <c r="AB13" s="28" t="s">
        <v>209</v>
      </c>
    </row>
    <row r="14" spans="1:28" x14ac:dyDescent="0.3">
      <c r="A14" s="1" t="s">
        <v>76</v>
      </c>
      <c r="B14" s="1" t="s">
        <v>45</v>
      </c>
      <c r="C14" s="27" t="s">
        <v>50</v>
      </c>
      <c r="D14" s="38">
        <v>32</v>
      </c>
      <c r="E14" s="89"/>
      <c r="F14" s="27">
        <v>2</v>
      </c>
      <c r="G14" s="89"/>
      <c r="H14" s="89"/>
      <c r="I14" s="89"/>
      <c r="J14" s="27">
        <v>4</v>
      </c>
      <c r="K14" s="27">
        <v>5</v>
      </c>
      <c r="L14" s="89"/>
      <c r="M14" s="89"/>
      <c r="N14" s="27">
        <f t="shared" si="0"/>
        <v>0</v>
      </c>
      <c r="O14" s="90"/>
      <c r="P14" s="90"/>
      <c r="Q14" s="89"/>
      <c r="R14" s="89"/>
      <c r="S14" s="89"/>
      <c r="T14" s="27">
        <f t="shared" ref="T14:T23" si="1">+(F14*2)+J14</f>
        <v>8</v>
      </c>
      <c r="U14" s="40" t="str">
        <f t="shared" ref="U14:U23" si="2">IFERROR(((T14+Q14+N14-R14)+(O14*2))/E14,"")</f>
        <v/>
      </c>
      <c r="V14" s="22" t="s">
        <v>422</v>
      </c>
      <c r="W14" s="22" t="s">
        <v>93</v>
      </c>
      <c r="X14" s="22" t="s">
        <v>89</v>
      </c>
      <c r="Y14" s="71">
        <v>1000</v>
      </c>
      <c r="Z14" s="42"/>
      <c r="AA14" s="1" t="s">
        <v>90</v>
      </c>
      <c r="AB14" s="28" t="s">
        <v>209</v>
      </c>
    </row>
    <row r="15" spans="1:28" x14ac:dyDescent="0.3">
      <c r="A15" s="1" t="s">
        <v>76</v>
      </c>
      <c r="B15" s="1" t="s">
        <v>45</v>
      </c>
      <c r="C15" s="27" t="s">
        <v>47</v>
      </c>
      <c r="D15" s="38">
        <v>42</v>
      </c>
      <c r="E15" s="89"/>
      <c r="F15" s="27">
        <v>7</v>
      </c>
      <c r="G15" s="89"/>
      <c r="H15" s="89"/>
      <c r="I15" s="89"/>
      <c r="J15" s="27">
        <v>3</v>
      </c>
      <c r="K15" s="27">
        <v>4</v>
      </c>
      <c r="L15" s="89"/>
      <c r="M15" s="89"/>
      <c r="N15" s="27">
        <f t="shared" si="0"/>
        <v>0</v>
      </c>
      <c r="O15" s="90"/>
      <c r="P15" s="90"/>
      <c r="Q15" s="89"/>
      <c r="R15" s="89"/>
      <c r="S15" s="89"/>
      <c r="T15" s="27">
        <f t="shared" si="1"/>
        <v>17</v>
      </c>
      <c r="U15" s="40" t="str">
        <f t="shared" si="2"/>
        <v/>
      </c>
      <c r="V15" s="22" t="s">
        <v>422</v>
      </c>
      <c r="W15" s="22" t="s">
        <v>93</v>
      </c>
      <c r="X15" s="22" t="s">
        <v>89</v>
      </c>
      <c r="Y15" s="71">
        <v>1000</v>
      </c>
      <c r="Z15" s="42" t="s">
        <v>441</v>
      </c>
      <c r="AA15" s="1" t="s">
        <v>90</v>
      </c>
      <c r="AB15" s="28" t="s">
        <v>209</v>
      </c>
    </row>
    <row r="16" spans="1:28" x14ac:dyDescent="0.3">
      <c r="A16" s="1" t="s">
        <v>76</v>
      </c>
      <c r="B16" s="1" t="s">
        <v>45</v>
      </c>
      <c r="C16" s="27" t="s">
        <v>172</v>
      </c>
      <c r="D16" s="38">
        <v>13</v>
      </c>
      <c r="E16" s="89"/>
      <c r="F16" s="27">
        <v>1</v>
      </c>
      <c r="G16" s="89"/>
      <c r="H16" s="89"/>
      <c r="I16" s="89"/>
      <c r="J16" s="27">
        <v>2</v>
      </c>
      <c r="K16" s="27">
        <v>2</v>
      </c>
      <c r="L16" s="89"/>
      <c r="M16" s="89"/>
      <c r="N16" s="27">
        <f t="shared" si="0"/>
        <v>0</v>
      </c>
      <c r="O16" s="90"/>
      <c r="P16" s="90"/>
      <c r="Q16" s="89"/>
      <c r="R16" s="89"/>
      <c r="S16" s="89"/>
      <c r="T16" s="27">
        <f t="shared" si="1"/>
        <v>4</v>
      </c>
      <c r="U16" s="40" t="str">
        <f t="shared" si="2"/>
        <v/>
      </c>
      <c r="V16" s="22" t="s">
        <v>422</v>
      </c>
      <c r="W16" s="22" t="s">
        <v>93</v>
      </c>
      <c r="X16" s="22" t="s">
        <v>89</v>
      </c>
      <c r="Y16" s="71">
        <v>1000</v>
      </c>
      <c r="Z16" s="42"/>
      <c r="AA16" s="1" t="s">
        <v>90</v>
      </c>
      <c r="AB16" s="28" t="s">
        <v>209</v>
      </c>
    </row>
    <row r="17" spans="1:28" x14ac:dyDescent="0.3">
      <c r="A17" s="1" t="s">
        <v>76</v>
      </c>
      <c r="B17" s="1" t="s">
        <v>45</v>
      </c>
      <c r="C17" s="27" t="s">
        <v>49</v>
      </c>
      <c r="D17" s="38">
        <v>53</v>
      </c>
      <c r="E17" s="89"/>
      <c r="F17" s="27">
        <v>8</v>
      </c>
      <c r="G17" s="89"/>
      <c r="H17" s="89"/>
      <c r="I17" s="89"/>
      <c r="J17" s="27">
        <v>1</v>
      </c>
      <c r="K17" s="27">
        <v>3</v>
      </c>
      <c r="L17" s="89"/>
      <c r="M17" s="27">
        <v>10</v>
      </c>
      <c r="N17" s="27">
        <f t="shared" si="0"/>
        <v>10</v>
      </c>
      <c r="O17" s="90"/>
      <c r="P17" s="90"/>
      <c r="Q17" s="89"/>
      <c r="R17" s="89"/>
      <c r="S17" s="89"/>
      <c r="T17" s="27">
        <f t="shared" si="1"/>
        <v>17</v>
      </c>
      <c r="U17" s="40" t="str">
        <f t="shared" si="2"/>
        <v/>
      </c>
      <c r="V17" s="22" t="s">
        <v>422</v>
      </c>
      <c r="W17" s="22" t="s">
        <v>93</v>
      </c>
      <c r="X17" s="22" t="s">
        <v>89</v>
      </c>
      <c r="Y17" s="71">
        <v>1000</v>
      </c>
      <c r="Z17" s="42" t="s">
        <v>440</v>
      </c>
      <c r="AA17" s="1" t="s">
        <v>90</v>
      </c>
      <c r="AB17" s="28" t="s">
        <v>209</v>
      </c>
    </row>
    <row r="18" spans="1:28" x14ac:dyDescent="0.3">
      <c r="A18" s="1" t="s">
        <v>76</v>
      </c>
      <c r="B18" s="1" t="s">
        <v>45</v>
      </c>
      <c r="C18" s="27" t="s">
        <v>51</v>
      </c>
      <c r="D18" s="38">
        <v>33</v>
      </c>
      <c r="E18" s="89"/>
      <c r="F18" s="27">
        <v>5</v>
      </c>
      <c r="G18" s="89"/>
      <c r="H18" s="89"/>
      <c r="I18" s="89"/>
      <c r="J18" s="27">
        <v>2</v>
      </c>
      <c r="K18" s="27">
        <v>2</v>
      </c>
      <c r="L18" s="89"/>
      <c r="M18" s="27">
        <v>10</v>
      </c>
      <c r="N18" s="27">
        <f t="shared" si="0"/>
        <v>10</v>
      </c>
      <c r="O18" s="90"/>
      <c r="P18" s="90"/>
      <c r="Q18" s="89"/>
      <c r="R18" s="89"/>
      <c r="S18" s="89"/>
      <c r="T18" s="27">
        <f t="shared" si="1"/>
        <v>12</v>
      </c>
      <c r="U18" s="40" t="str">
        <f t="shared" si="2"/>
        <v/>
      </c>
      <c r="V18" s="22" t="s">
        <v>422</v>
      </c>
      <c r="W18" s="22" t="s">
        <v>93</v>
      </c>
      <c r="X18" s="22" t="s">
        <v>89</v>
      </c>
      <c r="Y18" s="71">
        <v>1000</v>
      </c>
      <c r="Z18" s="42"/>
      <c r="AA18" s="1" t="s">
        <v>90</v>
      </c>
      <c r="AB18" s="28" t="s">
        <v>209</v>
      </c>
    </row>
    <row r="19" spans="1:28" x14ac:dyDescent="0.3">
      <c r="A19" s="1" t="s">
        <v>76</v>
      </c>
      <c r="B19" s="1" t="s">
        <v>45</v>
      </c>
      <c r="C19" s="27" t="s">
        <v>173</v>
      </c>
      <c r="D19" s="38">
        <v>44</v>
      </c>
      <c r="E19" s="89"/>
      <c r="F19" s="27">
        <v>7</v>
      </c>
      <c r="G19" s="89"/>
      <c r="H19" s="89"/>
      <c r="I19" s="89"/>
      <c r="J19" s="27">
        <v>3</v>
      </c>
      <c r="K19" s="27">
        <v>3</v>
      </c>
      <c r="L19" s="89"/>
      <c r="M19" s="89"/>
      <c r="N19" s="27">
        <f t="shared" si="0"/>
        <v>0</v>
      </c>
      <c r="O19" s="90"/>
      <c r="P19" s="90"/>
      <c r="Q19" s="89"/>
      <c r="R19" s="89"/>
      <c r="S19" s="89"/>
      <c r="T19" s="27">
        <f t="shared" si="1"/>
        <v>17</v>
      </c>
      <c r="U19" s="40" t="str">
        <f t="shared" si="2"/>
        <v/>
      </c>
      <c r="V19" s="22" t="s">
        <v>422</v>
      </c>
      <c r="W19" s="22" t="s">
        <v>93</v>
      </c>
      <c r="X19" s="22" t="s">
        <v>89</v>
      </c>
      <c r="Y19" s="71">
        <v>1000</v>
      </c>
      <c r="Z19" s="42"/>
      <c r="AA19" s="1" t="s">
        <v>90</v>
      </c>
      <c r="AB19" s="28" t="s">
        <v>209</v>
      </c>
    </row>
    <row r="20" spans="1:28" x14ac:dyDescent="0.3">
      <c r="A20" s="1" t="s">
        <v>76</v>
      </c>
      <c r="B20" s="1" t="s">
        <v>45</v>
      </c>
      <c r="C20" s="27" t="s">
        <v>155</v>
      </c>
      <c r="D20" s="38">
        <v>10</v>
      </c>
      <c r="E20" s="89"/>
      <c r="F20" s="27">
        <v>3</v>
      </c>
      <c r="G20" s="89"/>
      <c r="H20" s="89"/>
      <c r="I20" s="89"/>
      <c r="J20" s="27">
        <v>1</v>
      </c>
      <c r="K20" s="27">
        <v>4</v>
      </c>
      <c r="L20" s="89"/>
      <c r="M20" s="89"/>
      <c r="N20" s="27">
        <f t="shared" si="0"/>
        <v>0</v>
      </c>
      <c r="O20" s="90"/>
      <c r="P20" s="90"/>
      <c r="Q20" s="89"/>
      <c r="R20" s="89"/>
      <c r="S20" s="89"/>
      <c r="T20" s="27">
        <f t="shared" si="1"/>
        <v>7</v>
      </c>
      <c r="U20" s="40" t="str">
        <f t="shared" si="2"/>
        <v/>
      </c>
      <c r="V20" s="22" t="s">
        <v>422</v>
      </c>
      <c r="W20" s="22" t="s">
        <v>93</v>
      </c>
      <c r="X20" s="22" t="s">
        <v>89</v>
      </c>
      <c r="Y20" s="71">
        <v>1000</v>
      </c>
      <c r="Z20" s="42"/>
      <c r="AA20" s="1" t="s">
        <v>90</v>
      </c>
      <c r="AB20" s="28" t="s">
        <v>209</v>
      </c>
    </row>
    <row r="21" spans="1:28" x14ac:dyDescent="0.3">
      <c r="A21" s="1" t="s">
        <v>76</v>
      </c>
      <c r="B21" s="1" t="s">
        <v>45</v>
      </c>
      <c r="C21" s="27" t="s">
        <v>52</v>
      </c>
      <c r="D21" s="38">
        <v>12</v>
      </c>
      <c r="E21" s="89"/>
      <c r="F21" s="27">
        <v>0</v>
      </c>
      <c r="G21" s="89"/>
      <c r="H21" s="89"/>
      <c r="I21" s="89"/>
      <c r="J21" s="27">
        <v>0</v>
      </c>
      <c r="K21" s="27">
        <v>0</v>
      </c>
      <c r="L21" s="89"/>
      <c r="M21" s="89"/>
      <c r="N21" s="27">
        <f t="shared" si="0"/>
        <v>0</v>
      </c>
      <c r="O21" s="90"/>
      <c r="P21" s="90"/>
      <c r="Q21" s="89"/>
      <c r="R21" s="89"/>
      <c r="S21" s="89"/>
      <c r="T21" s="27">
        <f t="shared" si="1"/>
        <v>0</v>
      </c>
      <c r="U21" s="40" t="str">
        <f t="shared" si="2"/>
        <v/>
      </c>
      <c r="V21" s="22" t="s">
        <v>422</v>
      </c>
      <c r="W21" s="22" t="s">
        <v>93</v>
      </c>
      <c r="X21" s="22" t="s">
        <v>89</v>
      </c>
      <c r="Y21" s="71">
        <v>1000</v>
      </c>
      <c r="Z21" s="42"/>
      <c r="AA21" s="1" t="s">
        <v>90</v>
      </c>
      <c r="AB21" s="28" t="s">
        <v>209</v>
      </c>
    </row>
    <row r="22" spans="1:28" x14ac:dyDescent="0.3">
      <c r="A22" s="1" t="s">
        <v>76</v>
      </c>
      <c r="B22" s="1" t="s">
        <v>45</v>
      </c>
      <c r="C22" s="27" t="s">
        <v>179</v>
      </c>
      <c r="D22" s="87" t="s">
        <v>495</v>
      </c>
      <c r="E22" s="89"/>
      <c r="F22" s="27">
        <v>0</v>
      </c>
      <c r="G22" s="89"/>
      <c r="H22" s="89"/>
      <c r="I22" s="89"/>
      <c r="J22" s="27">
        <v>0</v>
      </c>
      <c r="K22" s="27">
        <v>0</v>
      </c>
      <c r="L22" s="89"/>
      <c r="M22" s="89"/>
      <c r="N22" s="27">
        <f t="shared" ref="N22" si="3">SUM(L22:M22)</f>
        <v>0</v>
      </c>
      <c r="O22" s="90"/>
      <c r="P22" s="90"/>
      <c r="Q22" s="89"/>
      <c r="R22" s="89"/>
      <c r="S22" s="89"/>
      <c r="T22" s="27">
        <f t="shared" ref="T22" si="4">+(F22*2)+J22</f>
        <v>0</v>
      </c>
      <c r="U22" s="40" t="str">
        <f t="shared" ref="U22" si="5">IFERROR(((T22+Q22+N22-R22)+(O22*2))/E22,"")</f>
        <v/>
      </c>
      <c r="V22" s="22" t="s">
        <v>422</v>
      </c>
      <c r="W22" s="22" t="s">
        <v>93</v>
      </c>
      <c r="X22" s="22" t="s">
        <v>89</v>
      </c>
      <c r="Y22" s="71">
        <v>1000</v>
      </c>
      <c r="Z22" s="42"/>
      <c r="AA22" s="1" t="s">
        <v>90</v>
      </c>
      <c r="AB22" s="28" t="s">
        <v>209</v>
      </c>
    </row>
    <row r="23" spans="1:28" x14ac:dyDescent="0.3">
      <c r="A23" s="1" t="s">
        <v>76</v>
      </c>
      <c r="B23" s="1" t="s">
        <v>45</v>
      </c>
      <c r="C23" s="27" t="s">
        <v>48</v>
      </c>
      <c r="D23" s="38">
        <v>11</v>
      </c>
      <c r="E23" s="89"/>
      <c r="F23" s="27">
        <v>10</v>
      </c>
      <c r="G23" s="89"/>
      <c r="H23" s="89"/>
      <c r="I23" s="89"/>
      <c r="J23" s="27">
        <v>1</v>
      </c>
      <c r="K23" s="27">
        <v>1</v>
      </c>
      <c r="L23" s="89"/>
      <c r="M23" s="89"/>
      <c r="N23" s="27">
        <f t="shared" si="0"/>
        <v>0</v>
      </c>
      <c r="O23" s="90"/>
      <c r="P23" s="90"/>
      <c r="Q23" s="89"/>
      <c r="R23" s="89"/>
      <c r="S23" s="89"/>
      <c r="T23" s="27">
        <f t="shared" si="1"/>
        <v>21</v>
      </c>
      <c r="U23" s="40" t="str">
        <f t="shared" si="2"/>
        <v/>
      </c>
      <c r="V23" s="22" t="s">
        <v>422</v>
      </c>
      <c r="W23" s="22" t="s">
        <v>93</v>
      </c>
      <c r="X23" s="22" t="s">
        <v>89</v>
      </c>
      <c r="Y23" s="71">
        <v>1000</v>
      </c>
      <c r="Z23" s="42"/>
      <c r="AA23" s="1" t="s">
        <v>90</v>
      </c>
      <c r="AB23" s="28" t="s">
        <v>209</v>
      </c>
    </row>
    <row r="24" spans="1:28" x14ac:dyDescent="0.3">
      <c r="A24" s="1" t="s">
        <v>76</v>
      </c>
      <c r="B24" s="1" t="s">
        <v>45</v>
      </c>
      <c r="C24" s="57" t="s">
        <v>38</v>
      </c>
      <c r="D24" s="57"/>
      <c r="E24" s="57">
        <v>240</v>
      </c>
      <c r="F24" s="57"/>
      <c r="G24" s="57">
        <v>98</v>
      </c>
      <c r="H24" s="57"/>
      <c r="I24" s="57"/>
      <c r="J24" s="57"/>
      <c r="K24" s="57"/>
      <c r="L24" s="57">
        <v>16</v>
      </c>
      <c r="M24" s="57">
        <v>27</v>
      </c>
      <c r="N24" s="57"/>
      <c r="O24" s="57"/>
      <c r="P24" s="57">
        <v>30</v>
      </c>
      <c r="Q24" s="57"/>
      <c r="R24" s="57">
        <v>13</v>
      </c>
      <c r="S24" s="43"/>
      <c r="T24" s="27"/>
      <c r="U24" s="40" t="str">
        <f t="shared" ref="U24" si="6">_xlfn.IFNA("",((T24+Q24+N24-R24)+(O24*2))/E24)</f>
        <v/>
      </c>
      <c r="V24" s="22" t="s">
        <v>422</v>
      </c>
      <c r="W24" s="22" t="s">
        <v>93</v>
      </c>
      <c r="X24" s="22" t="s">
        <v>89</v>
      </c>
      <c r="Y24" s="71">
        <v>1000</v>
      </c>
      <c r="Z24" s="42"/>
      <c r="AA24" s="1" t="s">
        <v>90</v>
      </c>
      <c r="AB24" s="28" t="s">
        <v>209</v>
      </c>
    </row>
    <row r="25" spans="1:28" x14ac:dyDescent="0.3">
      <c r="A25" s="44" t="s">
        <v>76</v>
      </c>
      <c r="B25" s="44" t="s">
        <v>45</v>
      </c>
      <c r="C25" s="45" t="s">
        <v>39</v>
      </c>
      <c r="D25" s="44"/>
      <c r="E25" s="45">
        <f t="shared" ref="E25:T25" si="7">SUM(E13:E24)</f>
        <v>240</v>
      </c>
      <c r="F25" s="45">
        <f t="shared" si="7"/>
        <v>45</v>
      </c>
      <c r="G25" s="45">
        <f t="shared" si="7"/>
        <v>98</v>
      </c>
      <c r="H25" s="45">
        <f t="shared" si="7"/>
        <v>0</v>
      </c>
      <c r="I25" s="45">
        <f t="shared" si="7"/>
        <v>0</v>
      </c>
      <c r="J25" s="45">
        <f t="shared" si="7"/>
        <v>18</v>
      </c>
      <c r="K25" s="45">
        <f t="shared" si="7"/>
        <v>25</v>
      </c>
      <c r="L25" s="45">
        <f t="shared" si="7"/>
        <v>16</v>
      </c>
      <c r="M25" s="45">
        <f t="shared" si="7"/>
        <v>47</v>
      </c>
      <c r="N25" s="45">
        <f t="shared" si="7"/>
        <v>20</v>
      </c>
      <c r="O25" s="45">
        <f t="shared" si="7"/>
        <v>0</v>
      </c>
      <c r="P25" s="45">
        <f t="shared" si="7"/>
        <v>30</v>
      </c>
      <c r="Q25" s="45">
        <f t="shared" si="7"/>
        <v>0</v>
      </c>
      <c r="R25" s="45">
        <f t="shared" si="7"/>
        <v>13</v>
      </c>
      <c r="S25" s="45">
        <f t="shared" si="7"/>
        <v>0</v>
      </c>
      <c r="T25" s="45">
        <f t="shared" si="7"/>
        <v>108</v>
      </c>
      <c r="U25" s="46">
        <f>((T25+Q25+N25-R25)+(O25*2))/E25</f>
        <v>0.47916666666666669</v>
      </c>
      <c r="V25" s="47" t="s">
        <v>422</v>
      </c>
      <c r="W25" s="47" t="s">
        <v>93</v>
      </c>
      <c r="X25" s="47" t="s">
        <v>89</v>
      </c>
      <c r="Y25" s="72">
        <v>1000</v>
      </c>
      <c r="Z25" s="49"/>
      <c r="AA25" s="44" t="s">
        <v>90</v>
      </c>
      <c r="AB25" s="78" t="s">
        <v>209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0.45918367346938777</v>
      </c>
      <c r="H26" s="27"/>
      <c r="I26" s="1"/>
      <c r="J26" s="50" t="s">
        <v>41</v>
      </c>
      <c r="K26" s="52">
        <f>J25/K25</f>
        <v>0.72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M27" t="s">
        <v>444</v>
      </c>
      <c r="V27" s="22"/>
      <c r="W27" s="22"/>
      <c r="X27" s="22"/>
      <c r="Y27" s="54"/>
      <c r="Z27" s="42"/>
      <c r="AA27" s="1"/>
      <c r="AB27" s="1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1"/>
    </row>
    <row r="33" spans="1:28" x14ac:dyDescent="0.3">
      <c r="B33" s="1"/>
      <c r="C33" s="55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 t="s">
        <v>414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341</v>
      </c>
      <c r="D35" s="38">
        <v>30</v>
      </c>
      <c r="E35" s="89"/>
      <c r="F35" s="27">
        <v>9</v>
      </c>
      <c r="G35" s="89"/>
      <c r="H35" s="89"/>
      <c r="I35" s="89"/>
      <c r="J35" s="27">
        <v>4</v>
      </c>
      <c r="K35" s="27">
        <v>4</v>
      </c>
      <c r="L35" s="89"/>
      <c r="M35" s="89"/>
      <c r="N35" s="27">
        <f t="shared" ref="N35:N44" si="8">SUM(L35:M35)</f>
        <v>0</v>
      </c>
      <c r="O35" s="90"/>
      <c r="P35" s="90"/>
      <c r="Q35" s="89"/>
      <c r="R35" s="89"/>
      <c r="S35" s="89"/>
      <c r="T35" s="27">
        <f>+(F35*2)+J35</f>
        <v>22</v>
      </c>
      <c r="U35" s="40" t="str">
        <f>IFERROR(((T35+Q35+N35-R35)+(O35*2))/E35,"")</f>
        <v/>
      </c>
      <c r="V35" s="22" t="s">
        <v>422</v>
      </c>
      <c r="W35" s="22" t="s">
        <v>88</v>
      </c>
      <c r="X35" s="22" t="s">
        <v>94</v>
      </c>
      <c r="Y35" s="71">
        <v>1000</v>
      </c>
      <c r="Z35" s="42" t="s">
        <v>442</v>
      </c>
      <c r="AA35" s="1" t="s">
        <v>260</v>
      </c>
      <c r="AB35" s="28" t="s">
        <v>219</v>
      </c>
    </row>
    <row r="36" spans="1:28" x14ac:dyDescent="0.3">
      <c r="A36" s="1" t="s">
        <v>45</v>
      </c>
      <c r="B36" s="1" t="s">
        <v>76</v>
      </c>
      <c r="C36" s="27" t="s">
        <v>184</v>
      </c>
      <c r="D36" s="38">
        <v>20</v>
      </c>
      <c r="E36" s="89"/>
      <c r="F36" s="27">
        <v>6</v>
      </c>
      <c r="G36" s="89"/>
      <c r="H36" s="89"/>
      <c r="I36" s="89"/>
      <c r="J36" s="27">
        <v>5</v>
      </c>
      <c r="K36" s="27">
        <v>5</v>
      </c>
      <c r="L36" s="89"/>
      <c r="M36" s="89"/>
      <c r="N36" s="27">
        <f t="shared" si="8"/>
        <v>0</v>
      </c>
      <c r="O36" s="90"/>
      <c r="P36" s="90"/>
      <c r="Q36" s="89"/>
      <c r="R36" s="89"/>
      <c r="S36" s="89"/>
      <c r="T36" s="27">
        <f t="shared" ref="T36:T44" si="9">+(F36*2)+J36</f>
        <v>17</v>
      </c>
      <c r="U36" s="40" t="str">
        <f t="shared" ref="U36:U44" si="10">IFERROR(((T36+Q36+N36-R36)+(O36*2))/E36,"")</f>
        <v/>
      </c>
      <c r="V36" s="22" t="s">
        <v>422</v>
      </c>
      <c r="W36" s="22" t="s">
        <v>88</v>
      </c>
      <c r="X36" s="22" t="s">
        <v>94</v>
      </c>
      <c r="Y36" s="71">
        <v>1000</v>
      </c>
      <c r="Z36" s="42"/>
      <c r="AA36" s="1" t="s">
        <v>260</v>
      </c>
      <c r="AB36" s="28" t="s">
        <v>219</v>
      </c>
    </row>
    <row r="37" spans="1:28" x14ac:dyDescent="0.3">
      <c r="A37" s="1" t="s">
        <v>45</v>
      </c>
      <c r="B37" s="1" t="s">
        <v>76</v>
      </c>
      <c r="C37" s="27" t="s">
        <v>342</v>
      </c>
      <c r="D37" s="38">
        <v>50</v>
      </c>
      <c r="E37" s="89"/>
      <c r="F37" s="27">
        <v>2</v>
      </c>
      <c r="G37" s="89"/>
      <c r="H37" s="89"/>
      <c r="I37" s="89"/>
      <c r="J37" s="27">
        <v>3</v>
      </c>
      <c r="K37" s="27">
        <v>4</v>
      </c>
      <c r="L37" s="89"/>
      <c r="M37" s="27">
        <v>8</v>
      </c>
      <c r="N37" s="27">
        <f t="shared" si="8"/>
        <v>8</v>
      </c>
      <c r="O37" s="90"/>
      <c r="P37" s="90"/>
      <c r="Q37" s="89"/>
      <c r="R37" s="89"/>
      <c r="S37" s="89"/>
      <c r="T37" s="27">
        <f t="shared" si="9"/>
        <v>7</v>
      </c>
      <c r="U37" s="40" t="str">
        <f t="shared" si="10"/>
        <v/>
      </c>
      <c r="V37" s="22" t="s">
        <v>422</v>
      </c>
      <c r="W37" s="22" t="s">
        <v>88</v>
      </c>
      <c r="X37" s="22" t="s">
        <v>94</v>
      </c>
      <c r="Y37" s="71">
        <v>1000</v>
      </c>
      <c r="Z37" s="42" t="s">
        <v>551</v>
      </c>
      <c r="AA37" s="1" t="s">
        <v>260</v>
      </c>
      <c r="AB37" s="28" t="s">
        <v>219</v>
      </c>
    </row>
    <row r="38" spans="1:28" x14ac:dyDescent="0.3">
      <c r="A38" s="1" t="s">
        <v>45</v>
      </c>
      <c r="B38" s="1" t="s">
        <v>76</v>
      </c>
      <c r="C38" s="27" t="s">
        <v>343</v>
      </c>
      <c r="D38" s="38">
        <v>22</v>
      </c>
      <c r="E38" s="89"/>
      <c r="F38" s="27">
        <v>2</v>
      </c>
      <c r="G38" s="89"/>
      <c r="H38" s="89"/>
      <c r="I38" s="89"/>
      <c r="J38" s="27">
        <v>2</v>
      </c>
      <c r="K38" s="27">
        <v>2</v>
      </c>
      <c r="L38" s="89"/>
      <c r="M38" s="89"/>
      <c r="N38" s="27">
        <f t="shared" si="8"/>
        <v>0</v>
      </c>
      <c r="O38" s="90"/>
      <c r="P38" s="90"/>
      <c r="Q38" s="89"/>
      <c r="R38" s="89"/>
      <c r="S38" s="89"/>
      <c r="T38" s="27">
        <f t="shared" si="9"/>
        <v>6</v>
      </c>
      <c r="U38" s="40" t="str">
        <f t="shared" si="10"/>
        <v/>
      </c>
      <c r="V38" s="22" t="s">
        <v>422</v>
      </c>
      <c r="W38" s="22" t="s">
        <v>88</v>
      </c>
      <c r="X38" s="22" t="s">
        <v>94</v>
      </c>
      <c r="Y38" s="71">
        <v>1000</v>
      </c>
      <c r="Z38" s="42"/>
      <c r="AA38" s="1" t="s">
        <v>260</v>
      </c>
      <c r="AB38" s="28" t="s">
        <v>219</v>
      </c>
    </row>
    <row r="39" spans="1:28" x14ac:dyDescent="0.3">
      <c r="A39" s="1" t="s">
        <v>45</v>
      </c>
      <c r="B39" s="1" t="s">
        <v>76</v>
      </c>
      <c r="C39" s="27" t="s">
        <v>344</v>
      </c>
      <c r="D39" s="38">
        <v>12</v>
      </c>
      <c r="E39" s="89"/>
      <c r="F39" s="27">
        <v>2</v>
      </c>
      <c r="G39" s="89"/>
      <c r="H39" s="89"/>
      <c r="I39" s="89"/>
      <c r="J39" s="27">
        <v>0</v>
      </c>
      <c r="K39" s="27">
        <v>0</v>
      </c>
      <c r="L39" s="89"/>
      <c r="M39" s="89"/>
      <c r="N39" s="27">
        <f t="shared" si="8"/>
        <v>0</v>
      </c>
      <c r="O39" s="90"/>
      <c r="P39" s="90"/>
      <c r="Q39" s="89"/>
      <c r="R39" s="89"/>
      <c r="S39" s="89"/>
      <c r="T39" s="27">
        <f t="shared" si="9"/>
        <v>4</v>
      </c>
      <c r="U39" s="40" t="str">
        <f t="shared" si="10"/>
        <v/>
      </c>
      <c r="V39" s="22" t="s">
        <v>422</v>
      </c>
      <c r="W39" s="22" t="s">
        <v>88</v>
      </c>
      <c r="X39" s="22" t="s">
        <v>94</v>
      </c>
      <c r="Y39" s="71">
        <v>1000</v>
      </c>
      <c r="Z39" s="42" t="s">
        <v>551</v>
      </c>
      <c r="AA39" s="1" t="s">
        <v>260</v>
      </c>
      <c r="AB39" s="28" t="s">
        <v>219</v>
      </c>
    </row>
    <row r="40" spans="1:28" x14ac:dyDescent="0.3">
      <c r="A40" s="1" t="s">
        <v>45</v>
      </c>
      <c r="B40" s="1" t="s">
        <v>76</v>
      </c>
      <c r="C40" s="27" t="s">
        <v>345</v>
      </c>
      <c r="D40" s="38">
        <v>34</v>
      </c>
      <c r="E40" s="89"/>
      <c r="F40" s="27">
        <v>1</v>
      </c>
      <c r="G40" s="89"/>
      <c r="H40" s="89"/>
      <c r="I40" s="89"/>
      <c r="J40" s="27">
        <v>6</v>
      </c>
      <c r="K40" s="27">
        <v>9</v>
      </c>
      <c r="L40" s="89"/>
      <c r="M40" s="89"/>
      <c r="N40" s="27">
        <f t="shared" si="8"/>
        <v>0</v>
      </c>
      <c r="O40" s="90"/>
      <c r="P40" s="90"/>
      <c r="Q40" s="89"/>
      <c r="R40" s="89"/>
      <c r="S40" s="89"/>
      <c r="T40" s="27">
        <f t="shared" si="9"/>
        <v>8</v>
      </c>
      <c r="U40" s="40" t="str">
        <f t="shared" si="10"/>
        <v/>
      </c>
      <c r="V40" s="22" t="s">
        <v>422</v>
      </c>
      <c r="W40" s="22" t="s">
        <v>88</v>
      </c>
      <c r="X40" s="22" t="s">
        <v>94</v>
      </c>
      <c r="Y40" s="71">
        <v>1000</v>
      </c>
      <c r="Z40" s="42"/>
      <c r="AA40" s="1" t="s">
        <v>260</v>
      </c>
      <c r="AB40" s="28" t="s">
        <v>219</v>
      </c>
    </row>
    <row r="41" spans="1:28" x14ac:dyDescent="0.3">
      <c r="A41" s="1" t="s">
        <v>45</v>
      </c>
      <c r="B41" s="1" t="s">
        <v>76</v>
      </c>
      <c r="C41" s="27" t="s">
        <v>346</v>
      </c>
      <c r="D41" s="38">
        <v>44</v>
      </c>
      <c r="E41" s="89"/>
      <c r="F41" s="27">
        <v>3</v>
      </c>
      <c r="G41" s="89"/>
      <c r="H41" s="89"/>
      <c r="I41" s="89"/>
      <c r="J41" s="27">
        <v>3</v>
      </c>
      <c r="K41" s="27">
        <v>4</v>
      </c>
      <c r="L41" s="89"/>
      <c r="M41" s="89"/>
      <c r="N41" s="27">
        <f t="shared" si="8"/>
        <v>0</v>
      </c>
      <c r="O41" s="90"/>
      <c r="P41" s="90"/>
      <c r="Q41" s="89"/>
      <c r="R41" s="89"/>
      <c r="S41" s="89"/>
      <c r="T41" s="27">
        <f t="shared" si="9"/>
        <v>9</v>
      </c>
      <c r="U41" s="40" t="str">
        <f t="shared" si="10"/>
        <v/>
      </c>
      <c r="V41" s="22" t="s">
        <v>422</v>
      </c>
      <c r="W41" s="22" t="s">
        <v>88</v>
      </c>
      <c r="X41" s="22" t="s">
        <v>94</v>
      </c>
      <c r="Y41" s="71">
        <v>1000</v>
      </c>
      <c r="Z41" s="42"/>
      <c r="AA41" s="1" t="s">
        <v>260</v>
      </c>
      <c r="AB41" s="28" t="s">
        <v>219</v>
      </c>
    </row>
    <row r="42" spans="1:28" x14ac:dyDescent="0.3">
      <c r="A42" s="1" t="s">
        <v>45</v>
      </c>
      <c r="B42" s="1" t="s">
        <v>76</v>
      </c>
      <c r="C42" s="27" t="s">
        <v>347</v>
      </c>
      <c r="D42" s="38">
        <v>52</v>
      </c>
      <c r="E42" s="27" t="s">
        <v>438</v>
      </c>
      <c r="F42" s="27">
        <v>1</v>
      </c>
      <c r="G42" s="89"/>
      <c r="H42" s="89"/>
      <c r="I42" s="89"/>
      <c r="J42" s="27">
        <v>1</v>
      </c>
      <c r="K42" s="27">
        <v>3</v>
      </c>
      <c r="L42" s="89"/>
      <c r="M42" s="89"/>
      <c r="N42" s="27">
        <f t="shared" si="8"/>
        <v>0</v>
      </c>
      <c r="O42" s="90"/>
      <c r="P42" s="90"/>
      <c r="Q42" s="89"/>
      <c r="R42" s="89"/>
      <c r="S42" s="89"/>
      <c r="T42" s="27">
        <f t="shared" si="9"/>
        <v>3</v>
      </c>
      <c r="U42" s="40" t="str">
        <f t="shared" si="10"/>
        <v/>
      </c>
      <c r="V42" s="22" t="s">
        <v>422</v>
      </c>
      <c r="W42" s="22" t="s">
        <v>88</v>
      </c>
      <c r="X42" s="22" t="s">
        <v>94</v>
      </c>
      <c r="Y42" s="71">
        <v>1000</v>
      </c>
      <c r="Z42" s="42" t="s">
        <v>439</v>
      </c>
      <c r="AA42" s="1" t="s">
        <v>260</v>
      </c>
      <c r="AB42" s="28" t="s">
        <v>219</v>
      </c>
    </row>
    <row r="43" spans="1:28" x14ac:dyDescent="0.3">
      <c r="A43" s="1" t="s">
        <v>45</v>
      </c>
      <c r="B43" s="1" t="s">
        <v>76</v>
      </c>
      <c r="C43" s="27" t="s">
        <v>349</v>
      </c>
      <c r="D43" s="38">
        <v>40</v>
      </c>
      <c r="E43" s="89"/>
      <c r="F43" s="27">
        <v>1</v>
      </c>
      <c r="G43" s="89"/>
      <c r="H43" s="89"/>
      <c r="I43" s="89"/>
      <c r="J43" s="27">
        <v>4</v>
      </c>
      <c r="K43" s="27">
        <v>4</v>
      </c>
      <c r="L43" s="89"/>
      <c r="M43" s="89"/>
      <c r="N43" s="27">
        <f t="shared" si="8"/>
        <v>0</v>
      </c>
      <c r="O43" s="90"/>
      <c r="P43" s="90"/>
      <c r="Q43" s="89"/>
      <c r="R43" s="89"/>
      <c r="S43" s="89"/>
      <c r="T43" s="27">
        <f t="shared" si="9"/>
        <v>6</v>
      </c>
      <c r="U43" s="40" t="str">
        <f t="shared" si="10"/>
        <v/>
      </c>
      <c r="V43" s="22" t="s">
        <v>422</v>
      </c>
      <c r="W43" s="22" t="s">
        <v>88</v>
      </c>
      <c r="X43" s="22" t="s">
        <v>94</v>
      </c>
      <c r="Y43" s="71">
        <v>1000</v>
      </c>
      <c r="Z43" s="42"/>
      <c r="AA43" s="1" t="s">
        <v>260</v>
      </c>
      <c r="AB43" s="28" t="s">
        <v>219</v>
      </c>
    </row>
    <row r="44" spans="1:28" x14ac:dyDescent="0.3">
      <c r="A44" s="1" t="s">
        <v>45</v>
      </c>
      <c r="B44" s="1" t="s">
        <v>76</v>
      </c>
      <c r="C44" s="27" t="s">
        <v>350</v>
      </c>
      <c r="D44" s="38">
        <v>10</v>
      </c>
      <c r="E44" s="89"/>
      <c r="F44" s="27">
        <v>2</v>
      </c>
      <c r="G44" s="89"/>
      <c r="H44" s="89"/>
      <c r="I44" s="89"/>
      <c r="J44" s="27">
        <v>1</v>
      </c>
      <c r="K44" s="27">
        <v>1</v>
      </c>
      <c r="L44" s="89"/>
      <c r="M44" s="89"/>
      <c r="N44" s="27">
        <f t="shared" si="8"/>
        <v>0</v>
      </c>
      <c r="O44" s="90"/>
      <c r="P44" s="90"/>
      <c r="Q44" s="89"/>
      <c r="R44" s="89"/>
      <c r="S44" s="89"/>
      <c r="T44" s="27">
        <f t="shared" si="9"/>
        <v>5</v>
      </c>
      <c r="U44" s="40" t="str">
        <f t="shared" si="10"/>
        <v/>
      </c>
      <c r="V44" s="22" t="s">
        <v>422</v>
      </c>
      <c r="W44" s="22" t="s">
        <v>88</v>
      </c>
      <c r="X44" s="22" t="s">
        <v>94</v>
      </c>
      <c r="Y44" s="71">
        <v>1000</v>
      </c>
      <c r="Z44" s="42" t="s">
        <v>551</v>
      </c>
      <c r="AA44" s="1" t="s">
        <v>260</v>
      </c>
      <c r="AB44" s="28" t="s">
        <v>219</v>
      </c>
    </row>
    <row r="45" spans="1:28" x14ac:dyDescent="0.3">
      <c r="A45" s="1" t="s">
        <v>45</v>
      </c>
      <c r="B45" s="1" t="s">
        <v>76</v>
      </c>
      <c r="C45" s="57" t="s">
        <v>38</v>
      </c>
      <c r="D45" s="57"/>
      <c r="E45" s="57">
        <v>240</v>
      </c>
      <c r="F45" s="57"/>
      <c r="G45" s="57">
        <v>74</v>
      </c>
      <c r="H45" s="57"/>
      <c r="I45" s="57"/>
      <c r="J45" s="57"/>
      <c r="K45" s="57"/>
      <c r="L45" s="57">
        <v>3</v>
      </c>
      <c r="M45" s="57">
        <v>14</v>
      </c>
      <c r="N45" s="57"/>
      <c r="O45" s="57"/>
      <c r="P45" s="57">
        <v>23</v>
      </c>
      <c r="Q45" s="57"/>
      <c r="R45" s="57">
        <v>13</v>
      </c>
      <c r="S45" s="43"/>
      <c r="T45" s="27"/>
      <c r="U45" s="40" t="str">
        <f t="shared" ref="U45" si="11">_xlfn.IFNA("",((T45+Q45+N45-R45)+(O45*2))/E45)</f>
        <v/>
      </c>
      <c r="V45" s="22" t="s">
        <v>422</v>
      </c>
      <c r="W45" s="22" t="s">
        <v>88</v>
      </c>
      <c r="X45" s="22" t="s">
        <v>94</v>
      </c>
      <c r="Y45" s="71">
        <v>1000</v>
      </c>
      <c r="Z45" s="42"/>
      <c r="AA45" s="1" t="s">
        <v>260</v>
      </c>
      <c r="AB45" s="28" t="s">
        <v>219</v>
      </c>
    </row>
    <row r="46" spans="1:28" x14ac:dyDescent="0.3">
      <c r="A46" s="44" t="s">
        <v>45</v>
      </c>
      <c r="B46" s="44" t="s">
        <v>76</v>
      </c>
      <c r="C46" s="45" t="s">
        <v>39</v>
      </c>
      <c r="D46" s="44"/>
      <c r="E46" s="45">
        <f t="shared" ref="E46:T46" si="12">SUM(E35:E45)</f>
        <v>240</v>
      </c>
      <c r="F46" s="45">
        <f t="shared" si="12"/>
        <v>29</v>
      </c>
      <c r="G46" s="45">
        <f t="shared" si="12"/>
        <v>74</v>
      </c>
      <c r="H46" s="45">
        <f t="shared" si="12"/>
        <v>0</v>
      </c>
      <c r="I46" s="45">
        <f t="shared" si="12"/>
        <v>0</v>
      </c>
      <c r="J46" s="45">
        <f t="shared" si="12"/>
        <v>29</v>
      </c>
      <c r="K46" s="45">
        <f t="shared" si="12"/>
        <v>36</v>
      </c>
      <c r="L46" s="45">
        <f t="shared" si="12"/>
        <v>3</v>
      </c>
      <c r="M46" s="45">
        <f t="shared" si="12"/>
        <v>22</v>
      </c>
      <c r="N46" s="45">
        <f t="shared" si="12"/>
        <v>8</v>
      </c>
      <c r="O46" s="45">
        <f t="shared" si="12"/>
        <v>0</v>
      </c>
      <c r="P46" s="45">
        <f t="shared" si="12"/>
        <v>23</v>
      </c>
      <c r="Q46" s="45">
        <f t="shared" si="12"/>
        <v>0</v>
      </c>
      <c r="R46" s="45">
        <f t="shared" si="12"/>
        <v>13</v>
      </c>
      <c r="S46" s="45">
        <f t="shared" si="12"/>
        <v>0</v>
      </c>
      <c r="T46" s="45">
        <f t="shared" si="12"/>
        <v>87</v>
      </c>
      <c r="U46" s="46">
        <f>((T46+Q46+N46-R46)+(O46*2))/E46</f>
        <v>0.34166666666666667</v>
      </c>
      <c r="V46" s="47" t="s">
        <v>422</v>
      </c>
      <c r="W46" s="47" t="s">
        <v>88</v>
      </c>
      <c r="X46" s="47" t="s">
        <v>94</v>
      </c>
      <c r="Y46" s="72">
        <v>1000</v>
      </c>
      <c r="Z46" s="49"/>
      <c r="AA46" s="44" t="s">
        <v>260</v>
      </c>
      <c r="AB46" s="78" t="s">
        <v>219</v>
      </c>
    </row>
    <row r="47" spans="1:28" x14ac:dyDescent="0.3">
      <c r="A47" s="1"/>
      <c r="B47" s="1"/>
      <c r="C47" s="1"/>
      <c r="D47" s="1"/>
      <c r="F47" s="50" t="s">
        <v>40</v>
      </c>
      <c r="G47" s="51">
        <f>F46/G46</f>
        <v>0.39189189189189189</v>
      </c>
      <c r="H47" s="27"/>
      <c r="I47" s="1"/>
      <c r="J47" s="50" t="s">
        <v>41</v>
      </c>
      <c r="K47" s="52">
        <f>J46/K46</f>
        <v>0.80555555555555558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5" t="s">
        <v>43</v>
      </c>
      <c r="M48" t="s">
        <v>443</v>
      </c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1"/>
      <c r="D49" s="1"/>
      <c r="F49" s="50"/>
      <c r="G49" s="82"/>
      <c r="H49" s="27"/>
      <c r="I49" s="1"/>
      <c r="J49" s="50"/>
      <c r="K49" s="83"/>
      <c r="L49" s="1"/>
      <c r="M49" s="39"/>
      <c r="N49" s="84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4"/>
      <c r="Z50" s="42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1"/>
    </row>
    <row r="52" spans="1:28" x14ac:dyDescent="0.3">
      <c r="A52" s="1"/>
      <c r="B52" s="1"/>
      <c r="C52" s="5"/>
      <c r="V52" s="22"/>
      <c r="W52" s="22"/>
      <c r="X52" s="22"/>
      <c r="Y52" s="54"/>
      <c r="Z52" s="42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32E90-3B82-4862-8242-A47B4A1A9506}">
  <sheetPr>
    <tabColor rgb="FFFF0000"/>
  </sheetPr>
  <dimension ref="A2:AB52"/>
  <sheetViews>
    <sheetView workbookViewId="0">
      <selection activeCell="C22" sqref="C22"/>
    </sheetView>
  </sheetViews>
  <sheetFormatPr defaultRowHeight="14.4" x14ac:dyDescent="0.3"/>
  <cols>
    <col min="1" max="1" width="4.88671875" customWidth="1"/>
    <col min="2" max="2" width="6" customWidth="1"/>
    <col min="3" max="3" width="23.77734375" customWidth="1"/>
    <col min="4" max="4" width="4.33203125" customWidth="1"/>
    <col min="5" max="6" width="5.88671875" customWidth="1"/>
    <col min="7" max="7" width="7.21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2" spans="1:28" x14ac:dyDescent="0.3">
      <c r="B2" s="1"/>
      <c r="C2" s="2" t="s">
        <v>44</v>
      </c>
      <c r="D2" s="3" t="s">
        <v>410</v>
      </c>
      <c r="E2" s="4"/>
      <c r="F2" s="63"/>
      <c r="G2" s="6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29309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210</v>
      </c>
      <c r="D4" s="7" t="s">
        <v>4</v>
      </c>
      <c r="E4" s="8"/>
      <c r="F4" s="5"/>
      <c r="G4" s="1"/>
      <c r="J4" s="15" t="s">
        <v>425</v>
      </c>
      <c r="K4" s="16" t="s">
        <v>44</v>
      </c>
      <c r="L4" s="17"/>
      <c r="M4" s="18"/>
      <c r="N4" s="19">
        <v>24</v>
      </c>
      <c r="O4" s="19">
        <v>26</v>
      </c>
      <c r="P4" s="19">
        <v>34</v>
      </c>
      <c r="Q4" s="19">
        <v>27</v>
      </c>
      <c r="R4" s="20"/>
      <c r="S4" s="21">
        <f>SUM(N4:R4)</f>
        <v>111</v>
      </c>
      <c r="T4" s="22" t="s">
        <v>426</v>
      </c>
    </row>
    <row r="5" spans="1:28" x14ac:dyDescent="0.3">
      <c r="B5" s="1"/>
      <c r="C5" s="6" t="s">
        <v>436</v>
      </c>
      <c r="D5" s="7" t="s">
        <v>5</v>
      </c>
      <c r="E5" s="1"/>
      <c r="F5" s="1" t="s">
        <v>446</v>
      </c>
      <c r="G5" s="1"/>
      <c r="J5" s="15" t="s">
        <v>220</v>
      </c>
      <c r="K5" s="16" t="s">
        <v>77</v>
      </c>
      <c r="L5" s="17"/>
      <c r="M5" s="18"/>
      <c r="N5" s="19">
        <v>37</v>
      </c>
      <c r="O5" s="19">
        <v>34</v>
      </c>
      <c r="P5" s="19">
        <v>37</v>
      </c>
      <c r="Q5" s="19">
        <v>20</v>
      </c>
      <c r="R5" s="20"/>
      <c r="S5" s="21">
        <f>SUM(N5:R5)</f>
        <v>128</v>
      </c>
      <c r="T5" s="22" t="s">
        <v>426</v>
      </c>
      <c r="U5" s="1" t="s">
        <v>445</v>
      </c>
      <c r="V5" s="1"/>
      <c r="W5" s="1"/>
    </row>
    <row r="6" spans="1:28" x14ac:dyDescent="0.3">
      <c r="C6" s="65">
        <v>2114</v>
      </c>
      <c r="D6" s="7" t="s">
        <v>6</v>
      </c>
      <c r="F6" s="1" t="s">
        <v>452</v>
      </c>
      <c r="T6" s="1"/>
      <c r="U6" s="1"/>
      <c r="V6" s="1"/>
      <c r="W6" s="1"/>
    </row>
    <row r="7" spans="1:28" x14ac:dyDescent="0.3">
      <c r="B7" s="1"/>
      <c r="C7" s="69"/>
      <c r="D7" s="7" t="s">
        <v>7</v>
      </c>
      <c r="F7" t="s">
        <v>453</v>
      </c>
      <c r="G7" s="1"/>
      <c r="S7" s="1"/>
      <c r="T7" s="25" t="s">
        <v>411</v>
      </c>
      <c r="U7" s="1"/>
      <c r="V7" s="26">
        <v>19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2"/>
      <c r="W10" s="22"/>
      <c r="X10" s="22"/>
      <c r="Y10" s="54"/>
      <c r="Z10" s="42"/>
      <c r="AA10" s="1"/>
      <c r="AB10" s="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 t="s">
        <v>412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54</v>
      </c>
      <c r="D13" s="38">
        <v>21</v>
      </c>
      <c r="E13" s="89"/>
      <c r="F13" s="27">
        <v>3</v>
      </c>
      <c r="G13" s="89"/>
      <c r="H13" s="89"/>
      <c r="I13" s="89"/>
      <c r="J13" s="27">
        <v>5</v>
      </c>
      <c r="K13" s="27">
        <v>8</v>
      </c>
      <c r="L13" s="89"/>
      <c r="M13" s="89"/>
      <c r="N13" s="27">
        <f t="shared" ref="N13:N23" si="0">SUM(L13:M13)</f>
        <v>0</v>
      </c>
      <c r="O13" s="90"/>
      <c r="P13" s="39">
        <v>4</v>
      </c>
      <c r="Q13" s="89" t="s">
        <v>552</v>
      </c>
      <c r="R13" s="89"/>
      <c r="S13" s="89"/>
      <c r="T13" s="27">
        <f>+(F13*2)+J13</f>
        <v>11</v>
      </c>
      <c r="U13" s="40" t="str">
        <f>IFERROR(((T13+Q13+N13-R13)+(O13*2))/E13,"")</f>
        <v/>
      </c>
      <c r="V13" s="22" t="s">
        <v>426</v>
      </c>
      <c r="W13" s="22" t="s">
        <v>88</v>
      </c>
      <c r="X13" s="22" t="s">
        <v>94</v>
      </c>
      <c r="Y13" s="71">
        <v>2114</v>
      </c>
      <c r="Z13" s="42"/>
      <c r="AA13" s="1" t="s">
        <v>90</v>
      </c>
      <c r="AB13" s="28" t="s">
        <v>427</v>
      </c>
    </row>
    <row r="14" spans="1:28" x14ac:dyDescent="0.3">
      <c r="A14" s="1" t="s">
        <v>76</v>
      </c>
      <c r="B14" s="1" t="s">
        <v>45</v>
      </c>
      <c r="C14" s="27" t="s">
        <v>50</v>
      </c>
      <c r="D14" s="38">
        <v>32</v>
      </c>
      <c r="E14" s="89"/>
      <c r="F14" s="27">
        <v>5</v>
      </c>
      <c r="G14" s="89"/>
      <c r="H14" s="89"/>
      <c r="I14" s="89"/>
      <c r="J14" s="27">
        <v>5</v>
      </c>
      <c r="K14" s="27">
        <v>7</v>
      </c>
      <c r="L14" s="89"/>
      <c r="M14" s="89"/>
      <c r="N14" s="27">
        <f t="shared" si="0"/>
        <v>0</v>
      </c>
      <c r="O14" s="90"/>
      <c r="P14" s="90"/>
      <c r="Q14" s="89"/>
      <c r="R14" s="89"/>
      <c r="S14" s="89"/>
      <c r="T14" s="27">
        <f t="shared" ref="T14:T23" si="1">+(F14*2)+J14</f>
        <v>15</v>
      </c>
      <c r="U14" s="40" t="str">
        <f t="shared" ref="U14:U23" si="2">IFERROR(((T14+Q14+N14-R14)+(O14*2))/E14,"")</f>
        <v/>
      </c>
      <c r="V14" s="22" t="s">
        <v>426</v>
      </c>
      <c r="W14" s="22" t="s">
        <v>88</v>
      </c>
      <c r="X14" s="22" t="s">
        <v>94</v>
      </c>
      <c r="Y14" s="71">
        <v>2114</v>
      </c>
      <c r="Z14" s="42"/>
      <c r="AA14" s="1" t="s">
        <v>90</v>
      </c>
      <c r="AB14" s="28" t="s">
        <v>427</v>
      </c>
    </row>
    <row r="15" spans="1:28" x14ac:dyDescent="0.3">
      <c r="A15" s="1" t="s">
        <v>76</v>
      </c>
      <c r="B15" s="1" t="s">
        <v>45</v>
      </c>
      <c r="C15" s="27" t="s">
        <v>47</v>
      </c>
      <c r="D15" s="38">
        <v>42</v>
      </c>
      <c r="E15" s="89"/>
      <c r="F15" s="27">
        <v>5</v>
      </c>
      <c r="G15" s="89"/>
      <c r="H15" s="89"/>
      <c r="I15" s="89"/>
      <c r="J15" s="27">
        <v>6</v>
      </c>
      <c r="K15" s="27">
        <v>8</v>
      </c>
      <c r="L15" s="89"/>
      <c r="M15" s="89"/>
      <c r="N15" s="27">
        <f t="shared" si="0"/>
        <v>0</v>
      </c>
      <c r="O15" s="90"/>
      <c r="P15" s="39">
        <v>4</v>
      </c>
      <c r="Q15" s="89" t="s">
        <v>552</v>
      </c>
      <c r="R15" s="89"/>
      <c r="S15" s="89"/>
      <c r="T15" s="27">
        <f t="shared" si="1"/>
        <v>16</v>
      </c>
      <c r="U15" s="40" t="str">
        <f t="shared" si="2"/>
        <v/>
      </c>
      <c r="V15" s="22" t="s">
        <v>426</v>
      </c>
      <c r="W15" s="22" t="s">
        <v>88</v>
      </c>
      <c r="X15" s="22" t="s">
        <v>94</v>
      </c>
      <c r="Y15" s="71">
        <v>2114</v>
      </c>
      <c r="Z15" s="42"/>
      <c r="AA15" s="1" t="s">
        <v>90</v>
      </c>
      <c r="AB15" s="28" t="s">
        <v>427</v>
      </c>
    </row>
    <row r="16" spans="1:28" x14ac:dyDescent="0.3">
      <c r="A16" s="1" t="s">
        <v>76</v>
      </c>
      <c r="B16" s="1" t="s">
        <v>45</v>
      </c>
      <c r="C16" s="27" t="s">
        <v>172</v>
      </c>
      <c r="D16" s="38">
        <v>13</v>
      </c>
      <c r="E16" s="89"/>
      <c r="F16" s="27">
        <v>2</v>
      </c>
      <c r="G16" s="89"/>
      <c r="H16" s="89"/>
      <c r="I16" s="89"/>
      <c r="J16" s="27">
        <v>7</v>
      </c>
      <c r="K16" s="27">
        <v>9</v>
      </c>
      <c r="L16" s="89"/>
      <c r="M16" s="89"/>
      <c r="N16" s="27">
        <f t="shared" si="0"/>
        <v>0</v>
      </c>
      <c r="O16" s="90"/>
      <c r="P16" s="39">
        <v>4</v>
      </c>
      <c r="Q16" s="89" t="s">
        <v>552</v>
      </c>
      <c r="R16" s="89"/>
      <c r="S16" s="89"/>
      <c r="T16" s="27">
        <f t="shared" si="1"/>
        <v>11</v>
      </c>
      <c r="U16" s="40" t="str">
        <f t="shared" si="2"/>
        <v/>
      </c>
      <c r="V16" s="22" t="s">
        <v>426</v>
      </c>
      <c r="W16" s="22" t="s">
        <v>88</v>
      </c>
      <c r="X16" s="22" t="s">
        <v>94</v>
      </c>
      <c r="Y16" s="71">
        <v>2114</v>
      </c>
      <c r="Z16" s="42"/>
      <c r="AA16" s="1" t="s">
        <v>90</v>
      </c>
      <c r="AB16" s="28" t="s">
        <v>427</v>
      </c>
    </row>
    <row r="17" spans="1:28" x14ac:dyDescent="0.3">
      <c r="A17" s="1" t="s">
        <v>76</v>
      </c>
      <c r="B17" s="1" t="s">
        <v>45</v>
      </c>
      <c r="C17" s="27" t="s">
        <v>49</v>
      </c>
      <c r="D17" s="38">
        <v>53</v>
      </c>
      <c r="E17" s="89"/>
      <c r="F17" s="27">
        <v>2</v>
      </c>
      <c r="G17" s="89"/>
      <c r="H17" s="89"/>
      <c r="I17" s="89"/>
      <c r="J17" s="27">
        <v>3</v>
      </c>
      <c r="K17" s="27">
        <v>4</v>
      </c>
      <c r="L17" s="89"/>
      <c r="M17" s="89"/>
      <c r="N17" s="27">
        <f t="shared" si="0"/>
        <v>0</v>
      </c>
      <c r="O17" s="90"/>
      <c r="P17" s="90"/>
      <c r="Q17" s="89"/>
      <c r="R17" s="89"/>
      <c r="S17" s="89"/>
      <c r="T17" s="27">
        <f t="shared" si="1"/>
        <v>7</v>
      </c>
      <c r="U17" s="40" t="str">
        <f t="shared" si="2"/>
        <v/>
      </c>
      <c r="V17" s="22" t="s">
        <v>426</v>
      </c>
      <c r="W17" s="22" t="s">
        <v>88</v>
      </c>
      <c r="X17" s="22" t="s">
        <v>94</v>
      </c>
      <c r="Y17" s="71">
        <v>2114</v>
      </c>
      <c r="Z17" s="42"/>
      <c r="AA17" s="1" t="s">
        <v>90</v>
      </c>
      <c r="AB17" s="28" t="s">
        <v>427</v>
      </c>
    </row>
    <row r="18" spans="1:28" x14ac:dyDescent="0.3">
      <c r="A18" s="1" t="s">
        <v>76</v>
      </c>
      <c r="B18" s="1" t="s">
        <v>45</v>
      </c>
      <c r="C18" s="27" t="s">
        <v>51</v>
      </c>
      <c r="D18" s="38">
        <v>33</v>
      </c>
      <c r="E18" s="89"/>
      <c r="F18" s="27">
        <v>1</v>
      </c>
      <c r="G18" s="89"/>
      <c r="H18" s="89"/>
      <c r="I18" s="89"/>
      <c r="J18" s="27">
        <v>2</v>
      </c>
      <c r="K18" s="27">
        <v>4</v>
      </c>
      <c r="L18" s="89"/>
      <c r="M18" s="89"/>
      <c r="N18" s="27">
        <f t="shared" si="0"/>
        <v>0</v>
      </c>
      <c r="O18" s="90"/>
      <c r="P18" s="90"/>
      <c r="Q18" s="89"/>
      <c r="R18" s="89"/>
      <c r="S18" s="89"/>
      <c r="T18" s="27">
        <f t="shared" si="1"/>
        <v>4</v>
      </c>
      <c r="U18" s="40" t="str">
        <f t="shared" si="2"/>
        <v/>
      </c>
      <c r="V18" s="22" t="s">
        <v>426</v>
      </c>
      <c r="W18" s="22" t="s">
        <v>88</v>
      </c>
      <c r="X18" s="22" t="s">
        <v>94</v>
      </c>
      <c r="Y18" s="71">
        <v>2114</v>
      </c>
      <c r="Z18" s="42"/>
      <c r="AA18" s="1" t="s">
        <v>90</v>
      </c>
      <c r="AB18" s="28" t="s">
        <v>427</v>
      </c>
    </row>
    <row r="19" spans="1:28" x14ac:dyDescent="0.3">
      <c r="A19" s="1" t="s">
        <v>76</v>
      </c>
      <c r="B19" s="1" t="s">
        <v>45</v>
      </c>
      <c r="C19" s="27" t="s">
        <v>173</v>
      </c>
      <c r="D19" s="38">
        <v>44</v>
      </c>
      <c r="E19" s="89"/>
      <c r="F19" s="27">
        <v>8</v>
      </c>
      <c r="G19" s="89"/>
      <c r="H19" s="89"/>
      <c r="I19" s="89"/>
      <c r="J19" s="27">
        <v>4</v>
      </c>
      <c r="K19" s="27">
        <v>5</v>
      </c>
      <c r="L19" s="89"/>
      <c r="M19" s="89"/>
      <c r="N19" s="27">
        <f t="shared" si="0"/>
        <v>0</v>
      </c>
      <c r="O19" s="90"/>
      <c r="P19" s="57">
        <v>6</v>
      </c>
      <c r="Q19" s="89"/>
      <c r="R19" s="89"/>
      <c r="S19" s="89"/>
      <c r="T19" s="27">
        <f t="shared" si="1"/>
        <v>20</v>
      </c>
      <c r="U19" s="40" t="str">
        <f t="shared" si="2"/>
        <v/>
      </c>
      <c r="V19" s="22" t="s">
        <v>426</v>
      </c>
      <c r="W19" s="22" t="s">
        <v>88</v>
      </c>
      <c r="X19" s="22" t="s">
        <v>94</v>
      </c>
      <c r="Y19" s="71">
        <v>2114</v>
      </c>
      <c r="Z19" s="42"/>
      <c r="AA19" s="1" t="s">
        <v>90</v>
      </c>
      <c r="AB19" s="28" t="s">
        <v>427</v>
      </c>
    </row>
    <row r="20" spans="1:28" x14ac:dyDescent="0.3">
      <c r="A20" s="1" t="s">
        <v>76</v>
      </c>
      <c r="B20" s="1" t="s">
        <v>45</v>
      </c>
      <c r="C20" s="27" t="s">
        <v>155</v>
      </c>
      <c r="D20" s="38">
        <v>10</v>
      </c>
      <c r="E20" s="89"/>
      <c r="F20" s="27">
        <v>3</v>
      </c>
      <c r="G20" s="89"/>
      <c r="H20" s="89"/>
      <c r="I20" s="89"/>
      <c r="J20" s="27">
        <v>0</v>
      </c>
      <c r="K20" s="27">
        <v>0</v>
      </c>
      <c r="L20" s="89"/>
      <c r="M20" s="89"/>
      <c r="N20" s="27">
        <f t="shared" si="0"/>
        <v>0</v>
      </c>
      <c r="O20" s="90"/>
      <c r="P20" s="90"/>
      <c r="Q20" s="89"/>
      <c r="R20" s="89"/>
      <c r="S20" s="89"/>
      <c r="T20" s="27">
        <f t="shared" si="1"/>
        <v>6</v>
      </c>
      <c r="U20" s="40" t="str">
        <f t="shared" si="2"/>
        <v/>
      </c>
      <c r="V20" s="22" t="s">
        <v>426</v>
      </c>
      <c r="W20" s="22" t="s">
        <v>88</v>
      </c>
      <c r="X20" s="22" t="s">
        <v>94</v>
      </c>
      <c r="Y20" s="71">
        <v>2114</v>
      </c>
      <c r="Z20" s="42"/>
      <c r="AA20" s="1" t="s">
        <v>90</v>
      </c>
      <c r="AB20" s="28" t="s">
        <v>427</v>
      </c>
    </row>
    <row r="21" spans="1:28" x14ac:dyDescent="0.3">
      <c r="A21" s="1" t="s">
        <v>76</v>
      </c>
      <c r="B21" s="1" t="s">
        <v>45</v>
      </c>
      <c r="C21" s="27" t="s">
        <v>52</v>
      </c>
      <c r="D21" s="38">
        <v>12</v>
      </c>
      <c r="E21" s="89"/>
      <c r="F21" s="27">
        <v>2</v>
      </c>
      <c r="G21" s="89"/>
      <c r="H21" s="89"/>
      <c r="I21" s="89"/>
      <c r="J21" s="27">
        <v>6</v>
      </c>
      <c r="K21" s="27">
        <v>10</v>
      </c>
      <c r="L21" s="89"/>
      <c r="M21" s="89"/>
      <c r="N21" s="27">
        <f t="shared" si="0"/>
        <v>0</v>
      </c>
      <c r="O21" s="90"/>
      <c r="P21" s="90"/>
      <c r="Q21" s="89"/>
      <c r="R21" s="89"/>
      <c r="S21" s="89"/>
      <c r="T21" s="27">
        <f t="shared" si="1"/>
        <v>10</v>
      </c>
      <c r="U21" s="40" t="str">
        <f t="shared" si="2"/>
        <v/>
      </c>
      <c r="V21" s="22" t="s">
        <v>426</v>
      </c>
      <c r="W21" s="22" t="s">
        <v>88</v>
      </c>
      <c r="X21" s="22" t="s">
        <v>94</v>
      </c>
      <c r="Y21" s="71">
        <v>2114</v>
      </c>
      <c r="Z21" s="42"/>
      <c r="AA21" s="1" t="s">
        <v>90</v>
      </c>
      <c r="AB21" s="28" t="s">
        <v>427</v>
      </c>
    </row>
    <row r="22" spans="1:28" x14ac:dyDescent="0.3">
      <c r="A22" s="1" t="s">
        <v>76</v>
      </c>
      <c r="B22" s="1" t="s">
        <v>45</v>
      </c>
      <c r="C22" s="27" t="s">
        <v>179</v>
      </c>
      <c r="D22" s="87" t="s">
        <v>495</v>
      </c>
      <c r="E22" s="89"/>
      <c r="F22" s="27">
        <v>1</v>
      </c>
      <c r="G22" s="89"/>
      <c r="H22" s="89"/>
      <c r="I22" s="89"/>
      <c r="J22" s="27">
        <v>0</v>
      </c>
      <c r="K22" s="27">
        <v>0</v>
      </c>
      <c r="L22" s="89"/>
      <c r="M22" s="89"/>
      <c r="N22" s="27">
        <f t="shared" ref="N22" si="3">SUM(L22:M22)</f>
        <v>0</v>
      </c>
      <c r="O22" s="90"/>
      <c r="P22" s="90"/>
      <c r="Q22" s="89"/>
      <c r="R22" s="89"/>
      <c r="S22" s="89"/>
      <c r="T22" s="27">
        <f t="shared" ref="T22" si="4">+(F22*2)+J22</f>
        <v>2</v>
      </c>
      <c r="U22" s="40" t="str">
        <f t="shared" ref="U22" si="5">IFERROR(((T22+Q22+N22-R22)+(O22*2))/E22,"")</f>
        <v/>
      </c>
      <c r="V22" s="22" t="s">
        <v>426</v>
      </c>
      <c r="W22" s="22" t="s">
        <v>88</v>
      </c>
      <c r="X22" s="22" t="s">
        <v>94</v>
      </c>
      <c r="Y22" s="71">
        <v>2114</v>
      </c>
      <c r="Z22" s="42"/>
      <c r="AA22" s="1" t="s">
        <v>90</v>
      </c>
      <c r="AB22" s="28" t="s">
        <v>427</v>
      </c>
    </row>
    <row r="23" spans="1:28" x14ac:dyDescent="0.3">
      <c r="A23" s="1" t="s">
        <v>76</v>
      </c>
      <c r="B23" s="1" t="s">
        <v>45</v>
      </c>
      <c r="C23" s="27" t="s">
        <v>48</v>
      </c>
      <c r="D23" s="38">
        <v>11</v>
      </c>
      <c r="E23" s="89"/>
      <c r="F23" s="27">
        <v>2</v>
      </c>
      <c r="G23" s="89"/>
      <c r="H23" s="89"/>
      <c r="I23" s="89"/>
      <c r="J23" s="27">
        <v>5</v>
      </c>
      <c r="K23" s="27">
        <v>8</v>
      </c>
      <c r="L23" s="89"/>
      <c r="M23" s="89"/>
      <c r="N23" s="27">
        <f t="shared" si="0"/>
        <v>0</v>
      </c>
      <c r="O23" s="90"/>
      <c r="P23" s="90"/>
      <c r="Q23" s="89"/>
      <c r="R23" s="89"/>
      <c r="S23" s="89"/>
      <c r="T23" s="27">
        <f t="shared" si="1"/>
        <v>9</v>
      </c>
      <c r="U23" s="40" t="str">
        <f t="shared" si="2"/>
        <v/>
      </c>
      <c r="V23" s="22" t="s">
        <v>426</v>
      </c>
      <c r="W23" s="22" t="s">
        <v>88</v>
      </c>
      <c r="X23" s="22" t="s">
        <v>94</v>
      </c>
      <c r="Y23" s="71">
        <v>2114</v>
      </c>
      <c r="Z23" s="42"/>
      <c r="AA23" s="1" t="s">
        <v>90</v>
      </c>
      <c r="AB23" s="28" t="s">
        <v>427</v>
      </c>
    </row>
    <row r="24" spans="1:28" x14ac:dyDescent="0.3">
      <c r="A24" s="1" t="s">
        <v>76</v>
      </c>
      <c r="B24" s="1" t="s">
        <v>45</v>
      </c>
      <c r="C24" s="57" t="s">
        <v>38</v>
      </c>
      <c r="D24" s="57"/>
      <c r="E24" s="57">
        <v>240</v>
      </c>
      <c r="F24" s="57"/>
      <c r="G24" s="57">
        <v>91</v>
      </c>
      <c r="H24" s="57"/>
      <c r="I24" s="57"/>
      <c r="J24" s="57"/>
      <c r="K24" s="57"/>
      <c r="L24" s="57"/>
      <c r="M24" s="57">
        <v>58</v>
      </c>
      <c r="N24" s="57"/>
      <c r="O24" s="57"/>
      <c r="P24" s="57">
        <v>21</v>
      </c>
      <c r="Q24" s="57"/>
      <c r="R24" s="57">
        <v>23</v>
      </c>
      <c r="S24" s="43"/>
      <c r="T24" s="27"/>
      <c r="U24" s="40" t="str">
        <f t="shared" ref="U24" si="6">_xlfn.IFNA("",((T24+Q24+N24-R24)+(O24*2))/E24)</f>
        <v/>
      </c>
      <c r="V24" s="22" t="s">
        <v>426</v>
      </c>
      <c r="W24" s="22" t="s">
        <v>88</v>
      </c>
      <c r="X24" s="22" t="s">
        <v>94</v>
      </c>
      <c r="Y24" s="71">
        <v>2114</v>
      </c>
      <c r="Z24" s="42"/>
      <c r="AA24" s="1" t="s">
        <v>90</v>
      </c>
      <c r="AB24" s="28" t="s">
        <v>427</v>
      </c>
    </row>
    <row r="25" spans="1:28" x14ac:dyDescent="0.3">
      <c r="A25" s="44" t="s">
        <v>76</v>
      </c>
      <c r="B25" s="44" t="s">
        <v>45</v>
      </c>
      <c r="C25" s="45" t="s">
        <v>39</v>
      </c>
      <c r="D25" s="44"/>
      <c r="E25" s="45">
        <f t="shared" ref="E25:T25" si="7">SUM(E13:E24)</f>
        <v>240</v>
      </c>
      <c r="F25" s="45">
        <f t="shared" si="7"/>
        <v>34</v>
      </c>
      <c r="G25" s="45">
        <f t="shared" si="7"/>
        <v>91</v>
      </c>
      <c r="H25" s="45">
        <f t="shared" si="7"/>
        <v>0</v>
      </c>
      <c r="I25" s="45">
        <f t="shared" si="7"/>
        <v>0</v>
      </c>
      <c r="J25" s="45">
        <f t="shared" si="7"/>
        <v>43</v>
      </c>
      <c r="K25" s="45">
        <f t="shared" si="7"/>
        <v>63</v>
      </c>
      <c r="L25" s="45">
        <f t="shared" si="7"/>
        <v>0</v>
      </c>
      <c r="M25" s="45">
        <f t="shared" si="7"/>
        <v>58</v>
      </c>
      <c r="N25" s="45">
        <f t="shared" si="7"/>
        <v>0</v>
      </c>
      <c r="O25" s="45">
        <f t="shared" si="7"/>
        <v>0</v>
      </c>
      <c r="P25" s="45">
        <f t="shared" si="7"/>
        <v>39</v>
      </c>
      <c r="Q25" s="45">
        <f t="shared" si="7"/>
        <v>0</v>
      </c>
      <c r="R25" s="45">
        <f t="shared" si="7"/>
        <v>23</v>
      </c>
      <c r="S25" s="45">
        <f t="shared" si="7"/>
        <v>0</v>
      </c>
      <c r="T25" s="45">
        <f t="shared" si="7"/>
        <v>111</v>
      </c>
      <c r="U25" s="46">
        <f>((T25+Q25+N25-R25)+(O25*2))/E25</f>
        <v>0.36666666666666664</v>
      </c>
      <c r="V25" s="47" t="s">
        <v>426</v>
      </c>
      <c r="W25" s="47" t="s">
        <v>88</v>
      </c>
      <c r="X25" s="47" t="s">
        <v>94</v>
      </c>
      <c r="Y25" s="72">
        <v>2114</v>
      </c>
      <c r="Z25" s="49"/>
      <c r="AA25" s="44" t="s">
        <v>90</v>
      </c>
      <c r="AB25" s="78" t="s">
        <v>427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0.37362637362637363</v>
      </c>
      <c r="H26" s="27"/>
      <c r="I26" s="1"/>
      <c r="J26" s="50" t="s">
        <v>41</v>
      </c>
      <c r="K26" s="52">
        <f>J25/K25</f>
        <v>0.68253968253968256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B28" s="1"/>
      <c r="C28" s="1" t="s">
        <v>450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1"/>
    </row>
    <row r="29" spans="1:28" x14ac:dyDescent="0.3">
      <c r="C29" t="s">
        <v>451</v>
      </c>
    </row>
    <row r="33" spans="1:28" x14ac:dyDescent="0.3">
      <c r="B33" s="1"/>
      <c r="C33" s="55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 t="s">
        <v>416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341</v>
      </c>
      <c r="D35" s="38">
        <v>30</v>
      </c>
      <c r="E35" s="27">
        <v>37</v>
      </c>
      <c r="F35" s="27">
        <v>18</v>
      </c>
      <c r="G35" s="27">
        <v>29</v>
      </c>
      <c r="H35" s="89"/>
      <c r="I35" s="89"/>
      <c r="J35" s="27">
        <v>14</v>
      </c>
      <c r="K35" s="27">
        <v>18</v>
      </c>
      <c r="L35" s="89"/>
      <c r="M35" s="89"/>
      <c r="N35" s="27">
        <f t="shared" ref="N35:N45" si="8">SUM(L35:M35)</f>
        <v>0</v>
      </c>
      <c r="O35" s="90"/>
      <c r="P35" s="90"/>
      <c r="Q35" s="89"/>
      <c r="R35" s="89"/>
      <c r="S35" s="89"/>
      <c r="T35" s="27">
        <f>+(F35*2)+J35</f>
        <v>50</v>
      </c>
      <c r="U35" s="40">
        <f>IFERROR(((T35+Q35+N35-R35)+(O35*2))/E35,"")</f>
        <v>1.3513513513513513</v>
      </c>
      <c r="V35" s="22" t="s">
        <v>426</v>
      </c>
      <c r="W35" s="22" t="s">
        <v>93</v>
      </c>
      <c r="X35" s="22" t="s">
        <v>89</v>
      </c>
      <c r="Y35" s="71">
        <v>2114</v>
      </c>
      <c r="Z35" s="42" t="s">
        <v>447</v>
      </c>
      <c r="AA35" s="1" t="s">
        <v>260</v>
      </c>
      <c r="AB35" s="28" t="s">
        <v>221</v>
      </c>
    </row>
    <row r="36" spans="1:28" x14ac:dyDescent="0.3">
      <c r="A36" s="1" t="s">
        <v>45</v>
      </c>
      <c r="B36" s="1" t="s">
        <v>76</v>
      </c>
      <c r="C36" s="27" t="s">
        <v>184</v>
      </c>
      <c r="D36" s="38">
        <v>20</v>
      </c>
      <c r="E36" s="89"/>
      <c r="F36" s="27">
        <v>1</v>
      </c>
      <c r="G36" s="89"/>
      <c r="H36" s="89"/>
      <c r="I36" s="89"/>
      <c r="J36" s="27">
        <v>2</v>
      </c>
      <c r="K36" s="27">
        <v>3</v>
      </c>
      <c r="L36" s="89"/>
      <c r="M36" s="89"/>
      <c r="N36" s="27">
        <f t="shared" si="8"/>
        <v>0</v>
      </c>
      <c r="O36" s="90"/>
      <c r="P36" s="90"/>
      <c r="Q36" s="89"/>
      <c r="R36" s="89"/>
      <c r="S36" s="89"/>
      <c r="T36" s="27">
        <f t="shared" ref="T36:T45" si="9">+(F36*2)+J36</f>
        <v>4</v>
      </c>
      <c r="U36" s="40" t="str">
        <f t="shared" ref="U36:U45" si="10">IFERROR(((T36+Q36+N36-R36)+(O36*2))/E36,"")</f>
        <v/>
      </c>
      <c r="V36" s="22" t="s">
        <v>426</v>
      </c>
      <c r="W36" s="22" t="s">
        <v>93</v>
      </c>
      <c r="X36" s="22" t="s">
        <v>89</v>
      </c>
      <c r="Y36" s="71">
        <v>2114</v>
      </c>
      <c r="Z36" s="42"/>
      <c r="AA36" s="1" t="s">
        <v>260</v>
      </c>
      <c r="AB36" s="28" t="s">
        <v>221</v>
      </c>
    </row>
    <row r="37" spans="1:28" x14ac:dyDescent="0.3">
      <c r="A37" s="1" t="s">
        <v>45</v>
      </c>
      <c r="B37" s="1" t="s">
        <v>76</v>
      </c>
      <c r="C37" s="27" t="s">
        <v>424</v>
      </c>
      <c r="D37" s="38">
        <v>24</v>
      </c>
      <c r="E37" s="89"/>
      <c r="F37" s="27">
        <v>0</v>
      </c>
      <c r="G37" s="89"/>
      <c r="H37" s="89"/>
      <c r="I37" s="89"/>
      <c r="J37" s="27">
        <v>0</v>
      </c>
      <c r="K37" s="27">
        <v>0</v>
      </c>
      <c r="L37" s="89"/>
      <c r="M37" s="89"/>
      <c r="N37" s="27">
        <f t="shared" si="8"/>
        <v>0</v>
      </c>
      <c r="O37" s="90"/>
      <c r="P37" s="90"/>
      <c r="Q37" s="89"/>
      <c r="R37" s="89"/>
      <c r="S37" s="89"/>
      <c r="T37" s="27">
        <f t="shared" si="9"/>
        <v>0</v>
      </c>
      <c r="U37" s="40" t="str">
        <f t="shared" si="10"/>
        <v/>
      </c>
      <c r="V37" s="22" t="s">
        <v>426</v>
      </c>
      <c r="W37" s="22" t="s">
        <v>93</v>
      </c>
      <c r="X37" s="22" t="s">
        <v>89</v>
      </c>
      <c r="Y37" s="71">
        <v>2114</v>
      </c>
      <c r="Z37" s="42"/>
      <c r="AA37" s="1" t="s">
        <v>260</v>
      </c>
      <c r="AB37" s="28" t="s">
        <v>221</v>
      </c>
    </row>
    <row r="38" spans="1:28" x14ac:dyDescent="0.3">
      <c r="A38" s="1" t="s">
        <v>45</v>
      </c>
      <c r="B38" s="1" t="s">
        <v>76</v>
      </c>
      <c r="C38" s="27" t="s">
        <v>342</v>
      </c>
      <c r="D38" s="38">
        <v>50</v>
      </c>
      <c r="E38" s="89"/>
      <c r="F38" s="27">
        <v>5</v>
      </c>
      <c r="G38" s="89"/>
      <c r="H38" s="89"/>
      <c r="I38" s="89"/>
      <c r="J38" s="27">
        <v>2</v>
      </c>
      <c r="K38" s="27">
        <v>3</v>
      </c>
      <c r="L38" s="89"/>
      <c r="M38" s="27">
        <v>15</v>
      </c>
      <c r="N38" s="27">
        <f t="shared" si="8"/>
        <v>15</v>
      </c>
      <c r="O38" s="90"/>
      <c r="P38" s="90"/>
      <c r="Q38" s="89"/>
      <c r="R38" s="89"/>
      <c r="S38" s="89"/>
      <c r="T38" s="27">
        <f t="shared" si="9"/>
        <v>12</v>
      </c>
      <c r="U38" s="40" t="str">
        <f t="shared" si="10"/>
        <v/>
      </c>
      <c r="V38" s="22" t="s">
        <v>426</v>
      </c>
      <c r="W38" s="22" t="s">
        <v>93</v>
      </c>
      <c r="X38" s="22" t="s">
        <v>89</v>
      </c>
      <c r="Y38" s="71">
        <v>2114</v>
      </c>
      <c r="Z38" s="42"/>
      <c r="AA38" s="1" t="s">
        <v>260</v>
      </c>
      <c r="AB38" s="28" t="s">
        <v>221</v>
      </c>
    </row>
    <row r="39" spans="1:28" x14ac:dyDescent="0.3">
      <c r="A39" s="1" t="s">
        <v>45</v>
      </c>
      <c r="B39" s="1" t="s">
        <v>76</v>
      </c>
      <c r="C39" s="27" t="s">
        <v>343</v>
      </c>
      <c r="D39" s="38">
        <v>22</v>
      </c>
      <c r="E39" s="89"/>
      <c r="F39" s="27">
        <v>1</v>
      </c>
      <c r="G39" s="89"/>
      <c r="H39" s="89"/>
      <c r="I39" s="89"/>
      <c r="J39" s="27">
        <v>0</v>
      </c>
      <c r="K39" s="27">
        <v>0</v>
      </c>
      <c r="L39" s="89"/>
      <c r="M39" s="89"/>
      <c r="N39" s="27">
        <f t="shared" si="8"/>
        <v>0</v>
      </c>
      <c r="O39" s="90"/>
      <c r="P39" s="57">
        <v>6</v>
      </c>
      <c r="Q39" s="89"/>
      <c r="R39" s="89"/>
      <c r="S39" s="89"/>
      <c r="T39" s="27">
        <f t="shared" si="9"/>
        <v>2</v>
      </c>
      <c r="U39" s="40" t="str">
        <f t="shared" si="10"/>
        <v/>
      </c>
      <c r="V39" s="22" t="s">
        <v>426</v>
      </c>
      <c r="W39" s="22" t="s">
        <v>93</v>
      </c>
      <c r="X39" s="22" t="s">
        <v>89</v>
      </c>
      <c r="Y39" s="71">
        <v>2114</v>
      </c>
      <c r="Z39" s="42"/>
      <c r="AA39" s="1" t="s">
        <v>260</v>
      </c>
      <c r="AB39" s="28" t="s">
        <v>221</v>
      </c>
    </row>
    <row r="40" spans="1:28" x14ac:dyDescent="0.3">
      <c r="A40" s="1" t="s">
        <v>45</v>
      </c>
      <c r="B40" s="1" t="s">
        <v>76</v>
      </c>
      <c r="C40" s="27" t="s">
        <v>344</v>
      </c>
      <c r="D40" s="38">
        <v>12</v>
      </c>
      <c r="E40" s="89"/>
      <c r="F40" s="27">
        <v>5</v>
      </c>
      <c r="G40" s="89"/>
      <c r="H40" s="89"/>
      <c r="I40" s="89"/>
      <c r="J40" s="27">
        <v>8</v>
      </c>
      <c r="K40" s="27">
        <v>9</v>
      </c>
      <c r="L40" s="89"/>
      <c r="M40" s="89"/>
      <c r="N40" s="27">
        <f t="shared" si="8"/>
        <v>0</v>
      </c>
      <c r="O40" s="90"/>
      <c r="P40" s="90"/>
      <c r="Q40" s="89"/>
      <c r="R40" s="89"/>
      <c r="S40" s="89"/>
      <c r="T40" s="27">
        <f t="shared" si="9"/>
        <v>18</v>
      </c>
      <c r="U40" s="40" t="str">
        <f t="shared" si="10"/>
        <v/>
      </c>
      <c r="V40" s="22" t="s">
        <v>426</v>
      </c>
      <c r="W40" s="22" t="s">
        <v>93</v>
      </c>
      <c r="X40" s="22" t="s">
        <v>89</v>
      </c>
      <c r="Y40" s="71">
        <v>2114</v>
      </c>
      <c r="Z40" s="42"/>
      <c r="AA40" s="1" t="s">
        <v>260</v>
      </c>
      <c r="AB40" s="28" t="s">
        <v>221</v>
      </c>
    </row>
    <row r="41" spans="1:28" x14ac:dyDescent="0.3">
      <c r="A41" s="1" t="s">
        <v>45</v>
      </c>
      <c r="B41" s="1" t="s">
        <v>76</v>
      </c>
      <c r="C41" s="27" t="s">
        <v>345</v>
      </c>
      <c r="D41" s="38">
        <v>34</v>
      </c>
      <c r="E41" s="89"/>
      <c r="F41" s="27">
        <v>6</v>
      </c>
      <c r="G41" s="89"/>
      <c r="H41" s="89"/>
      <c r="I41" s="89"/>
      <c r="J41" s="27">
        <v>0</v>
      </c>
      <c r="K41" s="27">
        <v>0</v>
      </c>
      <c r="L41" s="89"/>
      <c r="M41" s="89"/>
      <c r="N41" s="27">
        <f t="shared" si="8"/>
        <v>0</v>
      </c>
      <c r="O41" s="90"/>
      <c r="P41" s="90"/>
      <c r="Q41" s="89"/>
      <c r="R41" s="89"/>
      <c r="S41" s="89"/>
      <c r="T41" s="27">
        <f t="shared" si="9"/>
        <v>12</v>
      </c>
      <c r="U41" s="40" t="str">
        <f t="shared" si="10"/>
        <v/>
      </c>
      <c r="V41" s="22" t="s">
        <v>426</v>
      </c>
      <c r="W41" s="22" t="s">
        <v>93</v>
      </c>
      <c r="X41" s="22" t="s">
        <v>89</v>
      </c>
      <c r="Y41" s="71">
        <v>2114</v>
      </c>
      <c r="Z41" s="42"/>
      <c r="AA41" s="1" t="s">
        <v>260</v>
      </c>
      <c r="AB41" s="28" t="s">
        <v>221</v>
      </c>
    </row>
    <row r="42" spans="1:28" x14ac:dyDescent="0.3">
      <c r="A42" s="1" t="s">
        <v>45</v>
      </c>
      <c r="B42" s="1" t="s">
        <v>76</v>
      </c>
      <c r="C42" s="27" t="s">
        <v>346</v>
      </c>
      <c r="D42" s="38">
        <v>44</v>
      </c>
      <c r="E42" s="89"/>
      <c r="F42" s="27">
        <v>4</v>
      </c>
      <c r="G42" s="89"/>
      <c r="H42" s="89"/>
      <c r="I42" s="89"/>
      <c r="J42" s="27">
        <v>5</v>
      </c>
      <c r="K42" s="27">
        <v>8</v>
      </c>
      <c r="L42" s="89"/>
      <c r="M42" s="27">
        <v>5</v>
      </c>
      <c r="N42" s="27">
        <f t="shared" si="8"/>
        <v>5</v>
      </c>
      <c r="O42" s="90"/>
      <c r="P42" s="57">
        <v>6</v>
      </c>
      <c r="Q42" s="89"/>
      <c r="R42" s="89"/>
      <c r="S42" s="89"/>
      <c r="T42" s="27">
        <f t="shared" si="9"/>
        <v>13</v>
      </c>
      <c r="U42" s="40" t="str">
        <f t="shared" si="10"/>
        <v/>
      </c>
      <c r="V42" s="22" t="s">
        <v>426</v>
      </c>
      <c r="W42" s="22" t="s">
        <v>93</v>
      </c>
      <c r="X42" s="22" t="s">
        <v>89</v>
      </c>
      <c r="Y42" s="71">
        <v>2114</v>
      </c>
      <c r="Z42" s="42"/>
      <c r="AA42" s="1" t="s">
        <v>260</v>
      </c>
      <c r="AB42" s="28" t="s">
        <v>221</v>
      </c>
    </row>
    <row r="43" spans="1:28" x14ac:dyDescent="0.3">
      <c r="A43" s="1" t="s">
        <v>45</v>
      </c>
      <c r="B43" s="1" t="s">
        <v>76</v>
      </c>
      <c r="C43" s="27" t="s">
        <v>347</v>
      </c>
      <c r="D43" s="38">
        <v>52</v>
      </c>
      <c r="E43" s="89"/>
      <c r="F43" s="27">
        <v>4</v>
      </c>
      <c r="G43" s="89"/>
      <c r="H43" s="89"/>
      <c r="I43" s="89"/>
      <c r="J43" s="27">
        <v>5</v>
      </c>
      <c r="K43" s="27">
        <v>9</v>
      </c>
      <c r="L43" s="89"/>
      <c r="M43" s="27">
        <v>14</v>
      </c>
      <c r="N43" s="27">
        <f t="shared" si="8"/>
        <v>14</v>
      </c>
      <c r="O43" s="90"/>
      <c r="P43" s="90"/>
      <c r="Q43" s="89"/>
      <c r="R43" s="89"/>
      <c r="S43" s="89"/>
      <c r="T43" s="27">
        <f t="shared" si="9"/>
        <v>13</v>
      </c>
      <c r="U43" s="40" t="str">
        <f t="shared" si="10"/>
        <v/>
      </c>
      <c r="V43" s="22" t="s">
        <v>426</v>
      </c>
      <c r="W43" s="22" t="s">
        <v>93</v>
      </c>
      <c r="X43" s="22" t="s">
        <v>89</v>
      </c>
      <c r="Y43" s="71">
        <v>2114</v>
      </c>
      <c r="Z43" s="42"/>
      <c r="AA43" s="1" t="s">
        <v>260</v>
      </c>
      <c r="AB43" s="28" t="s">
        <v>221</v>
      </c>
    </row>
    <row r="44" spans="1:28" x14ac:dyDescent="0.3">
      <c r="A44" s="1" t="s">
        <v>45</v>
      </c>
      <c r="B44" s="1" t="s">
        <v>76</v>
      </c>
      <c r="C44" s="27" t="s">
        <v>349</v>
      </c>
      <c r="D44" s="38">
        <v>40</v>
      </c>
      <c r="E44" s="89"/>
      <c r="F44" s="27">
        <v>1</v>
      </c>
      <c r="G44" s="89"/>
      <c r="H44" s="89"/>
      <c r="I44" s="89"/>
      <c r="J44" s="27">
        <v>0</v>
      </c>
      <c r="K44" s="27">
        <v>0</v>
      </c>
      <c r="L44" s="89"/>
      <c r="M44" s="89"/>
      <c r="N44" s="27">
        <f t="shared" si="8"/>
        <v>0</v>
      </c>
      <c r="O44" s="90"/>
      <c r="P44" s="90"/>
      <c r="Q44" s="89"/>
      <c r="R44" s="89"/>
      <c r="S44" s="89"/>
      <c r="T44" s="27">
        <f t="shared" si="9"/>
        <v>2</v>
      </c>
      <c r="U44" s="40" t="str">
        <f t="shared" si="10"/>
        <v/>
      </c>
      <c r="V44" s="22" t="s">
        <v>426</v>
      </c>
      <c r="W44" s="22" t="s">
        <v>93</v>
      </c>
      <c r="X44" s="22" t="s">
        <v>89</v>
      </c>
      <c r="Y44" s="71">
        <v>2114</v>
      </c>
      <c r="Z44" s="42"/>
      <c r="AA44" s="1" t="s">
        <v>260</v>
      </c>
      <c r="AB44" s="28" t="s">
        <v>221</v>
      </c>
    </row>
    <row r="45" spans="1:28" x14ac:dyDescent="0.3">
      <c r="A45" s="1" t="s">
        <v>45</v>
      </c>
      <c r="B45" s="1" t="s">
        <v>76</v>
      </c>
      <c r="C45" s="27" t="s">
        <v>350</v>
      </c>
      <c r="D45" s="38">
        <v>10</v>
      </c>
      <c r="E45" s="89"/>
      <c r="F45" s="27">
        <v>0</v>
      </c>
      <c r="G45" s="89"/>
      <c r="H45" s="89"/>
      <c r="I45" s="89"/>
      <c r="J45" s="27">
        <v>2</v>
      </c>
      <c r="K45" s="27">
        <v>2</v>
      </c>
      <c r="L45" s="89"/>
      <c r="M45" s="89"/>
      <c r="N45" s="27">
        <f t="shared" si="8"/>
        <v>0</v>
      </c>
      <c r="O45" s="90"/>
      <c r="P45" s="90"/>
      <c r="Q45" s="89"/>
      <c r="R45" s="89"/>
      <c r="S45" s="89"/>
      <c r="T45" s="27">
        <f t="shared" si="9"/>
        <v>2</v>
      </c>
      <c r="U45" s="40" t="str">
        <f t="shared" si="10"/>
        <v/>
      </c>
      <c r="V45" s="22" t="s">
        <v>426</v>
      </c>
      <c r="W45" s="22" t="s">
        <v>93</v>
      </c>
      <c r="X45" s="22" t="s">
        <v>89</v>
      </c>
      <c r="Y45" s="71">
        <v>2114</v>
      </c>
      <c r="Z45" s="42"/>
      <c r="AA45" s="1" t="s">
        <v>260</v>
      </c>
      <c r="AB45" s="28" t="s">
        <v>221</v>
      </c>
    </row>
    <row r="46" spans="1:28" x14ac:dyDescent="0.3">
      <c r="A46" s="1" t="s">
        <v>45</v>
      </c>
      <c r="B46" s="1" t="s">
        <v>76</v>
      </c>
      <c r="C46" s="57" t="s">
        <v>38</v>
      </c>
      <c r="D46" s="57"/>
      <c r="E46" s="57">
        <v>203</v>
      </c>
      <c r="F46" s="57"/>
      <c r="G46" s="57">
        <v>61</v>
      </c>
      <c r="H46" s="57"/>
      <c r="I46" s="57"/>
      <c r="J46" s="57"/>
      <c r="K46" s="57"/>
      <c r="L46" s="57"/>
      <c r="M46" s="57"/>
      <c r="N46" s="57">
        <v>22</v>
      </c>
      <c r="O46" s="57"/>
      <c r="P46" s="57">
        <v>27</v>
      </c>
      <c r="Q46" s="57"/>
      <c r="R46" s="57">
        <v>25</v>
      </c>
      <c r="S46" s="43"/>
      <c r="T46" s="27"/>
      <c r="U46" s="40" t="str">
        <f t="shared" ref="U46" si="11">_xlfn.IFNA("",((T46+Q46+N46-R46)+(O46*2))/E46)</f>
        <v/>
      </c>
      <c r="V46" s="22" t="s">
        <v>426</v>
      </c>
      <c r="W46" s="22" t="s">
        <v>93</v>
      </c>
      <c r="X46" s="22" t="s">
        <v>89</v>
      </c>
      <c r="Y46" s="71">
        <v>2114</v>
      </c>
      <c r="Z46" s="42"/>
      <c r="AA46" s="1" t="s">
        <v>260</v>
      </c>
      <c r="AB46" s="28" t="s">
        <v>221</v>
      </c>
    </row>
    <row r="47" spans="1:28" x14ac:dyDescent="0.3">
      <c r="A47" s="44" t="s">
        <v>45</v>
      </c>
      <c r="B47" s="44" t="s">
        <v>76</v>
      </c>
      <c r="C47" s="45" t="s">
        <v>39</v>
      </c>
      <c r="D47" s="44"/>
      <c r="E47" s="45">
        <f t="shared" ref="E47:T47" si="12">SUM(E35:E46)</f>
        <v>240</v>
      </c>
      <c r="F47" s="45">
        <f t="shared" si="12"/>
        <v>45</v>
      </c>
      <c r="G47" s="45">
        <f t="shared" si="12"/>
        <v>90</v>
      </c>
      <c r="H47" s="45">
        <f t="shared" si="12"/>
        <v>0</v>
      </c>
      <c r="I47" s="45">
        <f t="shared" si="12"/>
        <v>0</v>
      </c>
      <c r="J47" s="45">
        <f t="shared" si="12"/>
        <v>38</v>
      </c>
      <c r="K47" s="45">
        <f t="shared" si="12"/>
        <v>52</v>
      </c>
      <c r="L47" s="45">
        <f t="shared" si="12"/>
        <v>0</v>
      </c>
      <c r="M47" s="45">
        <f t="shared" si="12"/>
        <v>34</v>
      </c>
      <c r="N47" s="45">
        <f t="shared" si="12"/>
        <v>56</v>
      </c>
      <c r="O47" s="45">
        <f t="shared" si="12"/>
        <v>0</v>
      </c>
      <c r="P47" s="45">
        <f t="shared" si="12"/>
        <v>39</v>
      </c>
      <c r="Q47" s="45">
        <f t="shared" si="12"/>
        <v>0</v>
      </c>
      <c r="R47" s="45">
        <f t="shared" si="12"/>
        <v>25</v>
      </c>
      <c r="S47" s="45">
        <f t="shared" si="12"/>
        <v>0</v>
      </c>
      <c r="T47" s="45">
        <f t="shared" si="12"/>
        <v>128</v>
      </c>
      <c r="U47" s="46">
        <f>((T47+Q47+N47-R47)+(O47*2))/E47</f>
        <v>0.66249999999999998</v>
      </c>
      <c r="V47" s="47" t="s">
        <v>426</v>
      </c>
      <c r="W47" s="47" t="s">
        <v>93</v>
      </c>
      <c r="X47" s="47" t="s">
        <v>89</v>
      </c>
      <c r="Y47" s="72">
        <v>2114</v>
      </c>
      <c r="Z47" s="49" t="s">
        <v>449</v>
      </c>
      <c r="AA47" s="44" t="s">
        <v>260</v>
      </c>
      <c r="AB47" s="78" t="s">
        <v>221</v>
      </c>
    </row>
    <row r="48" spans="1:28" x14ac:dyDescent="0.3">
      <c r="A48" s="1"/>
      <c r="B48" s="1"/>
      <c r="C48" s="1"/>
      <c r="D48" s="1"/>
      <c r="F48" s="50" t="s">
        <v>40</v>
      </c>
      <c r="G48" s="51">
        <f>F47/G47</f>
        <v>0.5</v>
      </c>
      <c r="H48" s="27"/>
      <c r="I48" s="1"/>
      <c r="J48" s="50" t="s">
        <v>41</v>
      </c>
      <c r="K48" s="52">
        <f>J47/K47</f>
        <v>0.73076923076923073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 t="s">
        <v>448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  <row r="51" spans="1:28" x14ac:dyDescent="0.3">
      <c r="B51" s="1"/>
      <c r="C51" s="1" t="s">
        <v>450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1"/>
    </row>
    <row r="52" spans="1:28" x14ac:dyDescent="0.3">
      <c r="A52" s="1"/>
      <c r="B52" s="1"/>
      <c r="C52" t="s">
        <v>451</v>
      </c>
      <c r="V52" s="22"/>
      <c r="W52" s="22"/>
      <c r="X52" s="22"/>
      <c r="Y52" s="54"/>
      <c r="Z52" s="42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618C8-9C1E-4DBB-8B3E-5A5D5A2CA3EE}">
  <sheetPr>
    <tabColor rgb="FF92D050"/>
    <pageSetUpPr fitToPage="1"/>
  </sheetPr>
  <dimension ref="A1:AB48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526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210</v>
      </c>
      <c r="D4" s="7" t="s">
        <v>4</v>
      </c>
      <c r="E4" s="8"/>
      <c r="F4" s="5"/>
      <c r="G4" s="1"/>
      <c r="J4" s="15" t="s">
        <v>214</v>
      </c>
      <c r="K4" s="16" t="str">
        <f>+C11</f>
        <v>Minnesota Fillies</v>
      </c>
      <c r="L4" s="17"/>
      <c r="M4" s="18"/>
      <c r="N4" s="19">
        <v>23</v>
      </c>
      <c r="O4" s="19">
        <v>24</v>
      </c>
      <c r="P4" s="19">
        <v>31</v>
      </c>
      <c r="Q4" s="19">
        <v>26</v>
      </c>
      <c r="R4" s="20"/>
      <c r="S4" s="21">
        <f>SUM(N4:R4)</f>
        <v>104</v>
      </c>
      <c r="T4" s="22">
        <v>167</v>
      </c>
    </row>
    <row r="5" spans="1:28" x14ac:dyDescent="0.3">
      <c r="B5" s="1"/>
      <c r="C5" s="6" t="s">
        <v>211</v>
      </c>
      <c r="D5" s="7" t="s">
        <v>5</v>
      </c>
      <c r="E5" s="1"/>
      <c r="F5" s="1"/>
      <c r="G5" s="1"/>
      <c r="J5" s="15" t="s">
        <v>215</v>
      </c>
      <c r="K5" s="16" t="str">
        <f>+C33</f>
        <v>Philadelphia Fox</v>
      </c>
      <c r="L5" s="17"/>
      <c r="M5" s="18"/>
      <c r="N5" s="19">
        <v>18</v>
      </c>
      <c r="O5" s="19">
        <v>17</v>
      </c>
      <c r="P5" s="19">
        <v>27</v>
      </c>
      <c r="Q5" s="19">
        <v>22</v>
      </c>
      <c r="R5" s="20"/>
      <c r="S5" s="21">
        <f>SUM(N5:R5)</f>
        <v>84</v>
      </c>
      <c r="T5" s="22">
        <v>167</v>
      </c>
      <c r="U5" s="1"/>
      <c r="V5" s="1"/>
      <c r="W5" s="1"/>
    </row>
    <row r="6" spans="1:28" x14ac:dyDescent="0.3">
      <c r="C6" s="23">
        <v>709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212</v>
      </c>
      <c r="D7" s="7" t="s">
        <v>7</v>
      </c>
      <c r="G7" s="1"/>
      <c r="S7" s="1"/>
      <c r="T7" s="25" t="s">
        <v>8</v>
      </c>
      <c r="U7" s="1"/>
      <c r="V7" s="26">
        <v>167</v>
      </c>
      <c r="W7" s="1"/>
    </row>
    <row r="8" spans="1:28" x14ac:dyDescent="0.3">
      <c r="B8" s="1"/>
      <c r="C8" s="24" t="s">
        <v>213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9.0277777777777776E-2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4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136</v>
      </c>
      <c r="D13" s="38">
        <v>6</v>
      </c>
      <c r="E13" s="27" t="s">
        <v>459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9"/>
      <c r="Q13" s="27"/>
      <c r="R13" s="27"/>
      <c r="S13" s="27"/>
      <c r="T13" s="27"/>
      <c r="U13" s="40" t="str">
        <f>IFERROR(((T13+Q13+N13-R13)+(O13*2))/E13,"")</f>
        <v/>
      </c>
      <c r="V13" s="22">
        <v>167</v>
      </c>
      <c r="W13" s="22" t="s">
        <v>88</v>
      </c>
      <c r="X13" s="22" t="s">
        <v>89</v>
      </c>
      <c r="Y13" s="71">
        <v>709</v>
      </c>
      <c r="Z13" s="42"/>
      <c r="AA13" s="1" t="s">
        <v>90</v>
      </c>
      <c r="AB13" s="28" t="s">
        <v>209</v>
      </c>
    </row>
    <row r="14" spans="1:28" x14ac:dyDescent="0.3">
      <c r="A14" s="1" t="s">
        <v>62</v>
      </c>
      <c r="B14" s="1" t="s">
        <v>45</v>
      </c>
      <c r="C14" s="27" t="s">
        <v>54</v>
      </c>
      <c r="D14" s="38">
        <v>21</v>
      </c>
      <c r="E14" s="27" t="s">
        <v>459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9"/>
      <c r="Q14" s="27"/>
      <c r="R14" s="27"/>
      <c r="S14" s="27"/>
      <c r="T14" s="27"/>
      <c r="U14" s="40" t="str">
        <f>IFERROR(((T14+Q14+N14-R14)+(O14*2))/E14,"")</f>
        <v/>
      </c>
      <c r="V14" s="22">
        <v>167</v>
      </c>
      <c r="W14" s="22" t="s">
        <v>88</v>
      </c>
      <c r="X14" s="22" t="s">
        <v>89</v>
      </c>
      <c r="Y14" s="71">
        <v>709</v>
      </c>
      <c r="Z14" s="42"/>
      <c r="AA14" s="1" t="s">
        <v>90</v>
      </c>
      <c r="AB14" s="28" t="s">
        <v>209</v>
      </c>
    </row>
    <row r="15" spans="1:28" x14ac:dyDescent="0.3">
      <c r="A15" s="1" t="s">
        <v>62</v>
      </c>
      <c r="B15" s="1" t="s">
        <v>45</v>
      </c>
      <c r="C15" s="27" t="s">
        <v>50</v>
      </c>
      <c r="D15" s="38">
        <v>32</v>
      </c>
      <c r="E15" s="27">
        <v>38</v>
      </c>
      <c r="F15" s="27">
        <v>8</v>
      </c>
      <c r="G15" s="27">
        <v>11</v>
      </c>
      <c r="H15" s="27"/>
      <c r="I15" s="27"/>
      <c r="J15" s="27">
        <v>0</v>
      </c>
      <c r="K15" s="27">
        <v>0</v>
      </c>
      <c r="L15" s="27">
        <v>0</v>
      </c>
      <c r="M15" s="27">
        <v>3</v>
      </c>
      <c r="N15" s="27">
        <f t="shared" ref="N15:N21" si="0">SUM(L15:M15)</f>
        <v>3</v>
      </c>
      <c r="O15" s="39">
        <v>4</v>
      </c>
      <c r="P15" s="39">
        <v>3</v>
      </c>
      <c r="Q15" s="39">
        <v>0</v>
      </c>
      <c r="R15" s="39">
        <v>4</v>
      </c>
      <c r="S15" s="39">
        <v>0</v>
      </c>
      <c r="T15" s="27">
        <f t="shared" ref="T15:T24" si="1">+(F15*2)+J15</f>
        <v>16</v>
      </c>
      <c r="U15" s="40">
        <f t="shared" ref="U15:U24" si="2">IFERROR(((T15+Q15+N15-R15)+(O15*2))/E15,"")</f>
        <v>0.60526315789473684</v>
      </c>
      <c r="V15" s="22">
        <v>167</v>
      </c>
      <c r="W15" s="22" t="s">
        <v>88</v>
      </c>
      <c r="X15" s="22" t="s">
        <v>89</v>
      </c>
      <c r="Y15" s="71">
        <v>709</v>
      </c>
      <c r="Z15" s="42"/>
      <c r="AA15" s="1" t="s">
        <v>90</v>
      </c>
      <c r="AB15" s="28" t="s">
        <v>209</v>
      </c>
    </row>
    <row r="16" spans="1:28" x14ac:dyDescent="0.3">
      <c r="A16" s="1" t="s">
        <v>62</v>
      </c>
      <c r="B16" s="1" t="s">
        <v>45</v>
      </c>
      <c r="C16" s="27" t="s">
        <v>55</v>
      </c>
      <c r="D16" s="38">
        <v>13</v>
      </c>
      <c r="E16" s="27">
        <v>10</v>
      </c>
      <c r="F16" s="27">
        <v>1</v>
      </c>
      <c r="G16" s="27">
        <v>2</v>
      </c>
      <c r="H16" s="27"/>
      <c r="I16" s="27"/>
      <c r="J16" s="27">
        <v>1</v>
      </c>
      <c r="K16" s="27">
        <v>2</v>
      </c>
      <c r="L16" s="27">
        <v>2</v>
      </c>
      <c r="M16" s="27">
        <v>2</v>
      </c>
      <c r="N16" s="27">
        <f t="shared" si="0"/>
        <v>4</v>
      </c>
      <c r="O16" s="39">
        <v>1</v>
      </c>
      <c r="P16" s="39">
        <v>0</v>
      </c>
      <c r="Q16" s="39">
        <v>0</v>
      </c>
      <c r="R16" s="39">
        <v>0</v>
      </c>
      <c r="S16" s="39">
        <v>0</v>
      </c>
      <c r="T16" s="27">
        <f t="shared" si="1"/>
        <v>3</v>
      </c>
      <c r="U16" s="40">
        <f t="shared" si="2"/>
        <v>0.9</v>
      </c>
      <c r="V16" s="22">
        <v>167</v>
      </c>
      <c r="W16" s="22" t="s">
        <v>88</v>
      </c>
      <c r="X16" s="22" t="s">
        <v>89</v>
      </c>
      <c r="Y16" s="71">
        <v>709</v>
      </c>
      <c r="Z16" s="42"/>
      <c r="AA16" s="1" t="s">
        <v>90</v>
      </c>
      <c r="AB16" s="28" t="s">
        <v>209</v>
      </c>
    </row>
    <row r="17" spans="1:28" x14ac:dyDescent="0.3">
      <c r="A17" s="1" t="s">
        <v>62</v>
      </c>
      <c r="B17" s="1" t="s">
        <v>45</v>
      </c>
      <c r="C17" s="27" t="s">
        <v>195</v>
      </c>
      <c r="D17" s="38">
        <v>15</v>
      </c>
      <c r="E17" s="27">
        <v>4</v>
      </c>
      <c r="F17" s="27">
        <v>0</v>
      </c>
      <c r="G17" s="27">
        <v>0</v>
      </c>
      <c r="H17" s="27"/>
      <c r="I17" s="27"/>
      <c r="J17" s="27">
        <v>0</v>
      </c>
      <c r="K17" s="27">
        <v>0</v>
      </c>
      <c r="L17" s="27">
        <v>0</v>
      </c>
      <c r="M17" s="27">
        <v>0</v>
      </c>
      <c r="N17" s="27">
        <f t="shared" si="0"/>
        <v>0</v>
      </c>
      <c r="O17" s="39">
        <v>0</v>
      </c>
      <c r="P17" s="39">
        <v>2</v>
      </c>
      <c r="Q17" s="39">
        <v>0</v>
      </c>
      <c r="R17" s="39">
        <v>0</v>
      </c>
      <c r="S17" s="39">
        <v>0</v>
      </c>
      <c r="T17" s="27">
        <v>0</v>
      </c>
      <c r="U17" s="40">
        <f t="shared" ref="U17" si="3">IFERROR(((T17+Q17+N17-R17)+(O17*2))/E17,"")</f>
        <v>0</v>
      </c>
      <c r="V17" s="22">
        <v>167</v>
      </c>
      <c r="W17" s="22" t="s">
        <v>88</v>
      </c>
      <c r="X17" s="22" t="s">
        <v>89</v>
      </c>
      <c r="Y17" s="71">
        <v>709</v>
      </c>
      <c r="Z17" s="42"/>
      <c r="AA17" s="1" t="s">
        <v>90</v>
      </c>
      <c r="AB17" s="28" t="s">
        <v>209</v>
      </c>
    </row>
    <row r="18" spans="1:28" x14ac:dyDescent="0.3">
      <c r="A18" s="1" t="s">
        <v>62</v>
      </c>
      <c r="B18" s="1" t="s">
        <v>45</v>
      </c>
      <c r="C18" s="27" t="s">
        <v>46</v>
      </c>
      <c r="D18" s="38">
        <v>45</v>
      </c>
      <c r="E18" s="27">
        <v>32</v>
      </c>
      <c r="F18" s="27">
        <v>4</v>
      </c>
      <c r="G18" s="27">
        <v>8</v>
      </c>
      <c r="H18" s="27"/>
      <c r="I18" s="27"/>
      <c r="J18" s="27">
        <v>2</v>
      </c>
      <c r="K18" s="27">
        <v>2</v>
      </c>
      <c r="L18" s="27">
        <v>0</v>
      </c>
      <c r="M18" s="27">
        <v>3</v>
      </c>
      <c r="N18" s="27">
        <f t="shared" si="0"/>
        <v>3</v>
      </c>
      <c r="O18" s="39">
        <v>1</v>
      </c>
      <c r="P18" s="39">
        <v>2</v>
      </c>
      <c r="Q18" s="39">
        <v>1</v>
      </c>
      <c r="R18" s="39">
        <v>2</v>
      </c>
      <c r="S18" s="39">
        <v>0</v>
      </c>
      <c r="T18" s="27">
        <f t="shared" si="1"/>
        <v>10</v>
      </c>
      <c r="U18" s="40">
        <f t="shared" si="2"/>
        <v>0.4375</v>
      </c>
      <c r="V18" s="22">
        <v>167</v>
      </c>
      <c r="W18" s="22" t="s">
        <v>88</v>
      </c>
      <c r="X18" s="22" t="s">
        <v>89</v>
      </c>
      <c r="Y18" s="71">
        <v>709</v>
      </c>
      <c r="Z18" s="42"/>
      <c r="AA18" s="1" t="s">
        <v>90</v>
      </c>
      <c r="AB18" s="28" t="s">
        <v>209</v>
      </c>
    </row>
    <row r="19" spans="1:28" x14ac:dyDescent="0.3">
      <c r="A19" s="1" t="s">
        <v>62</v>
      </c>
      <c r="B19" s="1" t="s">
        <v>45</v>
      </c>
      <c r="C19" s="27" t="s">
        <v>47</v>
      </c>
      <c r="D19" s="38">
        <v>42</v>
      </c>
      <c r="E19" s="27">
        <v>31</v>
      </c>
      <c r="F19" s="27">
        <v>8</v>
      </c>
      <c r="G19" s="27">
        <v>14</v>
      </c>
      <c r="H19" s="27"/>
      <c r="I19" s="27"/>
      <c r="J19" s="27">
        <v>5</v>
      </c>
      <c r="K19" s="27">
        <v>6</v>
      </c>
      <c r="L19" s="27">
        <v>1</v>
      </c>
      <c r="M19" s="27">
        <v>3</v>
      </c>
      <c r="N19" s="27">
        <f t="shared" si="0"/>
        <v>4</v>
      </c>
      <c r="O19" s="39">
        <v>2</v>
      </c>
      <c r="P19" s="39">
        <v>5</v>
      </c>
      <c r="Q19" s="39">
        <v>1</v>
      </c>
      <c r="R19" s="39">
        <v>3</v>
      </c>
      <c r="S19" s="39">
        <v>0</v>
      </c>
      <c r="T19" s="27">
        <f t="shared" si="1"/>
        <v>21</v>
      </c>
      <c r="U19" s="40">
        <f t="shared" si="2"/>
        <v>0.87096774193548387</v>
      </c>
      <c r="V19" s="22">
        <v>167</v>
      </c>
      <c r="W19" s="22" t="s">
        <v>88</v>
      </c>
      <c r="X19" s="22" t="s">
        <v>89</v>
      </c>
      <c r="Y19" s="71">
        <v>709</v>
      </c>
      <c r="Z19" s="42"/>
      <c r="AA19" s="1" t="s">
        <v>90</v>
      </c>
      <c r="AB19" s="28" t="s">
        <v>209</v>
      </c>
    </row>
    <row r="20" spans="1:28" x14ac:dyDescent="0.3">
      <c r="A20" s="1" t="s">
        <v>62</v>
      </c>
      <c r="B20" s="1" t="s">
        <v>45</v>
      </c>
      <c r="C20" s="27" t="s">
        <v>49</v>
      </c>
      <c r="D20" s="38">
        <v>53</v>
      </c>
      <c r="E20" s="27">
        <v>38</v>
      </c>
      <c r="F20" s="27">
        <v>9</v>
      </c>
      <c r="G20" s="27">
        <v>21</v>
      </c>
      <c r="H20" s="27"/>
      <c r="I20" s="27"/>
      <c r="J20" s="27">
        <v>4</v>
      </c>
      <c r="K20" s="27">
        <v>6</v>
      </c>
      <c r="L20" s="27">
        <v>4</v>
      </c>
      <c r="M20" s="27">
        <v>7</v>
      </c>
      <c r="N20" s="27">
        <f t="shared" si="0"/>
        <v>11</v>
      </c>
      <c r="O20" s="39">
        <v>1</v>
      </c>
      <c r="P20" s="39">
        <v>4</v>
      </c>
      <c r="Q20" s="39">
        <v>1</v>
      </c>
      <c r="R20" s="39">
        <v>4</v>
      </c>
      <c r="S20" s="39">
        <v>0</v>
      </c>
      <c r="T20" s="27">
        <f t="shared" si="1"/>
        <v>22</v>
      </c>
      <c r="U20" s="40">
        <f t="shared" si="2"/>
        <v>0.84210526315789469</v>
      </c>
      <c r="V20" s="22">
        <v>167</v>
      </c>
      <c r="W20" s="22" t="s">
        <v>88</v>
      </c>
      <c r="X20" s="22" t="s">
        <v>89</v>
      </c>
      <c r="Y20" s="71">
        <v>709</v>
      </c>
      <c r="Z20" s="42"/>
      <c r="AA20" s="1" t="s">
        <v>90</v>
      </c>
      <c r="AB20" s="28" t="s">
        <v>209</v>
      </c>
    </row>
    <row r="21" spans="1:28" x14ac:dyDescent="0.3">
      <c r="A21" s="1" t="s">
        <v>62</v>
      </c>
      <c r="B21" s="1" t="s">
        <v>45</v>
      </c>
      <c r="C21" s="27" t="s">
        <v>51</v>
      </c>
      <c r="D21" s="38">
        <v>33</v>
      </c>
      <c r="E21" s="27">
        <v>29</v>
      </c>
      <c r="F21" s="27">
        <v>1</v>
      </c>
      <c r="G21" s="27">
        <v>5</v>
      </c>
      <c r="H21" s="27"/>
      <c r="I21" s="27"/>
      <c r="J21" s="27">
        <v>4</v>
      </c>
      <c r="K21" s="27">
        <v>9</v>
      </c>
      <c r="L21" s="27">
        <v>6</v>
      </c>
      <c r="M21" s="27">
        <v>8</v>
      </c>
      <c r="N21" s="27">
        <f t="shared" si="0"/>
        <v>14</v>
      </c>
      <c r="O21" s="39">
        <v>4</v>
      </c>
      <c r="P21" s="39">
        <v>0</v>
      </c>
      <c r="Q21" s="39">
        <v>0</v>
      </c>
      <c r="R21" s="39">
        <v>3</v>
      </c>
      <c r="S21" s="39">
        <v>4</v>
      </c>
      <c r="T21" s="27">
        <f t="shared" si="1"/>
        <v>6</v>
      </c>
      <c r="U21" s="40">
        <f t="shared" si="2"/>
        <v>0.86206896551724133</v>
      </c>
      <c r="V21" s="22">
        <v>167</v>
      </c>
      <c r="W21" s="22" t="s">
        <v>88</v>
      </c>
      <c r="X21" s="22" t="s">
        <v>89</v>
      </c>
      <c r="Y21" s="71">
        <v>709</v>
      </c>
      <c r="Z21" s="42"/>
      <c r="AA21" s="1" t="s">
        <v>90</v>
      </c>
      <c r="AB21" s="28" t="s">
        <v>209</v>
      </c>
    </row>
    <row r="22" spans="1:28" x14ac:dyDescent="0.3">
      <c r="A22" s="1" t="s">
        <v>62</v>
      </c>
      <c r="B22" s="1" t="s">
        <v>45</v>
      </c>
      <c r="C22" s="27" t="s">
        <v>52</v>
      </c>
      <c r="D22" s="38">
        <v>12</v>
      </c>
      <c r="E22" s="27">
        <v>14</v>
      </c>
      <c r="F22" s="27">
        <v>3</v>
      </c>
      <c r="G22" s="27">
        <v>7</v>
      </c>
      <c r="H22" s="27"/>
      <c r="I22" s="27"/>
      <c r="J22" s="27">
        <v>0</v>
      </c>
      <c r="K22" s="27">
        <v>0</v>
      </c>
      <c r="L22" s="27">
        <v>1</v>
      </c>
      <c r="M22" s="27">
        <v>2</v>
      </c>
      <c r="N22" s="27">
        <f>SUM(L22:M22)</f>
        <v>3</v>
      </c>
      <c r="O22" s="39">
        <v>2</v>
      </c>
      <c r="P22" s="39">
        <v>1</v>
      </c>
      <c r="Q22" s="39">
        <v>1</v>
      </c>
      <c r="R22" s="39">
        <v>2</v>
      </c>
      <c r="S22" s="39">
        <v>0</v>
      </c>
      <c r="T22" s="27">
        <f t="shared" si="1"/>
        <v>6</v>
      </c>
      <c r="U22" s="40">
        <f t="shared" si="2"/>
        <v>0.8571428571428571</v>
      </c>
      <c r="V22" s="22">
        <v>167</v>
      </c>
      <c r="W22" s="22" t="s">
        <v>88</v>
      </c>
      <c r="X22" s="22" t="s">
        <v>89</v>
      </c>
      <c r="Y22" s="71">
        <v>709</v>
      </c>
      <c r="Z22" s="42"/>
      <c r="AA22" s="1" t="s">
        <v>90</v>
      </c>
      <c r="AB22" s="28" t="s">
        <v>209</v>
      </c>
    </row>
    <row r="23" spans="1:28" x14ac:dyDescent="0.3">
      <c r="A23" s="1" t="s">
        <v>62</v>
      </c>
      <c r="B23" s="1" t="s">
        <v>45</v>
      </c>
      <c r="C23" s="27" t="s">
        <v>53</v>
      </c>
      <c r="D23" s="38">
        <v>24</v>
      </c>
      <c r="E23" s="27">
        <v>3</v>
      </c>
      <c r="F23" s="27">
        <v>0</v>
      </c>
      <c r="G23" s="27">
        <v>1</v>
      </c>
      <c r="H23" s="27"/>
      <c r="I23" s="27"/>
      <c r="J23" s="27">
        <v>0</v>
      </c>
      <c r="K23" s="27">
        <v>0</v>
      </c>
      <c r="L23" s="27">
        <v>0</v>
      </c>
      <c r="M23" s="27">
        <v>0</v>
      </c>
      <c r="N23" s="27">
        <f>SUM(L23:M23)</f>
        <v>0</v>
      </c>
      <c r="O23" s="39">
        <v>0</v>
      </c>
      <c r="P23" s="39">
        <v>1</v>
      </c>
      <c r="Q23" s="39">
        <v>0</v>
      </c>
      <c r="R23" s="39">
        <v>2</v>
      </c>
      <c r="S23" s="39">
        <v>0</v>
      </c>
      <c r="T23" s="27">
        <f t="shared" ref="T23" si="4">+(F23*2)+J23</f>
        <v>0</v>
      </c>
      <c r="U23" s="96">
        <f t="shared" ref="U23" si="5">IFERROR(((T23+Q23+N23-R23)+(O23*2))/E23,"")</f>
        <v>-0.66666666666666663</v>
      </c>
      <c r="V23" s="22">
        <v>167</v>
      </c>
      <c r="W23" s="22" t="s">
        <v>88</v>
      </c>
      <c r="X23" s="22" t="s">
        <v>89</v>
      </c>
      <c r="Y23" s="71">
        <v>709</v>
      </c>
      <c r="Z23" s="42"/>
      <c r="AA23" s="1" t="s">
        <v>90</v>
      </c>
      <c r="AB23" s="28" t="s">
        <v>209</v>
      </c>
    </row>
    <row r="24" spans="1:28" x14ac:dyDescent="0.3">
      <c r="A24" s="1" t="s">
        <v>62</v>
      </c>
      <c r="B24" s="1" t="s">
        <v>45</v>
      </c>
      <c r="C24" s="27" t="s">
        <v>48</v>
      </c>
      <c r="D24" s="38">
        <v>11</v>
      </c>
      <c r="E24" s="27">
        <v>41</v>
      </c>
      <c r="F24" s="27">
        <v>8</v>
      </c>
      <c r="G24" s="27">
        <v>11</v>
      </c>
      <c r="H24" s="27"/>
      <c r="I24" s="27"/>
      <c r="J24" s="27">
        <v>4</v>
      </c>
      <c r="K24" s="27">
        <v>4</v>
      </c>
      <c r="L24" s="27">
        <v>0</v>
      </c>
      <c r="M24" s="27">
        <v>2</v>
      </c>
      <c r="N24" s="27">
        <f>SUM(L24:M24)</f>
        <v>2</v>
      </c>
      <c r="O24" s="39">
        <v>2</v>
      </c>
      <c r="P24" s="39">
        <v>3</v>
      </c>
      <c r="Q24" s="39">
        <v>4</v>
      </c>
      <c r="R24" s="39">
        <v>1</v>
      </c>
      <c r="S24" s="39">
        <v>0</v>
      </c>
      <c r="T24" s="27">
        <f t="shared" si="1"/>
        <v>20</v>
      </c>
      <c r="U24" s="40">
        <f t="shared" si="2"/>
        <v>0.70731707317073167</v>
      </c>
      <c r="V24" s="22">
        <v>167</v>
      </c>
      <c r="W24" s="22" t="s">
        <v>88</v>
      </c>
      <c r="X24" s="22" t="s">
        <v>89</v>
      </c>
      <c r="Y24" s="71">
        <v>709</v>
      </c>
      <c r="Z24" s="42"/>
      <c r="AA24" s="1" t="s">
        <v>90</v>
      </c>
      <c r="AB24" s="28" t="s">
        <v>209</v>
      </c>
    </row>
    <row r="25" spans="1:28" x14ac:dyDescent="0.3">
      <c r="A25" s="44" t="s">
        <v>62</v>
      </c>
      <c r="B25" s="44" t="s">
        <v>45</v>
      </c>
      <c r="C25" s="45" t="s">
        <v>39</v>
      </c>
      <c r="D25" s="44"/>
      <c r="E25" s="45">
        <f t="shared" ref="E25:T25" si="6">SUM(E13:E24)</f>
        <v>240</v>
      </c>
      <c r="F25" s="45">
        <f t="shared" si="6"/>
        <v>42</v>
      </c>
      <c r="G25" s="45">
        <f t="shared" si="6"/>
        <v>80</v>
      </c>
      <c r="H25" s="45">
        <f t="shared" si="6"/>
        <v>0</v>
      </c>
      <c r="I25" s="45">
        <f t="shared" si="6"/>
        <v>0</v>
      </c>
      <c r="J25" s="45">
        <f t="shared" si="6"/>
        <v>20</v>
      </c>
      <c r="K25" s="45">
        <f t="shared" si="6"/>
        <v>29</v>
      </c>
      <c r="L25" s="45">
        <f t="shared" si="6"/>
        <v>14</v>
      </c>
      <c r="M25" s="45">
        <f t="shared" si="6"/>
        <v>30</v>
      </c>
      <c r="N25" s="45">
        <f t="shared" si="6"/>
        <v>44</v>
      </c>
      <c r="O25" s="45">
        <f t="shared" si="6"/>
        <v>17</v>
      </c>
      <c r="P25" s="45">
        <f t="shared" si="6"/>
        <v>21</v>
      </c>
      <c r="Q25" s="45">
        <f t="shared" si="6"/>
        <v>8</v>
      </c>
      <c r="R25" s="45">
        <f t="shared" si="6"/>
        <v>21</v>
      </c>
      <c r="S25" s="45">
        <f t="shared" si="6"/>
        <v>4</v>
      </c>
      <c r="T25" s="45">
        <f t="shared" si="6"/>
        <v>104</v>
      </c>
      <c r="U25" s="46">
        <f>((T25+Q25+N25-R25)+(O25*2))/E25</f>
        <v>0.70416666666666672</v>
      </c>
      <c r="V25" s="47">
        <v>167</v>
      </c>
      <c r="W25" s="47" t="s">
        <v>88</v>
      </c>
      <c r="X25" s="47" t="s">
        <v>89</v>
      </c>
      <c r="Y25" s="72">
        <v>709</v>
      </c>
      <c r="Z25" s="49"/>
      <c r="AA25" s="44" t="s">
        <v>90</v>
      </c>
      <c r="AB25" s="76" t="s">
        <v>209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0.52500000000000002</v>
      </c>
      <c r="H26" s="27"/>
      <c r="I26" s="1"/>
      <c r="J26" s="50" t="s">
        <v>41</v>
      </c>
      <c r="K26" s="52">
        <f>J25/K25</f>
        <v>0.68965517241379315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4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27" t="s">
        <v>197</v>
      </c>
      <c r="D35" s="38">
        <v>17</v>
      </c>
      <c r="E35" s="27">
        <v>23</v>
      </c>
      <c r="F35" s="27">
        <v>2</v>
      </c>
      <c r="G35" s="27">
        <v>7</v>
      </c>
      <c r="H35" s="27"/>
      <c r="I35" s="27"/>
      <c r="J35" s="27">
        <v>0</v>
      </c>
      <c r="K35" s="27">
        <v>0</v>
      </c>
      <c r="L35" s="27">
        <v>1</v>
      </c>
      <c r="M35" s="27">
        <v>1</v>
      </c>
      <c r="N35" s="27">
        <f>SUM(L35:M35)</f>
        <v>2</v>
      </c>
      <c r="O35" s="27">
        <v>1</v>
      </c>
      <c r="P35" s="39">
        <v>1</v>
      </c>
      <c r="Q35" s="27">
        <v>0</v>
      </c>
      <c r="R35" s="27">
        <v>1</v>
      </c>
      <c r="S35" s="27">
        <v>0</v>
      </c>
      <c r="T35" s="27">
        <f>(H35*3)+((F35-H35)*2)+J35</f>
        <v>4</v>
      </c>
      <c r="U35" s="40">
        <f>IFERROR(((T35+Q35+N35-R35)+(O35*2))/E35,"")</f>
        <v>0.30434782608695654</v>
      </c>
      <c r="V35" s="22">
        <v>167</v>
      </c>
      <c r="W35" s="22" t="s">
        <v>93</v>
      </c>
      <c r="X35" s="22" t="s">
        <v>94</v>
      </c>
      <c r="Y35" s="71">
        <v>709</v>
      </c>
      <c r="Z35" s="42"/>
      <c r="AA35" s="1" t="s">
        <v>198</v>
      </c>
      <c r="AB35" s="28" t="s">
        <v>199</v>
      </c>
    </row>
    <row r="36" spans="1:28" x14ac:dyDescent="0.3">
      <c r="A36" s="1" t="s">
        <v>45</v>
      </c>
      <c r="B36" s="1" t="s">
        <v>62</v>
      </c>
      <c r="C36" s="27" t="s">
        <v>200</v>
      </c>
      <c r="D36" s="38">
        <v>11</v>
      </c>
      <c r="E36" s="27">
        <v>39</v>
      </c>
      <c r="F36" s="27">
        <v>7</v>
      </c>
      <c r="G36" s="27">
        <v>16</v>
      </c>
      <c r="H36" s="27"/>
      <c r="I36" s="27"/>
      <c r="J36" s="27">
        <v>1</v>
      </c>
      <c r="K36" s="27">
        <v>1</v>
      </c>
      <c r="L36" s="27">
        <v>5</v>
      </c>
      <c r="M36" s="27">
        <v>7</v>
      </c>
      <c r="N36" s="27">
        <f t="shared" ref="N36:N41" si="7">SUM(L36:M36)</f>
        <v>12</v>
      </c>
      <c r="O36" s="39">
        <v>0</v>
      </c>
      <c r="P36" s="39">
        <v>3</v>
      </c>
      <c r="Q36" s="39">
        <v>2</v>
      </c>
      <c r="R36" s="39">
        <v>7</v>
      </c>
      <c r="S36" s="39">
        <v>0</v>
      </c>
      <c r="T36" s="39">
        <f t="shared" ref="T36:T41" si="8">(H36*3)+((F36-H36)*2)+J36</f>
        <v>15</v>
      </c>
      <c r="U36" s="40">
        <f t="shared" ref="U36:U44" si="9">IFERROR(((T36+Q36+N36-R36)+(O36*2))/E36,"")</f>
        <v>0.5641025641025641</v>
      </c>
      <c r="V36" s="22">
        <v>167</v>
      </c>
      <c r="W36" s="22" t="s">
        <v>93</v>
      </c>
      <c r="X36" s="22" t="s">
        <v>94</v>
      </c>
      <c r="Y36" s="71">
        <v>709</v>
      </c>
      <c r="Z36" s="42"/>
      <c r="AA36" s="1" t="s">
        <v>198</v>
      </c>
      <c r="AB36" s="28" t="s">
        <v>199</v>
      </c>
    </row>
    <row r="37" spans="1:28" x14ac:dyDescent="0.3">
      <c r="A37" s="1" t="s">
        <v>45</v>
      </c>
      <c r="B37" s="1" t="s">
        <v>62</v>
      </c>
      <c r="C37" s="27" t="s">
        <v>201</v>
      </c>
      <c r="D37" s="38">
        <v>10</v>
      </c>
      <c r="E37" s="27">
        <v>15</v>
      </c>
      <c r="F37" s="27">
        <v>1</v>
      </c>
      <c r="G37" s="27">
        <v>3</v>
      </c>
      <c r="H37" s="27"/>
      <c r="I37" s="27"/>
      <c r="J37" s="27">
        <v>0</v>
      </c>
      <c r="K37" s="27">
        <v>0</v>
      </c>
      <c r="L37" s="27">
        <v>0</v>
      </c>
      <c r="M37" s="27">
        <v>1</v>
      </c>
      <c r="N37" s="27">
        <f t="shared" si="7"/>
        <v>1</v>
      </c>
      <c r="O37" s="39">
        <v>2</v>
      </c>
      <c r="P37" s="39">
        <v>1</v>
      </c>
      <c r="Q37" s="39">
        <v>1</v>
      </c>
      <c r="R37" s="39">
        <v>2</v>
      </c>
      <c r="S37" s="39">
        <v>0</v>
      </c>
      <c r="T37" s="39">
        <f t="shared" si="8"/>
        <v>2</v>
      </c>
      <c r="U37" s="40">
        <f t="shared" si="9"/>
        <v>0.4</v>
      </c>
      <c r="V37" s="22">
        <v>167</v>
      </c>
      <c r="W37" s="22" t="s">
        <v>93</v>
      </c>
      <c r="X37" s="22" t="s">
        <v>94</v>
      </c>
      <c r="Y37" s="71">
        <v>709</v>
      </c>
      <c r="Z37" s="42"/>
      <c r="AA37" s="1" t="s">
        <v>198</v>
      </c>
      <c r="AB37" s="28" t="s">
        <v>199</v>
      </c>
    </row>
    <row r="38" spans="1:28" x14ac:dyDescent="0.3">
      <c r="A38" s="1" t="s">
        <v>45</v>
      </c>
      <c r="B38" s="1" t="s">
        <v>62</v>
      </c>
      <c r="C38" s="27" t="s">
        <v>202</v>
      </c>
      <c r="D38" s="38">
        <v>20</v>
      </c>
      <c r="E38" s="27">
        <v>17</v>
      </c>
      <c r="F38" s="27">
        <v>3</v>
      </c>
      <c r="G38" s="27">
        <v>6</v>
      </c>
      <c r="H38" s="27"/>
      <c r="I38" s="27"/>
      <c r="J38" s="27">
        <v>4</v>
      </c>
      <c r="K38" s="27">
        <v>4</v>
      </c>
      <c r="L38" s="27">
        <v>0</v>
      </c>
      <c r="M38" s="27">
        <v>1</v>
      </c>
      <c r="N38" s="27">
        <f t="shared" si="7"/>
        <v>1</v>
      </c>
      <c r="O38" s="39">
        <v>1</v>
      </c>
      <c r="P38" s="39">
        <v>0</v>
      </c>
      <c r="Q38" s="39">
        <v>1</v>
      </c>
      <c r="R38" s="39">
        <v>0</v>
      </c>
      <c r="S38" s="39">
        <v>0</v>
      </c>
      <c r="T38" s="39">
        <f t="shared" si="8"/>
        <v>10</v>
      </c>
      <c r="U38" s="40">
        <f t="shared" si="9"/>
        <v>0.82352941176470584</v>
      </c>
      <c r="V38" s="22">
        <v>167</v>
      </c>
      <c r="W38" s="22" t="s">
        <v>93</v>
      </c>
      <c r="X38" s="22" t="s">
        <v>94</v>
      </c>
      <c r="Y38" s="71">
        <v>709</v>
      </c>
      <c r="Z38" s="42"/>
      <c r="AA38" s="1" t="s">
        <v>198</v>
      </c>
      <c r="AB38" s="28" t="s">
        <v>199</v>
      </c>
    </row>
    <row r="39" spans="1:28" x14ac:dyDescent="0.3">
      <c r="A39" s="1" t="s">
        <v>45</v>
      </c>
      <c r="B39" s="1" t="s">
        <v>62</v>
      </c>
      <c r="C39" s="27" t="s">
        <v>203</v>
      </c>
      <c r="D39" s="38">
        <v>24</v>
      </c>
      <c r="E39" s="27">
        <v>7</v>
      </c>
      <c r="F39" s="27">
        <v>1</v>
      </c>
      <c r="G39" s="27">
        <v>3</v>
      </c>
      <c r="H39" s="27"/>
      <c r="I39" s="27"/>
      <c r="J39" s="27">
        <v>0</v>
      </c>
      <c r="K39" s="27">
        <v>0</v>
      </c>
      <c r="L39" s="27">
        <v>3</v>
      </c>
      <c r="M39" s="27">
        <v>0</v>
      </c>
      <c r="N39" s="27">
        <f t="shared" si="7"/>
        <v>3</v>
      </c>
      <c r="O39" s="39">
        <v>0</v>
      </c>
      <c r="P39" s="39">
        <v>1</v>
      </c>
      <c r="Q39" s="39">
        <v>0</v>
      </c>
      <c r="R39" s="39">
        <v>3</v>
      </c>
      <c r="S39" s="39">
        <v>0</v>
      </c>
      <c r="T39" s="39">
        <f t="shared" si="8"/>
        <v>2</v>
      </c>
      <c r="U39" s="40">
        <f t="shared" si="9"/>
        <v>0.2857142857142857</v>
      </c>
      <c r="V39" s="22">
        <v>167</v>
      </c>
      <c r="W39" s="22" t="s">
        <v>93</v>
      </c>
      <c r="X39" s="22" t="s">
        <v>94</v>
      </c>
      <c r="Y39" s="71">
        <v>709</v>
      </c>
      <c r="Z39" s="42"/>
      <c r="AA39" s="1" t="s">
        <v>198</v>
      </c>
      <c r="AB39" s="28" t="s">
        <v>199</v>
      </c>
    </row>
    <row r="40" spans="1:28" x14ac:dyDescent="0.3">
      <c r="A40" s="1" t="s">
        <v>45</v>
      </c>
      <c r="B40" s="1" t="s">
        <v>62</v>
      </c>
      <c r="C40" s="27" t="s">
        <v>204</v>
      </c>
      <c r="D40" s="38">
        <v>34</v>
      </c>
      <c r="E40" s="27">
        <v>34</v>
      </c>
      <c r="F40" s="27">
        <v>7</v>
      </c>
      <c r="G40" s="27">
        <v>12</v>
      </c>
      <c r="H40" s="27"/>
      <c r="I40" s="27"/>
      <c r="J40" s="27">
        <v>5</v>
      </c>
      <c r="K40" s="27">
        <v>5</v>
      </c>
      <c r="L40" s="27">
        <v>0</v>
      </c>
      <c r="M40" s="27">
        <v>4</v>
      </c>
      <c r="N40" s="27">
        <f t="shared" si="7"/>
        <v>4</v>
      </c>
      <c r="O40" s="39">
        <v>6</v>
      </c>
      <c r="P40" s="57">
        <v>6</v>
      </c>
      <c r="Q40" s="39">
        <v>3</v>
      </c>
      <c r="R40" s="39">
        <v>4</v>
      </c>
      <c r="S40" s="39">
        <v>0</v>
      </c>
      <c r="T40" s="39">
        <f t="shared" si="8"/>
        <v>19</v>
      </c>
      <c r="U40" s="40">
        <f t="shared" si="9"/>
        <v>1</v>
      </c>
      <c r="V40" s="22">
        <v>167</v>
      </c>
      <c r="W40" s="22" t="s">
        <v>93</v>
      </c>
      <c r="X40" s="22" t="s">
        <v>94</v>
      </c>
      <c r="Y40" s="71">
        <v>709</v>
      </c>
      <c r="Z40" s="42"/>
      <c r="AA40" s="1" t="s">
        <v>198</v>
      </c>
      <c r="AB40" s="28" t="s">
        <v>199</v>
      </c>
    </row>
    <row r="41" spans="1:28" x14ac:dyDescent="0.3">
      <c r="A41" s="1" t="s">
        <v>45</v>
      </c>
      <c r="B41" s="1" t="s">
        <v>62</v>
      </c>
      <c r="C41" s="27" t="s">
        <v>205</v>
      </c>
      <c r="D41" s="38">
        <v>12</v>
      </c>
      <c r="E41" s="27">
        <v>7</v>
      </c>
      <c r="F41" s="27">
        <v>0</v>
      </c>
      <c r="G41" s="27">
        <v>3</v>
      </c>
      <c r="H41" s="27"/>
      <c r="I41" s="27"/>
      <c r="J41" s="27">
        <v>2</v>
      </c>
      <c r="K41" s="27">
        <v>2</v>
      </c>
      <c r="L41" s="27">
        <v>0</v>
      </c>
      <c r="M41" s="27">
        <v>0</v>
      </c>
      <c r="N41" s="27">
        <f t="shared" si="7"/>
        <v>0</v>
      </c>
      <c r="O41" s="39">
        <v>0</v>
      </c>
      <c r="P41" s="39">
        <v>1</v>
      </c>
      <c r="Q41" s="39">
        <v>0</v>
      </c>
      <c r="R41" s="39">
        <v>0</v>
      </c>
      <c r="S41" s="39">
        <v>0</v>
      </c>
      <c r="T41" s="39">
        <f t="shared" si="8"/>
        <v>2</v>
      </c>
      <c r="U41" s="40">
        <f t="shared" si="9"/>
        <v>0.2857142857142857</v>
      </c>
      <c r="V41" s="22">
        <v>167</v>
      </c>
      <c r="W41" s="22" t="s">
        <v>93</v>
      </c>
      <c r="X41" s="22" t="s">
        <v>94</v>
      </c>
      <c r="Y41" s="71">
        <v>709</v>
      </c>
      <c r="Z41" s="42"/>
      <c r="AA41" s="1" t="s">
        <v>198</v>
      </c>
      <c r="AB41" s="28" t="s">
        <v>199</v>
      </c>
    </row>
    <row r="42" spans="1:28" x14ac:dyDescent="0.3">
      <c r="A42" s="1" t="s">
        <v>45</v>
      </c>
      <c r="B42" s="1" t="s">
        <v>62</v>
      </c>
      <c r="C42" s="27" t="s">
        <v>206</v>
      </c>
      <c r="D42" s="38">
        <v>44</v>
      </c>
      <c r="E42" s="27">
        <v>37</v>
      </c>
      <c r="F42" s="27">
        <v>4</v>
      </c>
      <c r="G42" s="27">
        <v>8</v>
      </c>
      <c r="H42" s="27"/>
      <c r="I42" s="27"/>
      <c r="J42" s="27">
        <v>4</v>
      </c>
      <c r="K42" s="27">
        <v>10</v>
      </c>
      <c r="L42" s="27">
        <v>3</v>
      </c>
      <c r="M42" s="27">
        <v>6</v>
      </c>
      <c r="N42" s="27">
        <f>SUM(L42:M42)</f>
        <v>9</v>
      </c>
      <c r="O42" s="39">
        <v>0</v>
      </c>
      <c r="P42" s="39">
        <v>3</v>
      </c>
      <c r="Q42" s="39">
        <v>0</v>
      </c>
      <c r="R42" s="39">
        <v>3</v>
      </c>
      <c r="S42" s="39">
        <v>2</v>
      </c>
      <c r="T42" s="39">
        <f>(H42*3)+((F42-H42)*2)+J42</f>
        <v>12</v>
      </c>
      <c r="U42" s="40">
        <f t="shared" si="9"/>
        <v>0.48648648648648651</v>
      </c>
      <c r="V42" s="22">
        <v>167</v>
      </c>
      <c r="W42" s="22" t="s">
        <v>93</v>
      </c>
      <c r="X42" s="22" t="s">
        <v>94</v>
      </c>
      <c r="Y42" s="71">
        <v>709</v>
      </c>
      <c r="Z42" s="42"/>
      <c r="AA42" s="1" t="s">
        <v>198</v>
      </c>
      <c r="AB42" s="28" t="s">
        <v>199</v>
      </c>
    </row>
    <row r="43" spans="1:28" x14ac:dyDescent="0.3">
      <c r="A43" s="1" t="s">
        <v>45</v>
      </c>
      <c r="B43" s="1" t="s">
        <v>62</v>
      </c>
      <c r="C43" s="27" t="s">
        <v>207</v>
      </c>
      <c r="D43" s="38">
        <v>30</v>
      </c>
      <c r="E43" s="27">
        <v>38</v>
      </c>
      <c r="F43" s="27">
        <v>7</v>
      </c>
      <c r="G43" s="27">
        <v>15</v>
      </c>
      <c r="H43" s="27"/>
      <c r="I43" s="27"/>
      <c r="J43" s="27">
        <v>2</v>
      </c>
      <c r="K43" s="27">
        <v>4</v>
      </c>
      <c r="L43" s="27">
        <v>6</v>
      </c>
      <c r="M43" s="27">
        <v>1</v>
      </c>
      <c r="N43" s="27">
        <f>SUM(L43:M43)</f>
        <v>7</v>
      </c>
      <c r="O43" s="39">
        <v>2</v>
      </c>
      <c r="P43" s="39">
        <v>4</v>
      </c>
      <c r="Q43" s="39">
        <v>2</v>
      </c>
      <c r="R43" s="39">
        <v>3</v>
      </c>
      <c r="S43" s="39">
        <v>0</v>
      </c>
      <c r="T43" s="39">
        <f>(H43*3)+((F43-H43)*2)+J43</f>
        <v>16</v>
      </c>
      <c r="U43" s="40">
        <f t="shared" si="9"/>
        <v>0.68421052631578949</v>
      </c>
      <c r="V43" s="22">
        <v>167</v>
      </c>
      <c r="W43" s="22" t="s">
        <v>93</v>
      </c>
      <c r="X43" s="22" t="s">
        <v>94</v>
      </c>
      <c r="Y43" s="71">
        <v>709</v>
      </c>
      <c r="Z43" s="42"/>
      <c r="AA43" s="1" t="s">
        <v>198</v>
      </c>
      <c r="AB43" s="28" t="s">
        <v>199</v>
      </c>
    </row>
    <row r="44" spans="1:28" x14ac:dyDescent="0.3">
      <c r="A44" s="1" t="s">
        <v>45</v>
      </c>
      <c r="B44" s="1" t="s">
        <v>62</v>
      </c>
      <c r="C44" s="27" t="s">
        <v>208</v>
      </c>
      <c r="D44" s="38">
        <v>4</v>
      </c>
      <c r="E44" s="27">
        <v>23</v>
      </c>
      <c r="F44" s="27">
        <v>1</v>
      </c>
      <c r="G44" s="27">
        <v>6</v>
      </c>
      <c r="H44" s="27"/>
      <c r="I44" s="27"/>
      <c r="J44" s="27">
        <v>0</v>
      </c>
      <c r="K44" s="27">
        <v>0</v>
      </c>
      <c r="L44" s="27">
        <v>2</v>
      </c>
      <c r="M44" s="27">
        <v>1</v>
      </c>
      <c r="N44" s="27">
        <f>SUM(L44:M44)</f>
        <v>3</v>
      </c>
      <c r="O44" s="39">
        <v>0</v>
      </c>
      <c r="P44" s="39">
        <v>3</v>
      </c>
      <c r="Q44" s="39">
        <v>1</v>
      </c>
      <c r="R44" s="39">
        <v>2</v>
      </c>
      <c r="S44" s="39">
        <v>0</v>
      </c>
      <c r="T44" s="39">
        <f>(H44*3)+((F44-H44)*2)+J44</f>
        <v>2</v>
      </c>
      <c r="U44" s="40">
        <f t="shared" si="9"/>
        <v>0.17391304347826086</v>
      </c>
      <c r="V44" s="22">
        <v>167</v>
      </c>
      <c r="W44" s="22" t="s">
        <v>93</v>
      </c>
      <c r="X44" s="22" t="s">
        <v>94</v>
      </c>
      <c r="Y44" s="71">
        <v>709</v>
      </c>
      <c r="Z44" s="42"/>
      <c r="AA44" s="1" t="s">
        <v>198</v>
      </c>
      <c r="AB44" s="28" t="s">
        <v>199</v>
      </c>
    </row>
    <row r="45" spans="1:28" x14ac:dyDescent="0.3">
      <c r="A45" s="44" t="s">
        <v>45</v>
      </c>
      <c r="B45" s="44" t="s">
        <v>62</v>
      </c>
      <c r="C45" s="45" t="s">
        <v>39</v>
      </c>
      <c r="D45" s="44"/>
      <c r="E45" s="45">
        <f t="shared" ref="E45:T45" si="10">SUM(E35:E44)</f>
        <v>240</v>
      </c>
      <c r="F45" s="45">
        <f t="shared" si="10"/>
        <v>33</v>
      </c>
      <c r="G45" s="45">
        <f t="shared" si="10"/>
        <v>79</v>
      </c>
      <c r="H45" s="45">
        <f t="shared" si="10"/>
        <v>0</v>
      </c>
      <c r="I45" s="45">
        <f t="shared" si="10"/>
        <v>0</v>
      </c>
      <c r="J45" s="45">
        <f t="shared" si="10"/>
        <v>18</v>
      </c>
      <c r="K45" s="45">
        <f t="shared" si="10"/>
        <v>26</v>
      </c>
      <c r="L45" s="45">
        <f t="shared" si="10"/>
        <v>20</v>
      </c>
      <c r="M45" s="45">
        <f t="shared" si="10"/>
        <v>22</v>
      </c>
      <c r="N45" s="45">
        <f t="shared" si="10"/>
        <v>42</v>
      </c>
      <c r="O45" s="45">
        <f t="shared" si="10"/>
        <v>12</v>
      </c>
      <c r="P45" s="45">
        <f t="shared" si="10"/>
        <v>23</v>
      </c>
      <c r="Q45" s="45">
        <f t="shared" si="10"/>
        <v>10</v>
      </c>
      <c r="R45" s="45">
        <f t="shared" si="10"/>
        <v>25</v>
      </c>
      <c r="S45" s="45">
        <f t="shared" si="10"/>
        <v>2</v>
      </c>
      <c r="T45" s="45">
        <f t="shared" si="10"/>
        <v>84</v>
      </c>
      <c r="U45" s="46">
        <f>((T45+Q45+N45-R45)+(O45*2))/E45</f>
        <v>0.5625</v>
      </c>
      <c r="V45" s="47">
        <v>167</v>
      </c>
      <c r="W45" s="59" t="s">
        <v>93</v>
      </c>
      <c r="X45" s="47" t="s">
        <v>94</v>
      </c>
      <c r="Y45" s="72">
        <v>709</v>
      </c>
      <c r="Z45" s="49"/>
      <c r="AA45" s="44" t="s">
        <v>198</v>
      </c>
      <c r="AB45" s="76" t="s">
        <v>199</v>
      </c>
    </row>
    <row r="46" spans="1:28" x14ac:dyDescent="0.3">
      <c r="A46" s="1"/>
      <c r="B46" s="1"/>
      <c r="C46" s="1"/>
      <c r="D46" s="1"/>
      <c r="F46" s="50" t="s">
        <v>40</v>
      </c>
      <c r="G46" s="51">
        <f>F45/G45</f>
        <v>0.41772151898734178</v>
      </c>
      <c r="H46" s="27"/>
      <c r="I46" s="1"/>
      <c r="J46" s="50" t="s">
        <v>41</v>
      </c>
      <c r="K46" s="52">
        <f>J45/K45</f>
        <v>0.69230769230769229</v>
      </c>
      <c r="L46" s="1"/>
      <c r="M46" s="39" t="s">
        <v>42</v>
      </c>
      <c r="N46" s="53"/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54"/>
      <c r="Z47" s="42"/>
      <c r="AA47" s="1"/>
      <c r="AB47" s="1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2"/>
      <c r="AA48" s="1"/>
      <c r="AB48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E2963-627E-4209-878A-6821E5FB2728}">
  <sheetPr>
    <tabColor rgb="FFFF0000"/>
  </sheetPr>
  <dimension ref="A2:AB52"/>
  <sheetViews>
    <sheetView topLeftCell="A4" workbookViewId="0">
      <selection activeCell="C22" sqref="C22"/>
    </sheetView>
  </sheetViews>
  <sheetFormatPr defaultRowHeight="14.4" x14ac:dyDescent="0.3"/>
  <cols>
    <col min="1" max="1" width="4.88671875" customWidth="1"/>
    <col min="2" max="2" width="6" customWidth="1"/>
    <col min="3" max="3" width="23.77734375" customWidth="1"/>
    <col min="4" max="4" width="4.33203125" customWidth="1"/>
    <col min="5" max="6" width="5.88671875" customWidth="1"/>
    <col min="7" max="7" width="7.21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2" spans="1:28" x14ac:dyDescent="0.3">
      <c r="B2" s="1"/>
      <c r="C2" s="2" t="s">
        <v>44</v>
      </c>
      <c r="D2" s="3" t="s">
        <v>410</v>
      </c>
      <c r="E2" s="4"/>
      <c r="F2" s="63"/>
      <c r="G2" s="6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29311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228</v>
      </c>
      <c r="D4" s="7" t="s">
        <v>4</v>
      </c>
      <c r="E4" s="8"/>
      <c r="F4" s="5"/>
      <c r="G4" s="1"/>
      <c r="J4" s="15" t="s">
        <v>428</v>
      </c>
      <c r="K4" s="16" t="s">
        <v>44</v>
      </c>
      <c r="L4" s="17"/>
      <c r="M4" s="18"/>
      <c r="N4" s="19">
        <v>17</v>
      </c>
      <c r="O4" s="19">
        <v>22</v>
      </c>
      <c r="P4" s="19">
        <v>26</v>
      </c>
      <c r="Q4" s="19">
        <v>27</v>
      </c>
      <c r="R4" s="20"/>
      <c r="S4" s="21">
        <f>SUM(N4:R4)</f>
        <v>92</v>
      </c>
      <c r="T4" s="22" t="s">
        <v>456</v>
      </c>
    </row>
    <row r="5" spans="1:28" x14ac:dyDescent="0.3">
      <c r="B5" s="1"/>
      <c r="C5" s="6" t="s">
        <v>436</v>
      </c>
      <c r="D5" s="7" t="s">
        <v>5</v>
      </c>
      <c r="E5" s="1"/>
      <c r="F5" s="1"/>
      <c r="G5" s="1"/>
      <c r="J5" s="15" t="s">
        <v>223</v>
      </c>
      <c r="K5" s="16" t="s">
        <v>77</v>
      </c>
      <c r="L5" s="17"/>
      <c r="M5" s="18"/>
      <c r="N5" s="19">
        <v>24</v>
      </c>
      <c r="O5" s="19">
        <v>23</v>
      </c>
      <c r="P5" s="19">
        <v>29</v>
      </c>
      <c r="Q5" s="19">
        <v>19</v>
      </c>
      <c r="R5" s="20"/>
      <c r="S5" s="21">
        <f>SUM(N5:R5)</f>
        <v>95</v>
      </c>
      <c r="T5" s="22" t="s">
        <v>456</v>
      </c>
      <c r="U5" s="1"/>
      <c r="V5" s="1"/>
      <c r="W5" s="1"/>
    </row>
    <row r="6" spans="1:28" x14ac:dyDescent="0.3">
      <c r="C6" s="65">
        <v>1845</v>
      </c>
      <c r="D6" s="7" t="s">
        <v>6</v>
      </c>
      <c r="F6" s="1"/>
      <c r="J6" s="27" t="s">
        <v>455</v>
      </c>
      <c r="T6" s="1"/>
      <c r="U6" s="1"/>
      <c r="V6" s="1"/>
      <c r="W6" s="1"/>
    </row>
    <row r="7" spans="1:28" x14ac:dyDescent="0.3">
      <c r="B7" s="1"/>
      <c r="C7" s="69"/>
      <c r="D7" s="7" t="s">
        <v>7</v>
      </c>
      <c r="G7" s="1"/>
      <c r="S7" s="1"/>
      <c r="T7" s="25" t="s">
        <v>411</v>
      </c>
      <c r="U7" s="1"/>
      <c r="V7" s="26">
        <v>20</v>
      </c>
      <c r="W7" s="1"/>
    </row>
    <row r="8" spans="1:28" x14ac:dyDescent="0.3">
      <c r="B8" s="1"/>
      <c r="C8" s="69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2"/>
      <c r="W10" s="22"/>
      <c r="X10" s="22"/>
      <c r="Y10" s="54"/>
      <c r="Z10" s="42"/>
      <c r="AA10" s="1"/>
      <c r="AB10" s="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 t="s">
        <v>429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54</v>
      </c>
      <c r="D13" s="38">
        <v>21</v>
      </c>
      <c r="E13" s="89"/>
      <c r="F13" s="27">
        <v>2</v>
      </c>
      <c r="G13" s="89"/>
      <c r="H13" s="89"/>
      <c r="I13" s="89"/>
      <c r="J13" s="27">
        <v>4</v>
      </c>
      <c r="K13" s="27">
        <v>6</v>
      </c>
      <c r="L13" s="89"/>
      <c r="M13" s="89"/>
      <c r="N13" s="27">
        <f t="shared" ref="N13:N23" si="0">SUM(L13:M13)</f>
        <v>0</v>
      </c>
      <c r="O13" s="90"/>
      <c r="P13" s="90"/>
      <c r="Q13" s="89"/>
      <c r="R13" s="89"/>
      <c r="S13" s="89"/>
      <c r="T13" s="27">
        <f>+(F13*2)+J13</f>
        <v>8</v>
      </c>
      <c r="U13" s="40" t="str">
        <f>IFERROR(((T13+Q13+N13-R13)+(O13*2))/E13,"")</f>
        <v/>
      </c>
      <c r="V13" s="22" t="s">
        <v>456</v>
      </c>
      <c r="W13" s="22" t="s">
        <v>88</v>
      </c>
      <c r="X13" s="22" t="s">
        <v>94</v>
      </c>
      <c r="Y13" s="71">
        <v>1845</v>
      </c>
      <c r="Z13" s="42"/>
      <c r="AA13" s="1" t="s">
        <v>90</v>
      </c>
      <c r="AB13" s="28" t="s">
        <v>292</v>
      </c>
    </row>
    <row r="14" spans="1:28" x14ac:dyDescent="0.3">
      <c r="A14" s="1" t="s">
        <v>76</v>
      </c>
      <c r="B14" s="1" t="s">
        <v>45</v>
      </c>
      <c r="C14" s="27" t="s">
        <v>50</v>
      </c>
      <c r="D14" s="38">
        <v>32</v>
      </c>
      <c r="E14" s="89"/>
      <c r="F14" s="27">
        <v>5</v>
      </c>
      <c r="G14" s="89"/>
      <c r="H14" s="89"/>
      <c r="I14" s="89"/>
      <c r="J14" s="27">
        <v>5</v>
      </c>
      <c r="K14" s="27">
        <v>7</v>
      </c>
      <c r="L14" s="89"/>
      <c r="M14" s="89"/>
      <c r="N14" s="27">
        <f t="shared" si="0"/>
        <v>0</v>
      </c>
      <c r="O14" s="90"/>
      <c r="P14" s="90"/>
      <c r="Q14" s="89"/>
      <c r="R14" s="89"/>
      <c r="S14" s="89"/>
      <c r="T14" s="27">
        <f t="shared" ref="T14:T23" si="1">+(F14*2)+J14</f>
        <v>15</v>
      </c>
      <c r="U14" s="40" t="str">
        <f t="shared" ref="U14:U23" si="2">IFERROR(((T14+Q14+N14-R14)+(O14*2))/E14,"")</f>
        <v/>
      </c>
      <c r="V14" s="22" t="s">
        <v>456</v>
      </c>
      <c r="W14" s="22" t="s">
        <v>88</v>
      </c>
      <c r="X14" s="22" t="s">
        <v>94</v>
      </c>
      <c r="Y14" s="71">
        <v>1845</v>
      </c>
      <c r="Z14" s="42"/>
      <c r="AA14" s="1" t="s">
        <v>90</v>
      </c>
      <c r="AB14" s="28" t="s">
        <v>292</v>
      </c>
    </row>
    <row r="15" spans="1:28" x14ac:dyDescent="0.3">
      <c r="A15" s="1" t="s">
        <v>76</v>
      </c>
      <c r="B15" s="1" t="s">
        <v>45</v>
      </c>
      <c r="C15" s="27" t="s">
        <v>47</v>
      </c>
      <c r="D15" s="38">
        <v>42</v>
      </c>
      <c r="E15" s="89"/>
      <c r="F15" s="27">
        <v>2</v>
      </c>
      <c r="G15" s="89"/>
      <c r="H15" s="89"/>
      <c r="I15" s="89"/>
      <c r="J15" s="27">
        <v>2</v>
      </c>
      <c r="K15" s="27">
        <v>3</v>
      </c>
      <c r="L15" s="89"/>
      <c r="M15" s="89"/>
      <c r="N15" s="27">
        <f t="shared" si="0"/>
        <v>0</v>
      </c>
      <c r="O15" s="90"/>
      <c r="P15" s="57">
        <v>6</v>
      </c>
      <c r="Q15" s="89"/>
      <c r="R15" s="89"/>
      <c r="S15" s="89"/>
      <c r="T15" s="27">
        <f t="shared" si="1"/>
        <v>6</v>
      </c>
      <c r="U15" s="40" t="str">
        <f t="shared" si="2"/>
        <v/>
      </c>
      <c r="V15" s="22" t="s">
        <v>456</v>
      </c>
      <c r="W15" s="22" t="s">
        <v>88</v>
      </c>
      <c r="X15" s="22" t="s">
        <v>94</v>
      </c>
      <c r="Y15" s="71">
        <v>1845</v>
      </c>
      <c r="Z15" s="42"/>
      <c r="AA15" s="1" t="s">
        <v>90</v>
      </c>
      <c r="AB15" s="28" t="s">
        <v>292</v>
      </c>
    </row>
    <row r="16" spans="1:28" x14ac:dyDescent="0.3">
      <c r="A16" s="1" t="s">
        <v>76</v>
      </c>
      <c r="B16" s="1" t="s">
        <v>45</v>
      </c>
      <c r="C16" s="27" t="s">
        <v>172</v>
      </c>
      <c r="D16" s="38">
        <v>13</v>
      </c>
      <c r="E16" s="89"/>
      <c r="F16" s="27">
        <v>1</v>
      </c>
      <c r="G16" s="89"/>
      <c r="H16" s="89"/>
      <c r="I16" s="89"/>
      <c r="J16" s="27">
        <v>2</v>
      </c>
      <c r="K16" s="27">
        <v>2</v>
      </c>
      <c r="L16" s="89"/>
      <c r="M16" s="89"/>
      <c r="N16" s="27">
        <f t="shared" si="0"/>
        <v>0</v>
      </c>
      <c r="O16" s="90"/>
      <c r="P16" s="90"/>
      <c r="Q16" s="89"/>
      <c r="R16" s="89"/>
      <c r="S16" s="89"/>
      <c r="T16" s="27">
        <f t="shared" si="1"/>
        <v>4</v>
      </c>
      <c r="U16" s="40" t="str">
        <f t="shared" si="2"/>
        <v/>
      </c>
      <c r="V16" s="22" t="s">
        <v>456</v>
      </c>
      <c r="W16" s="22" t="s">
        <v>88</v>
      </c>
      <c r="X16" s="22" t="s">
        <v>94</v>
      </c>
      <c r="Y16" s="71">
        <v>1845</v>
      </c>
      <c r="Z16" s="42"/>
      <c r="AA16" s="1" t="s">
        <v>90</v>
      </c>
      <c r="AB16" s="28" t="s">
        <v>292</v>
      </c>
    </row>
    <row r="17" spans="1:28" x14ac:dyDescent="0.3">
      <c r="A17" s="1" t="s">
        <v>76</v>
      </c>
      <c r="B17" s="1" t="s">
        <v>45</v>
      </c>
      <c r="C17" s="27" t="s">
        <v>49</v>
      </c>
      <c r="D17" s="38">
        <v>53</v>
      </c>
      <c r="E17" s="89"/>
      <c r="F17" s="27">
        <v>6</v>
      </c>
      <c r="G17" s="89"/>
      <c r="H17" s="89"/>
      <c r="I17" s="89"/>
      <c r="J17" s="27">
        <v>1</v>
      </c>
      <c r="K17" s="27">
        <v>2</v>
      </c>
      <c r="L17" s="89"/>
      <c r="M17" s="89"/>
      <c r="N17" s="27">
        <f t="shared" si="0"/>
        <v>0</v>
      </c>
      <c r="O17" s="90"/>
      <c r="P17" s="57">
        <v>6</v>
      </c>
      <c r="Q17" s="89"/>
      <c r="R17" s="89"/>
      <c r="S17" s="89"/>
      <c r="T17" s="27">
        <f t="shared" si="1"/>
        <v>13</v>
      </c>
      <c r="U17" s="40" t="str">
        <f t="shared" si="2"/>
        <v/>
      </c>
      <c r="V17" s="22" t="s">
        <v>456</v>
      </c>
      <c r="W17" s="22" t="s">
        <v>88</v>
      </c>
      <c r="X17" s="22" t="s">
        <v>94</v>
      </c>
      <c r="Y17" s="71">
        <v>1845</v>
      </c>
      <c r="Z17" s="42"/>
      <c r="AA17" s="1" t="s">
        <v>90</v>
      </c>
      <c r="AB17" s="28" t="s">
        <v>292</v>
      </c>
    </row>
    <row r="18" spans="1:28" x14ac:dyDescent="0.3">
      <c r="A18" s="1" t="s">
        <v>76</v>
      </c>
      <c r="B18" s="1" t="s">
        <v>45</v>
      </c>
      <c r="C18" s="27" t="s">
        <v>51</v>
      </c>
      <c r="D18" s="38">
        <v>33</v>
      </c>
      <c r="E18" s="89"/>
      <c r="F18" s="27">
        <v>2</v>
      </c>
      <c r="G18" s="89"/>
      <c r="H18" s="89"/>
      <c r="I18" s="89"/>
      <c r="J18" s="27">
        <v>1</v>
      </c>
      <c r="K18" s="27">
        <v>2</v>
      </c>
      <c r="L18" s="89"/>
      <c r="M18" s="89"/>
      <c r="N18" s="27">
        <f t="shared" si="0"/>
        <v>0</v>
      </c>
      <c r="O18" s="90"/>
      <c r="P18" s="90"/>
      <c r="Q18" s="89"/>
      <c r="R18" s="89"/>
      <c r="S18" s="89"/>
      <c r="T18" s="27">
        <f t="shared" si="1"/>
        <v>5</v>
      </c>
      <c r="U18" s="40" t="str">
        <f t="shared" si="2"/>
        <v/>
      </c>
      <c r="V18" s="22" t="s">
        <v>456</v>
      </c>
      <c r="W18" s="22" t="s">
        <v>88</v>
      </c>
      <c r="X18" s="22" t="s">
        <v>94</v>
      </c>
      <c r="Y18" s="71">
        <v>1845</v>
      </c>
      <c r="Z18" s="42"/>
      <c r="AA18" s="1" t="s">
        <v>90</v>
      </c>
      <c r="AB18" s="28" t="s">
        <v>292</v>
      </c>
    </row>
    <row r="19" spans="1:28" x14ac:dyDescent="0.3">
      <c r="A19" s="1" t="s">
        <v>76</v>
      </c>
      <c r="B19" s="1" t="s">
        <v>45</v>
      </c>
      <c r="C19" s="27" t="s">
        <v>173</v>
      </c>
      <c r="D19" s="38">
        <v>44</v>
      </c>
      <c r="E19" s="89"/>
      <c r="F19" s="27">
        <v>6</v>
      </c>
      <c r="G19" s="89"/>
      <c r="H19" s="89"/>
      <c r="I19" s="89"/>
      <c r="J19" s="27">
        <v>5</v>
      </c>
      <c r="K19" s="27">
        <v>7</v>
      </c>
      <c r="L19" s="89"/>
      <c r="M19" s="27">
        <v>10</v>
      </c>
      <c r="N19" s="27">
        <f t="shared" si="0"/>
        <v>10</v>
      </c>
      <c r="O19" s="90"/>
      <c r="P19" s="90"/>
      <c r="Q19" s="89"/>
      <c r="R19" s="89"/>
      <c r="S19" s="89"/>
      <c r="T19" s="27">
        <f t="shared" si="1"/>
        <v>17</v>
      </c>
      <c r="U19" s="40" t="str">
        <f t="shared" si="2"/>
        <v/>
      </c>
      <c r="V19" s="22" t="s">
        <v>456</v>
      </c>
      <c r="W19" s="22" t="s">
        <v>88</v>
      </c>
      <c r="X19" s="22" t="s">
        <v>94</v>
      </c>
      <c r="Y19" s="71">
        <v>1845</v>
      </c>
      <c r="Z19" s="42"/>
      <c r="AA19" s="1" t="s">
        <v>90</v>
      </c>
      <c r="AB19" s="28" t="s">
        <v>292</v>
      </c>
    </row>
    <row r="20" spans="1:28" x14ac:dyDescent="0.3">
      <c r="A20" s="1" t="s">
        <v>76</v>
      </c>
      <c r="B20" s="1" t="s">
        <v>45</v>
      </c>
      <c r="C20" s="27" t="s">
        <v>155</v>
      </c>
      <c r="D20" s="38">
        <v>10</v>
      </c>
      <c r="E20" s="89"/>
      <c r="F20" s="27">
        <v>3</v>
      </c>
      <c r="G20" s="89"/>
      <c r="H20" s="89"/>
      <c r="I20" s="89"/>
      <c r="J20" s="27">
        <v>0</v>
      </c>
      <c r="K20" s="27">
        <v>2</v>
      </c>
      <c r="L20" s="89"/>
      <c r="M20" s="89"/>
      <c r="N20" s="27">
        <f t="shared" si="0"/>
        <v>0</v>
      </c>
      <c r="O20" s="90"/>
      <c r="P20" s="39">
        <v>3</v>
      </c>
      <c r="Q20" s="89" t="s">
        <v>553</v>
      </c>
      <c r="R20" s="89"/>
      <c r="S20" s="89"/>
      <c r="T20" s="27">
        <f t="shared" si="1"/>
        <v>6</v>
      </c>
      <c r="U20" s="40" t="str">
        <f t="shared" si="2"/>
        <v/>
      </c>
      <c r="V20" s="22" t="s">
        <v>456</v>
      </c>
      <c r="W20" s="22" t="s">
        <v>88</v>
      </c>
      <c r="X20" s="22" t="s">
        <v>94</v>
      </c>
      <c r="Y20" s="71">
        <v>1845</v>
      </c>
      <c r="Z20" s="42"/>
      <c r="AA20" s="1" t="s">
        <v>90</v>
      </c>
      <c r="AB20" s="28" t="s">
        <v>292</v>
      </c>
    </row>
    <row r="21" spans="1:28" x14ac:dyDescent="0.3">
      <c r="A21" s="1" t="s">
        <v>76</v>
      </c>
      <c r="B21" s="1" t="s">
        <v>45</v>
      </c>
      <c r="C21" s="27" t="s">
        <v>52</v>
      </c>
      <c r="D21" s="38">
        <v>12</v>
      </c>
      <c r="E21" s="89"/>
      <c r="F21" s="27"/>
      <c r="G21" s="89"/>
      <c r="H21" s="89"/>
      <c r="I21" s="89"/>
      <c r="J21" s="27"/>
      <c r="K21" s="27"/>
      <c r="L21" s="89"/>
      <c r="M21" s="89"/>
      <c r="N21" s="27">
        <f t="shared" si="0"/>
        <v>0</v>
      </c>
      <c r="O21" s="90"/>
      <c r="P21" s="90"/>
      <c r="Q21" s="89"/>
      <c r="R21" s="89"/>
      <c r="S21" s="89"/>
      <c r="T21" s="27">
        <f t="shared" si="1"/>
        <v>0</v>
      </c>
      <c r="U21" s="40" t="str">
        <f t="shared" si="2"/>
        <v/>
      </c>
      <c r="V21" s="22" t="s">
        <v>456</v>
      </c>
      <c r="W21" s="22" t="s">
        <v>88</v>
      </c>
      <c r="X21" s="22" t="s">
        <v>94</v>
      </c>
      <c r="Y21" s="71">
        <v>1845</v>
      </c>
      <c r="Z21" s="42"/>
      <c r="AA21" s="1" t="s">
        <v>90</v>
      </c>
      <c r="AB21" s="28" t="s">
        <v>292</v>
      </c>
    </row>
    <row r="22" spans="1:28" x14ac:dyDescent="0.3">
      <c r="A22" s="1" t="s">
        <v>76</v>
      </c>
      <c r="B22" s="1" t="s">
        <v>45</v>
      </c>
      <c r="C22" s="27" t="s">
        <v>179</v>
      </c>
      <c r="D22" s="87" t="s">
        <v>495</v>
      </c>
      <c r="E22" s="89"/>
      <c r="F22" s="27">
        <v>2</v>
      </c>
      <c r="G22" s="89"/>
      <c r="H22" s="89"/>
      <c r="I22" s="89"/>
      <c r="J22" s="27">
        <v>0</v>
      </c>
      <c r="K22" s="27">
        <v>0</v>
      </c>
      <c r="L22" s="89"/>
      <c r="M22" s="89"/>
      <c r="N22" s="27">
        <f t="shared" ref="N22" si="3">SUM(L22:M22)</f>
        <v>0</v>
      </c>
      <c r="O22" s="90"/>
      <c r="P22" s="90"/>
      <c r="Q22" s="89"/>
      <c r="R22" s="89"/>
      <c r="S22" s="89"/>
      <c r="T22" s="27">
        <f t="shared" ref="T22" si="4">+(F22*2)+J22</f>
        <v>4</v>
      </c>
      <c r="U22" s="40" t="str">
        <f t="shared" ref="U22" si="5">IFERROR(((T22+Q22+N22-R22)+(O22*2))/E22,"")</f>
        <v/>
      </c>
      <c r="V22" s="22" t="s">
        <v>456</v>
      </c>
      <c r="W22" s="22" t="s">
        <v>88</v>
      </c>
      <c r="X22" s="22" t="s">
        <v>94</v>
      </c>
      <c r="Y22" s="71">
        <v>1845</v>
      </c>
      <c r="Z22" s="42"/>
      <c r="AA22" s="1" t="s">
        <v>90</v>
      </c>
      <c r="AB22" s="28" t="s">
        <v>292</v>
      </c>
    </row>
    <row r="23" spans="1:28" x14ac:dyDescent="0.3">
      <c r="A23" s="1" t="s">
        <v>76</v>
      </c>
      <c r="B23" s="1" t="s">
        <v>45</v>
      </c>
      <c r="C23" s="27" t="s">
        <v>48</v>
      </c>
      <c r="D23" s="38">
        <v>11</v>
      </c>
      <c r="E23" s="89"/>
      <c r="F23" s="27">
        <v>6</v>
      </c>
      <c r="G23" s="89"/>
      <c r="H23" s="89"/>
      <c r="I23" s="89"/>
      <c r="J23" s="27">
        <v>2</v>
      </c>
      <c r="K23" s="27">
        <v>2</v>
      </c>
      <c r="L23" s="89"/>
      <c r="M23" s="89"/>
      <c r="N23" s="27">
        <f t="shared" si="0"/>
        <v>0</v>
      </c>
      <c r="O23" s="90"/>
      <c r="P23" s="57">
        <v>6</v>
      </c>
      <c r="Q23" s="89"/>
      <c r="R23" s="89"/>
      <c r="S23" s="89"/>
      <c r="T23" s="27">
        <f t="shared" si="1"/>
        <v>14</v>
      </c>
      <c r="U23" s="40" t="str">
        <f t="shared" si="2"/>
        <v/>
      </c>
      <c r="V23" s="22" t="s">
        <v>456</v>
      </c>
      <c r="W23" s="22" t="s">
        <v>88</v>
      </c>
      <c r="X23" s="22" t="s">
        <v>94</v>
      </c>
      <c r="Y23" s="71">
        <v>1845</v>
      </c>
      <c r="Z23" s="42"/>
      <c r="AA23" s="1" t="s">
        <v>90</v>
      </c>
      <c r="AB23" s="28" t="s">
        <v>292</v>
      </c>
    </row>
    <row r="24" spans="1:28" x14ac:dyDescent="0.3">
      <c r="A24" s="1" t="s">
        <v>76</v>
      </c>
      <c r="B24" s="1" t="s">
        <v>45</v>
      </c>
      <c r="C24" s="57" t="s">
        <v>38</v>
      </c>
      <c r="D24" s="57"/>
      <c r="E24" s="57">
        <v>240</v>
      </c>
      <c r="F24" s="57"/>
      <c r="G24" s="57">
        <v>97</v>
      </c>
      <c r="H24" s="57"/>
      <c r="I24" s="57"/>
      <c r="J24" s="57"/>
      <c r="K24" s="57"/>
      <c r="L24" s="57"/>
      <c r="M24" s="57"/>
      <c r="N24" s="57"/>
      <c r="O24" s="57"/>
      <c r="P24" s="57">
        <v>11</v>
      </c>
      <c r="Q24" s="57"/>
      <c r="R24" s="57"/>
      <c r="S24" s="57"/>
      <c r="T24" s="27"/>
      <c r="U24" s="40" t="str">
        <f t="shared" ref="U24" si="6">_xlfn.IFNA("",((T24+Q24+N24-R24)+(O24*2))/E24)</f>
        <v/>
      </c>
      <c r="V24" s="22" t="s">
        <v>456</v>
      </c>
      <c r="W24" s="22" t="s">
        <v>88</v>
      </c>
      <c r="X24" s="22" t="s">
        <v>94</v>
      </c>
      <c r="Y24" s="71">
        <v>1845</v>
      </c>
      <c r="Z24" s="42"/>
      <c r="AA24" s="1" t="s">
        <v>90</v>
      </c>
      <c r="AB24" s="28" t="s">
        <v>292</v>
      </c>
    </row>
    <row r="25" spans="1:28" x14ac:dyDescent="0.3">
      <c r="A25" s="44" t="s">
        <v>76</v>
      </c>
      <c r="B25" s="44" t="s">
        <v>45</v>
      </c>
      <c r="C25" s="45" t="s">
        <v>39</v>
      </c>
      <c r="D25" s="44"/>
      <c r="E25" s="45">
        <f t="shared" ref="E25:T25" si="7">SUM(E13:E24)</f>
        <v>240</v>
      </c>
      <c r="F25" s="45">
        <f t="shared" si="7"/>
        <v>35</v>
      </c>
      <c r="G25" s="45">
        <f t="shared" si="7"/>
        <v>97</v>
      </c>
      <c r="H25" s="45">
        <f t="shared" si="7"/>
        <v>0</v>
      </c>
      <c r="I25" s="45">
        <f t="shared" si="7"/>
        <v>0</v>
      </c>
      <c r="J25" s="45">
        <f t="shared" si="7"/>
        <v>22</v>
      </c>
      <c r="K25" s="45">
        <f t="shared" si="7"/>
        <v>33</v>
      </c>
      <c r="L25" s="45">
        <f t="shared" si="7"/>
        <v>0</v>
      </c>
      <c r="M25" s="45">
        <f t="shared" si="7"/>
        <v>10</v>
      </c>
      <c r="N25" s="45">
        <f t="shared" si="7"/>
        <v>10</v>
      </c>
      <c r="O25" s="45">
        <f t="shared" si="7"/>
        <v>0</v>
      </c>
      <c r="P25" s="45">
        <f t="shared" si="7"/>
        <v>32</v>
      </c>
      <c r="Q25" s="45">
        <f t="shared" si="7"/>
        <v>0</v>
      </c>
      <c r="R25" s="45">
        <f t="shared" si="7"/>
        <v>0</v>
      </c>
      <c r="S25" s="45">
        <f t="shared" si="7"/>
        <v>0</v>
      </c>
      <c r="T25" s="45">
        <f t="shared" si="7"/>
        <v>92</v>
      </c>
      <c r="U25" s="46">
        <f>((T25+Q25+N25-R25)+(O25*2))/E25</f>
        <v>0.42499999999999999</v>
      </c>
      <c r="V25" s="47" t="s">
        <v>456</v>
      </c>
      <c r="W25" s="47" t="s">
        <v>88</v>
      </c>
      <c r="X25" s="47" t="s">
        <v>94</v>
      </c>
      <c r="Y25" s="72">
        <v>1845</v>
      </c>
      <c r="Z25" s="77" t="s">
        <v>454</v>
      </c>
      <c r="AA25" s="44" t="s">
        <v>90</v>
      </c>
      <c r="AB25" s="78" t="s">
        <v>292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0.36082474226804123</v>
      </c>
      <c r="H26" s="27"/>
      <c r="I26" s="1"/>
      <c r="J26" s="50" t="s">
        <v>41</v>
      </c>
      <c r="K26" s="52">
        <f>J25/K25</f>
        <v>0.66666666666666663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B28" s="1"/>
      <c r="C28" s="1" t="s">
        <v>554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1"/>
    </row>
    <row r="29" spans="1:28" x14ac:dyDescent="0.3">
      <c r="A29" s="1"/>
      <c r="B29" s="1"/>
      <c r="C29" s="27" t="s">
        <v>555</v>
      </c>
      <c r="V29" s="22"/>
      <c r="W29" s="22"/>
      <c r="X29" s="22"/>
      <c r="Y29" s="54"/>
      <c r="Z29" s="42"/>
      <c r="AA29" s="1"/>
      <c r="AB29" s="1"/>
    </row>
    <row r="33" spans="1:28" x14ac:dyDescent="0.3">
      <c r="B33" s="1"/>
      <c r="C33" s="55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 t="s">
        <v>420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341</v>
      </c>
      <c r="D35" s="38">
        <v>30</v>
      </c>
      <c r="E35" s="89"/>
      <c r="F35" s="27">
        <v>9</v>
      </c>
      <c r="G35" s="27">
        <v>24</v>
      </c>
      <c r="H35" s="89"/>
      <c r="I35" s="89"/>
      <c r="J35" s="27">
        <v>7</v>
      </c>
      <c r="K35" s="27">
        <v>8</v>
      </c>
      <c r="L35" s="89"/>
      <c r="M35" s="89"/>
      <c r="N35" s="27">
        <f t="shared" ref="N35:N44" si="8">SUM(L35:M35)</f>
        <v>0</v>
      </c>
      <c r="O35" s="90"/>
      <c r="P35" s="90"/>
      <c r="Q35" s="89"/>
      <c r="R35" s="89"/>
      <c r="S35" s="89"/>
      <c r="T35" s="27">
        <f>+(F35*2)+J35</f>
        <v>25</v>
      </c>
      <c r="U35" s="40" t="str">
        <f>IFERROR(((T35+Q35+N35-R35)+(O35*2))/E35,"")</f>
        <v/>
      </c>
      <c r="V35" s="22" t="s">
        <v>456</v>
      </c>
      <c r="W35" s="22" t="s">
        <v>93</v>
      </c>
      <c r="X35" s="22" t="s">
        <v>89</v>
      </c>
      <c r="Y35" s="71">
        <v>1845</v>
      </c>
      <c r="Z35" s="42"/>
      <c r="AA35" s="1" t="s">
        <v>260</v>
      </c>
      <c r="AB35" s="28" t="s">
        <v>225</v>
      </c>
    </row>
    <row r="36" spans="1:28" x14ac:dyDescent="0.3">
      <c r="A36" s="1" t="s">
        <v>45</v>
      </c>
      <c r="B36" s="1" t="s">
        <v>76</v>
      </c>
      <c r="C36" s="27" t="s">
        <v>184</v>
      </c>
      <c r="D36" s="38">
        <v>20</v>
      </c>
      <c r="E36" s="89"/>
      <c r="F36" s="27">
        <v>0</v>
      </c>
      <c r="G36" s="89"/>
      <c r="H36" s="89"/>
      <c r="I36" s="89"/>
      <c r="J36" s="27">
        <v>1</v>
      </c>
      <c r="K36" s="27">
        <v>2</v>
      </c>
      <c r="L36" s="89"/>
      <c r="M36" s="89"/>
      <c r="N36" s="27">
        <f t="shared" si="8"/>
        <v>0</v>
      </c>
      <c r="O36" s="90"/>
      <c r="P36" s="90"/>
      <c r="Q36" s="89"/>
      <c r="R36" s="89"/>
      <c r="S36" s="89"/>
      <c r="T36" s="27">
        <f t="shared" ref="T36:T44" si="9">+(F36*2)+J36</f>
        <v>1</v>
      </c>
      <c r="U36" s="40" t="str">
        <f t="shared" ref="U36:U44" si="10">IFERROR(((T36+Q36+N36-R36)+(O36*2))/E36,"")</f>
        <v/>
      </c>
      <c r="V36" s="22" t="s">
        <v>456</v>
      </c>
      <c r="W36" s="22" t="s">
        <v>93</v>
      </c>
      <c r="X36" s="22" t="s">
        <v>89</v>
      </c>
      <c r="Y36" s="71">
        <v>1845</v>
      </c>
      <c r="Z36" s="42"/>
      <c r="AA36" s="1" t="s">
        <v>260</v>
      </c>
      <c r="AB36" s="28" t="s">
        <v>225</v>
      </c>
    </row>
    <row r="37" spans="1:28" x14ac:dyDescent="0.3">
      <c r="A37" s="1" t="s">
        <v>45</v>
      </c>
      <c r="B37" s="1" t="s">
        <v>76</v>
      </c>
      <c r="C37" s="27" t="s">
        <v>342</v>
      </c>
      <c r="D37" s="38">
        <v>50</v>
      </c>
      <c r="E37" s="89"/>
      <c r="F37" s="27">
        <v>5</v>
      </c>
      <c r="G37" s="89"/>
      <c r="H37" s="89"/>
      <c r="I37" s="89"/>
      <c r="J37" s="27">
        <v>2</v>
      </c>
      <c r="K37" s="27">
        <v>3</v>
      </c>
      <c r="L37" s="89"/>
      <c r="M37" s="89"/>
      <c r="N37" s="27">
        <f t="shared" si="8"/>
        <v>0</v>
      </c>
      <c r="O37" s="90"/>
      <c r="P37" s="57">
        <v>6</v>
      </c>
      <c r="Q37" s="89"/>
      <c r="R37" s="89"/>
      <c r="S37" s="89"/>
      <c r="T37" s="27">
        <f t="shared" si="9"/>
        <v>12</v>
      </c>
      <c r="U37" s="40" t="str">
        <f t="shared" si="10"/>
        <v/>
      </c>
      <c r="V37" s="22" t="s">
        <v>456</v>
      </c>
      <c r="W37" s="22" t="s">
        <v>93</v>
      </c>
      <c r="X37" s="22" t="s">
        <v>89</v>
      </c>
      <c r="Y37" s="71">
        <v>1845</v>
      </c>
      <c r="Z37" s="42"/>
      <c r="AA37" s="1" t="s">
        <v>260</v>
      </c>
      <c r="AB37" s="28" t="s">
        <v>225</v>
      </c>
    </row>
    <row r="38" spans="1:28" x14ac:dyDescent="0.3">
      <c r="A38" s="1" t="s">
        <v>45</v>
      </c>
      <c r="B38" s="1" t="s">
        <v>76</v>
      </c>
      <c r="C38" s="27" t="s">
        <v>343</v>
      </c>
      <c r="D38" s="38">
        <v>22</v>
      </c>
      <c r="E38" s="89"/>
      <c r="F38" s="27">
        <v>0</v>
      </c>
      <c r="G38" s="89"/>
      <c r="H38" s="89"/>
      <c r="I38" s="89"/>
      <c r="J38" s="27">
        <v>4</v>
      </c>
      <c r="K38" s="27">
        <v>4</v>
      </c>
      <c r="L38" s="89"/>
      <c r="M38" s="89"/>
      <c r="N38" s="27">
        <f t="shared" si="8"/>
        <v>0</v>
      </c>
      <c r="O38" s="90"/>
      <c r="P38" s="90"/>
      <c r="Q38" s="89"/>
      <c r="R38" s="89"/>
      <c r="S38" s="89"/>
      <c r="T38" s="27">
        <f t="shared" si="9"/>
        <v>4</v>
      </c>
      <c r="U38" s="40" t="str">
        <f t="shared" si="10"/>
        <v/>
      </c>
      <c r="V38" s="22" t="s">
        <v>456</v>
      </c>
      <c r="W38" s="22" t="s">
        <v>93</v>
      </c>
      <c r="X38" s="22" t="s">
        <v>89</v>
      </c>
      <c r="Y38" s="71">
        <v>1845</v>
      </c>
      <c r="Z38" s="42"/>
      <c r="AA38" s="1" t="s">
        <v>260</v>
      </c>
      <c r="AB38" s="28" t="s">
        <v>225</v>
      </c>
    </row>
    <row r="39" spans="1:28" x14ac:dyDescent="0.3">
      <c r="A39" s="1" t="s">
        <v>45</v>
      </c>
      <c r="B39" s="1" t="s">
        <v>76</v>
      </c>
      <c r="C39" s="27" t="s">
        <v>344</v>
      </c>
      <c r="D39" s="38">
        <v>12</v>
      </c>
      <c r="E39" s="89"/>
      <c r="F39" s="27">
        <v>6</v>
      </c>
      <c r="G39" s="89"/>
      <c r="H39" s="89"/>
      <c r="I39" s="89"/>
      <c r="J39" s="27">
        <v>6</v>
      </c>
      <c r="K39" s="27">
        <v>10</v>
      </c>
      <c r="L39" s="89"/>
      <c r="M39" s="89"/>
      <c r="N39" s="27">
        <f t="shared" si="8"/>
        <v>0</v>
      </c>
      <c r="O39" s="90"/>
      <c r="P39" s="90"/>
      <c r="Q39" s="89"/>
      <c r="R39" s="89"/>
      <c r="S39" s="89"/>
      <c r="T39" s="27">
        <f t="shared" si="9"/>
        <v>18</v>
      </c>
      <c r="U39" s="40" t="str">
        <f t="shared" si="10"/>
        <v/>
      </c>
      <c r="V39" s="22" t="s">
        <v>456</v>
      </c>
      <c r="W39" s="22" t="s">
        <v>93</v>
      </c>
      <c r="X39" s="22" t="s">
        <v>89</v>
      </c>
      <c r="Y39" s="71">
        <v>1845</v>
      </c>
      <c r="Z39" s="42"/>
      <c r="AA39" s="1" t="s">
        <v>260</v>
      </c>
      <c r="AB39" s="28" t="s">
        <v>225</v>
      </c>
    </row>
    <row r="40" spans="1:28" x14ac:dyDescent="0.3">
      <c r="A40" s="1" t="s">
        <v>45</v>
      </c>
      <c r="B40" s="1" t="s">
        <v>76</v>
      </c>
      <c r="C40" s="27" t="s">
        <v>345</v>
      </c>
      <c r="D40" s="38">
        <v>34</v>
      </c>
      <c r="E40" s="89"/>
      <c r="F40" s="27">
        <v>3</v>
      </c>
      <c r="G40" s="89"/>
      <c r="H40" s="89"/>
      <c r="I40" s="89"/>
      <c r="J40" s="27">
        <v>10</v>
      </c>
      <c r="K40" s="27">
        <v>15</v>
      </c>
      <c r="L40" s="89"/>
      <c r="M40" s="89"/>
      <c r="N40" s="27">
        <f t="shared" si="8"/>
        <v>0</v>
      </c>
      <c r="O40" s="90"/>
      <c r="P40" s="90"/>
      <c r="Q40" s="89"/>
      <c r="R40" s="89"/>
      <c r="S40" s="89"/>
      <c r="T40" s="27">
        <f t="shared" si="9"/>
        <v>16</v>
      </c>
      <c r="U40" s="40" t="str">
        <f t="shared" si="10"/>
        <v/>
      </c>
      <c r="V40" s="22" t="s">
        <v>456</v>
      </c>
      <c r="W40" s="22" t="s">
        <v>93</v>
      </c>
      <c r="X40" s="22" t="s">
        <v>89</v>
      </c>
      <c r="Y40" s="71">
        <v>1845</v>
      </c>
      <c r="Z40" s="42"/>
      <c r="AA40" s="1" t="s">
        <v>260</v>
      </c>
      <c r="AB40" s="28" t="s">
        <v>225</v>
      </c>
    </row>
    <row r="41" spans="1:28" x14ac:dyDescent="0.3">
      <c r="A41" s="1" t="s">
        <v>45</v>
      </c>
      <c r="B41" s="1" t="s">
        <v>76</v>
      </c>
      <c r="C41" s="27" t="s">
        <v>346</v>
      </c>
      <c r="D41" s="38">
        <v>44</v>
      </c>
      <c r="E41" s="89"/>
      <c r="F41" s="27">
        <v>1</v>
      </c>
      <c r="G41" s="89"/>
      <c r="H41" s="89"/>
      <c r="I41" s="89"/>
      <c r="J41" s="27">
        <v>5</v>
      </c>
      <c r="K41" s="27">
        <v>6</v>
      </c>
      <c r="L41" s="89"/>
      <c r="M41" s="89"/>
      <c r="N41" s="27">
        <f t="shared" si="8"/>
        <v>0</v>
      </c>
      <c r="O41" s="90"/>
      <c r="P41" s="57">
        <v>6</v>
      </c>
      <c r="Q41" s="89"/>
      <c r="R41" s="89"/>
      <c r="S41" s="89"/>
      <c r="T41" s="27">
        <f t="shared" si="9"/>
        <v>7</v>
      </c>
      <c r="U41" s="40" t="str">
        <f t="shared" si="10"/>
        <v/>
      </c>
      <c r="V41" s="22" t="s">
        <v>456</v>
      </c>
      <c r="W41" s="22" t="s">
        <v>93</v>
      </c>
      <c r="X41" s="22" t="s">
        <v>89</v>
      </c>
      <c r="Y41" s="71">
        <v>1845</v>
      </c>
      <c r="Z41" s="42"/>
      <c r="AA41" s="1" t="s">
        <v>260</v>
      </c>
      <c r="AB41" s="28" t="s">
        <v>225</v>
      </c>
    </row>
    <row r="42" spans="1:28" x14ac:dyDescent="0.3">
      <c r="A42" s="1" t="s">
        <v>45</v>
      </c>
      <c r="B42" s="1" t="s">
        <v>76</v>
      </c>
      <c r="C42" s="27" t="s">
        <v>347</v>
      </c>
      <c r="D42" s="38">
        <v>52</v>
      </c>
      <c r="E42" s="89"/>
      <c r="F42" s="27">
        <v>3</v>
      </c>
      <c r="G42" s="89"/>
      <c r="H42" s="89"/>
      <c r="I42" s="89"/>
      <c r="J42" s="27">
        <v>2</v>
      </c>
      <c r="K42" s="27">
        <v>2</v>
      </c>
      <c r="L42" s="89"/>
      <c r="M42" s="89"/>
      <c r="N42" s="27">
        <f t="shared" si="8"/>
        <v>0</v>
      </c>
      <c r="O42" s="90"/>
      <c r="P42" s="90"/>
      <c r="Q42" s="89"/>
      <c r="R42" s="89"/>
      <c r="S42" s="89"/>
      <c r="T42" s="27">
        <f t="shared" si="9"/>
        <v>8</v>
      </c>
      <c r="U42" s="40" t="str">
        <f t="shared" si="10"/>
        <v/>
      </c>
      <c r="V42" s="22" t="s">
        <v>456</v>
      </c>
      <c r="W42" s="22" t="s">
        <v>93</v>
      </c>
      <c r="X42" s="22" t="s">
        <v>89</v>
      </c>
      <c r="Y42" s="71">
        <v>1845</v>
      </c>
      <c r="Z42" s="42"/>
      <c r="AA42" s="1" t="s">
        <v>260</v>
      </c>
      <c r="AB42" s="28" t="s">
        <v>225</v>
      </c>
    </row>
    <row r="43" spans="1:28" x14ac:dyDescent="0.3">
      <c r="A43" s="1" t="s">
        <v>45</v>
      </c>
      <c r="B43" s="1" t="s">
        <v>76</v>
      </c>
      <c r="C43" s="27" t="s">
        <v>349</v>
      </c>
      <c r="D43" s="38">
        <v>40</v>
      </c>
      <c r="E43" s="89"/>
      <c r="F43" s="27">
        <v>2</v>
      </c>
      <c r="G43" s="89"/>
      <c r="H43" s="89"/>
      <c r="I43" s="89"/>
      <c r="J43" s="27">
        <v>0</v>
      </c>
      <c r="K43" s="27">
        <v>0</v>
      </c>
      <c r="L43" s="89"/>
      <c r="M43" s="89"/>
      <c r="N43" s="27">
        <f t="shared" si="8"/>
        <v>0</v>
      </c>
      <c r="O43" s="90"/>
      <c r="P43" s="90"/>
      <c r="Q43" s="89"/>
      <c r="R43" s="89"/>
      <c r="S43" s="89"/>
      <c r="T43" s="27">
        <f t="shared" si="9"/>
        <v>4</v>
      </c>
      <c r="U43" s="40" t="str">
        <f t="shared" si="10"/>
        <v/>
      </c>
      <c r="V43" s="22" t="s">
        <v>456</v>
      </c>
      <c r="W43" s="22" t="s">
        <v>93</v>
      </c>
      <c r="X43" s="22" t="s">
        <v>89</v>
      </c>
      <c r="Y43" s="71">
        <v>1845</v>
      </c>
      <c r="Z43" s="42"/>
      <c r="AA43" s="1" t="s">
        <v>260</v>
      </c>
      <c r="AB43" s="28" t="s">
        <v>225</v>
      </c>
    </row>
    <row r="44" spans="1:28" x14ac:dyDescent="0.3">
      <c r="A44" s="1" t="s">
        <v>45</v>
      </c>
      <c r="B44" s="1" t="s">
        <v>76</v>
      </c>
      <c r="C44" s="27" t="s">
        <v>350</v>
      </c>
      <c r="D44" s="38">
        <v>10</v>
      </c>
      <c r="E44" s="89"/>
      <c r="F44" s="27">
        <v>0</v>
      </c>
      <c r="G44" s="89"/>
      <c r="H44" s="89"/>
      <c r="I44" s="89"/>
      <c r="J44" s="27">
        <v>0</v>
      </c>
      <c r="K44" s="27">
        <v>0</v>
      </c>
      <c r="L44" s="89"/>
      <c r="M44" s="89"/>
      <c r="N44" s="27">
        <f t="shared" si="8"/>
        <v>0</v>
      </c>
      <c r="O44" s="90"/>
      <c r="P44" s="90"/>
      <c r="Q44" s="89"/>
      <c r="R44" s="89"/>
      <c r="S44" s="89"/>
      <c r="T44" s="27">
        <f t="shared" si="9"/>
        <v>0</v>
      </c>
      <c r="U44" s="40" t="str">
        <f t="shared" si="10"/>
        <v/>
      </c>
      <c r="V44" s="22" t="s">
        <v>456</v>
      </c>
      <c r="W44" s="22" t="s">
        <v>93</v>
      </c>
      <c r="X44" s="22" t="s">
        <v>89</v>
      </c>
      <c r="Y44" s="71">
        <v>1845</v>
      </c>
      <c r="Z44" s="42"/>
      <c r="AA44" s="1" t="s">
        <v>260</v>
      </c>
      <c r="AB44" s="28" t="s">
        <v>225</v>
      </c>
    </row>
    <row r="45" spans="1:28" x14ac:dyDescent="0.3">
      <c r="A45" s="1" t="s">
        <v>45</v>
      </c>
      <c r="B45" s="1" t="s">
        <v>76</v>
      </c>
      <c r="C45" s="57" t="s">
        <v>38</v>
      </c>
      <c r="D45" s="57"/>
      <c r="E45" s="57">
        <v>240</v>
      </c>
      <c r="F45" s="57"/>
      <c r="G45" s="57">
        <v>38</v>
      </c>
      <c r="H45" s="57"/>
      <c r="I45" s="57"/>
      <c r="J45" s="57"/>
      <c r="K45" s="57"/>
      <c r="L45" s="57"/>
      <c r="M45" s="57"/>
      <c r="N45" s="57"/>
      <c r="O45" s="57"/>
      <c r="P45" s="57">
        <v>19</v>
      </c>
      <c r="Q45" s="43"/>
      <c r="R45" s="43"/>
      <c r="S45" s="43"/>
      <c r="T45" s="27"/>
      <c r="U45" s="40" t="str">
        <f t="shared" ref="U45" si="11">_xlfn.IFNA("",((T45+Q45+N45-R45)+(O45*2))/E45)</f>
        <v/>
      </c>
      <c r="V45" s="22" t="s">
        <v>456</v>
      </c>
      <c r="W45" s="22" t="s">
        <v>93</v>
      </c>
      <c r="X45" s="22" t="s">
        <v>89</v>
      </c>
      <c r="Y45" s="71">
        <v>1845</v>
      </c>
      <c r="Z45" s="42"/>
      <c r="AA45" s="1" t="s">
        <v>260</v>
      </c>
      <c r="AB45" s="28" t="s">
        <v>225</v>
      </c>
    </row>
    <row r="46" spans="1:28" x14ac:dyDescent="0.3">
      <c r="A46" s="44" t="s">
        <v>45</v>
      </c>
      <c r="B46" s="44" t="s">
        <v>76</v>
      </c>
      <c r="C46" s="45" t="s">
        <v>39</v>
      </c>
      <c r="D46" s="44"/>
      <c r="E46" s="45">
        <f t="shared" ref="E46:T46" si="12">SUM(E35:E45)</f>
        <v>240</v>
      </c>
      <c r="F46" s="45">
        <f t="shared" si="12"/>
        <v>29</v>
      </c>
      <c r="G46" s="45">
        <f t="shared" si="12"/>
        <v>62</v>
      </c>
      <c r="H46" s="45">
        <f t="shared" si="12"/>
        <v>0</v>
      </c>
      <c r="I46" s="45">
        <f t="shared" si="12"/>
        <v>0</v>
      </c>
      <c r="J46" s="45">
        <f t="shared" si="12"/>
        <v>37</v>
      </c>
      <c r="K46" s="45">
        <f t="shared" si="12"/>
        <v>50</v>
      </c>
      <c r="L46" s="45">
        <f t="shared" si="12"/>
        <v>0</v>
      </c>
      <c r="M46" s="45">
        <f t="shared" si="12"/>
        <v>0</v>
      </c>
      <c r="N46" s="45">
        <f t="shared" si="12"/>
        <v>0</v>
      </c>
      <c r="O46" s="45">
        <f t="shared" si="12"/>
        <v>0</v>
      </c>
      <c r="P46" s="45">
        <f t="shared" si="12"/>
        <v>31</v>
      </c>
      <c r="Q46" s="45">
        <f t="shared" si="12"/>
        <v>0</v>
      </c>
      <c r="R46" s="45">
        <f t="shared" si="12"/>
        <v>0</v>
      </c>
      <c r="S46" s="45">
        <f t="shared" si="12"/>
        <v>0</v>
      </c>
      <c r="T46" s="45">
        <f t="shared" si="12"/>
        <v>95</v>
      </c>
      <c r="U46" s="46">
        <f>((T46+Q46+N46-R46)+(O46*2))/E46</f>
        <v>0.39583333333333331</v>
      </c>
      <c r="V46" s="47" t="s">
        <v>456</v>
      </c>
      <c r="W46" s="47" t="s">
        <v>93</v>
      </c>
      <c r="X46" s="47" t="s">
        <v>89</v>
      </c>
      <c r="Y46" s="72">
        <v>1845</v>
      </c>
      <c r="Z46" s="49" t="s">
        <v>449</v>
      </c>
      <c r="AA46" s="44" t="s">
        <v>260</v>
      </c>
      <c r="AB46" s="78" t="s">
        <v>225</v>
      </c>
    </row>
    <row r="47" spans="1:28" x14ac:dyDescent="0.3">
      <c r="A47" s="1"/>
      <c r="B47" s="1"/>
      <c r="C47" s="1"/>
      <c r="D47" s="1"/>
      <c r="F47" s="50" t="s">
        <v>40</v>
      </c>
      <c r="G47" s="51">
        <f>F46/G46</f>
        <v>0.46774193548387094</v>
      </c>
      <c r="H47" s="27"/>
      <c r="I47" s="1"/>
      <c r="J47" s="50" t="s">
        <v>41</v>
      </c>
      <c r="K47" s="52">
        <f>J46/K46</f>
        <v>0.74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1"/>
    </row>
    <row r="49" spans="1:28" x14ac:dyDescent="0.3">
      <c r="B49" s="1"/>
      <c r="C49" s="1" t="s">
        <v>448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4"/>
      <c r="Z50" s="42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1"/>
    </row>
    <row r="52" spans="1:28" x14ac:dyDescent="0.3">
      <c r="A52" s="1"/>
      <c r="B52" s="1"/>
      <c r="C52" s="27"/>
      <c r="V52" s="22"/>
      <c r="W52" s="22"/>
      <c r="X52" s="22"/>
      <c r="Y52" s="54"/>
      <c r="Z52" s="42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64BF5-C592-4A0F-957E-4FC79098E54E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324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83</v>
      </c>
      <c r="D4" s="7" t="s">
        <v>4</v>
      </c>
      <c r="E4" s="8"/>
      <c r="F4" s="5"/>
      <c r="G4" s="1"/>
      <c r="J4" s="15" t="s">
        <v>86</v>
      </c>
      <c r="K4" s="16" t="str">
        <f>+C11</f>
        <v>Minnesota Fillies</v>
      </c>
      <c r="L4" s="17"/>
      <c r="M4" s="18"/>
      <c r="N4" s="19">
        <v>20</v>
      </c>
      <c r="O4" s="19">
        <v>23</v>
      </c>
      <c r="P4" s="19">
        <v>27</v>
      </c>
      <c r="Q4" s="19">
        <v>32</v>
      </c>
      <c r="R4" s="20"/>
      <c r="S4" s="21">
        <f>SUM(N4:R4)</f>
        <v>102</v>
      </c>
      <c r="T4" s="22">
        <v>173</v>
      </c>
    </row>
    <row r="5" spans="1:28" x14ac:dyDescent="0.3">
      <c r="B5" s="1"/>
      <c r="C5" s="6" t="s">
        <v>84</v>
      </c>
      <c r="D5" s="7" t="s">
        <v>5</v>
      </c>
      <c r="E5" s="1"/>
      <c r="F5" s="1"/>
      <c r="G5" s="1"/>
      <c r="J5" s="15" t="s">
        <v>87</v>
      </c>
      <c r="K5" s="16" t="str">
        <f>+C34</f>
        <v>Dallas Diamonds</v>
      </c>
      <c r="L5" s="17"/>
      <c r="M5" s="18"/>
      <c r="N5" s="19">
        <v>15</v>
      </c>
      <c r="O5" s="19">
        <v>22</v>
      </c>
      <c r="P5" s="19">
        <v>25</v>
      </c>
      <c r="Q5" s="19">
        <v>29</v>
      </c>
      <c r="R5" s="20"/>
      <c r="S5" s="21">
        <f>SUM(N5:R5)</f>
        <v>91</v>
      </c>
      <c r="T5" s="22">
        <v>173</v>
      </c>
      <c r="U5" s="1"/>
      <c r="V5" s="1"/>
      <c r="W5" s="1"/>
    </row>
    <row r="6" spans="1:28" x14ac:dyDescent="0.3">
      <c r="C6" s="23">
        <v>516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85</v>
      </c>
      <c r="D7" s="7" t="s">
        <v>7</v>
      </c>
      <c r="G7" s="1"/>
      <c r="S7" s="1"/>
      <c r="T7" s="25" t="s">
        <v>8</v>
      </c>
      <c r="U7" s="1"/>
      <c r="V7" s="26">
        <v>173</v>
      </c>
      <c r="W7" s="1"/>
    </row>
    <row r="8" spans="1:28" x14ac:dyDescent="0.3">
      <c r="B8" s="1"/>
      <c r="C8" s="24" t="s">
        <v>105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9.0277777777777776E-2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5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64</v>
      </c>
      <c r="B13" s="1" t="s">
        <v>45</v>
      </c>
      <c r="C13" s="27" t="s">
        <v>136</v>
      </c>
      <c r="D13" s="38">
        <v>6</v>
      </c>
      <c r="E13" s="27" t="s">
        <v>459</v>
      </c>
      <c r="F13" s="27"/>
      <c r="G13" s="27"/>
      <c r="H13" s="27"/>
      <c r="I13" s="27"/>
      <c r="J13" s="27"/>
      <c r="K13" s="27"/>
      <c r="L13" s="27"/>
      <c r="M13" s="27"/>
      <c r="N13" s="27"/>
      <c r="O13" s="39"/>
      <c r="P13" s="39"/>
      <c r="Q13" s="39"/>
      <c r="R13" s="39"/>
      <c r="S13" s="39"/>
      <c r="T13" s="27"/>
      <c r="U13" s="40" t="str">
        <f t="shared" ref="U13:U24" si="0">IFERROR(((T13+Q13+N13-R13)+(O13*2))/E13,"")</f>
        <v/>
      </c>
      <c r="V13" s="22">
        <v>173</v>
      </c>
      <c r="W13" s="22" t="s">
        <v>88</v>
      </c>
      <c r="X13" s="22" t="s">
        <v>89</v>
      </c>
      <c r="Y13" s="71">
        <v>516</v>
      </c>
      <c r="Z13" s="42"/>
      <c r="AA13" s="1" t="s">
        <v>90</v>
      </c>
      <c r="AB13" s="28" t="s">
        <v>91</v>
      </c>
    </row>
    <row r="14" spans="1:28" x14ac:dyDescent="0.3">
      <c r="A14" s="1" t="s">
        <v>64</v>
      </c>
      <c r="B14" s="1" t="s">
        <v>45</v>
      </c>
      <c r="C14" s="27" t="s">
        <v>54</v>
      </c>
      <c r="D14" s="38">
        <v>21</v>
      </c>
      <c r="E14" s="27" t="s">
        <v>459</v>
      </c>
      <c r="F14" s="27"/>
      <c r="G14" s="27"/>
      <c r="H14" s="27"/>
      <c r="I14" s="27"/>
      <c r="J14" s="27"/>
      <c r="K14" s="27"/>
      <c r="L14" s="27"/>
      <c r="M14" s="27"/>
      <c r="N14" s="27"/>
      <c r="O14" s="39"/>
      <c r="P14" s="39"/>
      <c r="Q14" s="39"/>
      <c r="R14" s="39"/>
      <c r="S14" s="39"/>
      <c r="T14" s="27"/>
      <c r="U14" s="40"/>
      <c r="V14" s="22"/>
      <c r="W14" s="22"/>
      <c r="X14" s="22"/>
      <c r="Y14" s="71"/>
      <c r="Z14" s="42"/>
      <c r="AA14" s="1"/>
      <c r="AB14" s="28"/>
    </row>
    <row r="15" spans="1:28" x14ac:dyDescent="0.3">
      <c r="A15" s="1" t="s">
        <v>64</v>
      </c>
      <c r="B15" s="1" t="s">
        <v>45</v>
      </c>
      <c r="C15" s="27" t="s">
        <v>50</v>
      </c>
      <c r="D15" s="38">
        <v>32</v>
      </c>
      <c r="E15" s="27">
        <v>40</v>
      </c>
      <c r="F15" s="27">
        <v>4</v>
      </c>
      <c r="G15" s="27">
        <v>9</v>
      </c>
      <c r="H15" s="27"/>
      <c r="I15" s="27"/>
      <c r="J15" s="27">
        <v>2</v>
      </c>
      <c r="K15" s="27">
        <v>2</v>
      </c>
      <c r="L15" s="27">
        <v>0</v>
      </c>
      <c r="M15" s="27">
        <v>1</v>
      </c>
      <c r="N15" s="27">
        <f t="shared" ref="N15" si="1">SUM(L15:M15)</f>
        <v>1</v>
      </c>
      <c r="O15" s="39">
        <v>6</v>
      </c>
      <c r="P15" s="39">
        <v>2</v>
      </c>
      <c r="Q15" s="39">
        <v>2</v>
      </c>
      <c r="R15" s="39">
        <v>2</v>
      </c>
      <c r="S15" s="39">
        <v>0</v>
      </c>
      <c r="T15" s="27">
        <f t="shared" ref="T15" si="2">+(F15*2)+J15</f>
        <v>10</v>
      </c>
      <c r="U15" s="40">
        <f t="shared" ref="U15" si="3">IFERROR(((T15+Q15+N15-R15)+(O15*2))/E15,"")</f>
        <v>0.57499999999999996</v>
      </c>
      <c r="V15" s="22">
        <v>173</v>
      </c>
      <c r="W15" s="22" t="s">
        <v>88</v>
      </c>
      <c r="X15" s="22" t="s">
        <v>89</v>
      </c>
      <c r="Y15" s="71">
        <v>516</v>
      </c>
      <c r="Z15" s="42"/>
      <c r="AA15" s="1" t="s">
        <v>90</v>
      </c>
      <c r="AB15" s="28" t="s">
        <v>91</v>
      </c>
    </row>
    <row r="16" spans="1:28" x14ac:dyDescent="0.3">
      <c r="A16" s="1" t="s">
        <v>64</v>
      </c>
      <c r="B16" s="1" t="s">
        <v>45</v>
      </c>
      <c r="C16" s="27" t="s">
        <v>55</v>
      </c>
      <c r="D16" s="38">
        <v>13</v>
      </c>
      <c r="E16" s="27">
        <v>7</v>
      </c>
      <c r="F16" s="27">
        <v>0</v>
      </c>
      <c r="G16" s="27">
        <v>2</v>
      </c>
      <c r="H16" s="27"/>
      <c r="I16" s="27"/>
      <c r="J16" s="27">
        <v>0</v>
      </c>
      <c r="K16" s="27">
        <v>0</v>
      </c>
      <c r="L16" s="27">
        <v>0</v>
      </c>
      <c r="M16" s="27">
        <v>0</v>
      </c>
      <c r="N16" s="27">
        <f t="shared" ref="N16:N21" si="4">SUM(L16:M16)</f>
        <v>0</v>
      </c>
      <c r="O16" s="39">
        <v>0</v>
      </c>
      <c r="P16" s="39">
        <v>1</v>
      </c>
      <c r="Q16" s="39">
        <v>0</v>
      </c>
      <c r="R16" s="39">
        <v>1</v>
      </c>
      <c r="S16" s="39">
        <v>0</v>
      </c>
      <c r="T16" s="27">
        <f t="shared" ref="T16:T24" si="5">+(F16*2)+J16</f>
        <v>0</v>
      </c>
      <c r="U16" s="96">
        <f t="shared" si="0"/>
        <v>-0.14285714285714285</v>
      </c>
      <c r="V16" s="22">
        <v>173</v>
      </c>
      <c r="W16" s="22" t="s">
        <v>88</v>
      </c>
      <c r="X16" s="22" t="s">
        <v>89</v>
      </c>
      <c r="Y16" s="71">
        <v>516</v>
      </c>
      <c r="Z16" s="42"/>
      <c r="AA16" s="1" t="s">
        <v>90</v>
      </c>
      <c r="AB16" s="28" t="s">
        <v>91</v>
      </c>
    </row>
    <row r="17" spans="1:28" x14ac:dyDescent="0.3">
      <c r="A17" s="1" t="s">
        <v>64</v>
      </c>
      <c r="B17" s="1" t="s">
        <v>45</v>
      </c>
      <c r="C17" s="27" t="s">
        <v>195</v>
      </c>
      <c r="D17" s="38">
        <v>15</v>
      </c>
      <c r="E17" s="27" t="s">
        <v>459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39"/>
      <c r="S17" s="39"/>
      <c r="T17" s="27"/>
      <c r="U17" s="40" t="str">
        <f t="shared" si="0"/>
        <v/>
      </c>
      <c r="V17" s="22">
        <v>173</v>
      </c>
      <c r="W17" s="22" t="s">
        <v>88</v>
      </c>
      <c r="X17" s="22" t="s">
        <v>89</v>
      </c>
      <c r="Y17" s="71">
        <v>516</v>
      </c>
      <c r="Z17" s="42"/>
      <c r="AA17" s="1" t="s">
        <v>90</v>
      </c>
      <c r="AB17" s="28" t="s">
        <v>91</v>
      </c>
    </row>
    <row r="18" spans="1:28" x14ac:dyDescent="0.3">
      <c r="A18" s="1" t="s">
        <v>64</v>
      </c>
      <c r="B18" s="1" t="s">
        <v>45</v>
      </c>
      <c r="C18" s="27" t="s">
        <v>46</v>
      </c>
      <c r="D18" s="38">
        <v>45</v>
      </c>
      <c r="E18" s="27">
        <v>30</v>
      </c>
      <c r="F18" s="27">
        <v>5</v>
      </c>
      <c r="G18" s="27">
        <v>11</v>
      </c>
      <c r="H18" s="27"/>
      <c r="I18" s="27"/>
      <c r="J18" s="27">
        <v>3</v>
      </c>
      <c r="K18" s="27">
        <v>8</v>
      </c>
      <c r="L18" s="27">
        <v>0</v>
      </c>
      <c r="M18" s="27">
        <v>6</v>
      </c>
      <c r="N18" s="27">
        <f t="shared" si="4"/>
        <v>6</v>
      </c>
      <c r="O18" s="39">
        <v>3</v>
      </c>
      <c r="P18" s="39">
        <v>2</v>
      </c>
      <c r="Q18" s="39">
        <v>0</v>
      </c>
      <c r="R18" s="39">
        <v>2</v>
      </c>
      <c r="S18" s="39">
        <v>0</v>
      </c>
      <c r="T18" s="27">
        <f t="shared" si="5"/>
        <v>13</v>
      </c>
      <c r="U18" s="40">
        <f t="shared" si="0"/>
        <v>0.76666666666666672</v>
      </c>
      <c r="V18" s="22">
        <v>173</v>
      </c>
      <c r="W18" s="22" t="s">
        <v>88</v>
      </c>
      <c r="X18" s="22" t="s">
        <v>89</v>
      </c>
      <c r="Y18" s="71">
        <v>516</v>
      </c>
      <c r="Z18" s="42"/>
      <c r="AA18" s="1" t="s">
        <v>90</v>
      </c>
      <c r="AB18" s="28" t="s">
        <v>91</v>
      </c>
    </row>
    <row r="19" spans="1:28" x14ac:dyDescent="0.3">
      <c r="A19" s="1" t="s">
        <v>64</v>
      </c>
      <c r="B19" s="1" t="s">
        <v>45</v>
      </c>
      <c r="C19" s="27" t="s">
        <v>47</v>
      </c>
      <c r="D19" s="38">
        <v>42</v>
      </c>
      <c r="E19" s="27">
        <v>42</v>
      </c>
      <c r="F19" s="27">
        <v>14</v>
      </c>
      <c r="G19" s="27">
        <v>18</v>
      </c>
      <c r="H19" s="27"/>
      <c r="I19" s="27"/>
      <c r="J19" s="27">
        <v>4</v>
      </c>
      <c r="K19" s="27">
        <v>5</v>
      </c>
      <c r="L19" s="27">
        <v>1</v>
      </c>
      <c r="M19" s="27">
        <v>3</v>
      </c>
      <c r="N19" s="27">
        <f t="shared" si="4"/>
        <v>4</v>
      </c>
      <c r="O19" s="39">
        <v>0</v>
      </c>
      <c r="P19" s="57">
        <v>6</v>
      </c>
      <c r="Q19" s="39">
        <v>4</v>
      </c>
      <c r="R19" s="39">
        <v>4</v>
      </c>
      <c r="S19" s="39">
        <v>1</v>
      </c>
      <c r="T19" s="27">
        <f t="shared" si="5"/>
        <v>32</v>
      </c>
      <c r="U19" s="40">
        <f t="shared" si="0"/>
        <v>0.8571428571428571</v>
      </c>
      <c r="V19" s="22">
        <v>173</v>
      </c>
      <c r="W19" s="22" t="s">
        <v>88</v>
      </c>
      <c r="X19" s="22" t="s">
        <v>89</v>
      </c>
      <c r="Y19" s="71">
        <v>516</v>
      </c>
      <c r="Z19" s="42"/>
      <c r="AA19" s="1" t="s">
        <v>90</v>
      </c>
      <c r="AB19" s="28" t="s">
        <v>91</v>
      </c>
    </row>
    <row r="20" spans="1:28" x14ac:dyDescent="0.3">
      <c r="A20" s="1" t="s">
        <v>64</v>
      </c>
      <c r="B20" s="1" t="s">
        <v>45</v>
      </c>
      <c r="C20" s="27" t="s">
        <v>49</v>
      </c>
      <c r="D20" s="38">
        <v>53</v>
      </c>
      <c r="E20" s="27">
        <v>39</v>
      </c>
      <c r="F20" s="27">
        <v>8</v>
      </c>
      <c r="G20" s="27">
        <v>19</v>
      </c>
      <c r="H20" s="27"/>
      <c r="I20" s="27"/>
      <c r="J20" s="27">
        <v>3</v>
      </c>
      <c r="K20" s="27">
        <v>3</v>
      </c>
      <c r="L20" s="27">
        <v>4</v>
      </c>
      <c r="M20" s="27">
        <v>3</v>
      </c>
      <c r="N20" s="27">
        <f t="shared" si="4"/>
        <v>7</v>
      </c>
      <c r="O20" s="39">
        <v>3</v>
      </c>
      <c r="P20" s="39">
        <v>5</v>
      </c>
      <c r="Q20" s="39">
        <v>0</v>
      </c>
      <c r="R20" s="39">
        <v>5</v>
      </c>
      <c r="S20" s="39">
        <v>0</v>
      </c>
      <c r="T20" s="27">
        <f t="shared" si="5"/>
        <v>19</v>
      </c>
      <c r="U20" s="40">
        <f t="shared" si="0"/>
        <v>0.69230769230769229</v>
      </c>
      <c r="V20" s="22">
        <v>173</v>
      </c>
      <c r="W20" s="22" t="s">
        <v>88</v>
      </c>
      <c r="X20" s="22" t="s">
        <v>89</v>
      </c>
      <c r="Y20" s="71">
        <v>516</v>
      </c>
      <c r="Z20" s="42"/>
      <c r="AA20" s="1" t="s">
        <v>90</v>
      </c>
      <c r="AB20" s="28" t="s">
        <v>91</v>
      </c>
    </row>
    <row r="21" spans="1:28" x14ac:dyDescent="0.3">
      <c r="A21" s="1" t="s">
        <v>64</v>
      </c>
      <c r="B21" s="1" t="s">
        <v>45</v>
      </c>
      <c r="C21" s="27" t="s">
        <v>51</v>
      </c>
      <c r="D21" s="38">
        <v>33</v>
      </c>
      <c r="E21" s="27">
        <v>24</v>
      </c>
      <c r="F21" s="27">
        <v>0</v>
      </c>
      <c r="G21" s="27">
        <v>2</v>
      </c>
      <c r="H21" s="27"/>
      <c r="I21" s="27"/>
      <c r="J21" s="27">
        <v>0</v>
      </c>
      <c r="K21" s="27">
        <v>0</v>
      </c>
      <c r="L21" s="27">
        <v>2</v>
      </c>
      <c r="M21" s="27">
        <v>7</v>
      </c>
      <c r="N21" s="27">
        <f t="shared" si="4"/>
        <v>9</v>
      </c>
      <c r="O21" s="39">
        <v>0</v>
      </c>
      <c r="P21" s="39">
        <v>4</v>
      </c>
      <c r="Q21" s="39">
        <v>1</v>
      </c>
      <c r="R21" s="39">
        <v>0</v>
      </c>
      <c r="S21" s="39">
        <v>0</v>
      </c>
      <c r="T21" s="27">
        <f t="shared" si="5"/>
        <v>0</v>
      </c>
      <c r="U21" s="40">
        <f t="shared" si="0"/>
        <v>0.41666666666666669</v>
      </c>
      <c r="V21" s="22">
        <v>173</v>
      </c>
      <c r="W21" s="22" t="s">
        <v>88</v>
      </c>
      <c r="X21" s="22" t="s">
        <v>89</v>
      </c>
      <c r="Y21" s="71">
        <v>516</v>
      </c>
      <c r="Z21" s="42"/>
      <c r="AA21" s="1" t="s">
        <v>90</v>
      </c>
      <c r="AB21" s="28" t="s">
        <v>91</v>
      </c>
    </row>
    <row r="22" spans="1:28" x14ac:dyDescent="0.3">
      <c r="A22" s="1" t="s">
        <v>64</v>
      </c>
      <c r="B22" s="1" t="s">
        <v>45</v>
      </c>
      <c r="C22" s="27" t="s">
        <v>52</v>
      </c>
      <c r="D22" s="38">
        <v>12</v>
      </c>
      <c r="E22" s="27">
        <v>15</v>
      </c>
      <c r="F22" s="27">
        <v>1</v>
      </c>
      <c r="G22" s="27">
        <v>2</v>
      </c>
      <c r="H22" s="27"/>
      <c r="I22" s="27"/>
      <c r="J22" s="27">
        <v>1</v>
      </c>
      <c r="K22" s="27">
        <v>2</v>
      </c>
      <c r="L22" s="27">
        <v>0</v>
      </c>
      <c r="M22" s="27">
        <v>0</v>
      </c>
      <c r="N22" s="27">
        <f>SUM(L22:M22)</f>
        <v>0</v>
      </c>
      <c r="O22" s="39">
        <v>1</v>
      </c>
      <c r="P22" s="39">
        <v>3</v>
      </c>
      <c r="Q22" s="39">
        <v>2</v>
      </c>
      <c r="R22" s="39">
        <v>0</v>
      </c>
      <c r="S22" s="39">
        <v>0</v>
      </c>
      <c r="T22" s="27">
        <f t="shared" si="5"/>
        <v>3</v>
      </c>
      <c r="U22" s="40">
        <f t="shared" si="0"/>
        <v>0.46666666666666667</v>
      </c>
      <c r="V22" s="22">
        <v>173</v>
      </c>
      <c r="W22" s="22" t="s">
        <v>88</v>
      </c>
      <c r="X22" s="22" t="s">
        <v>89</v>
      </c>
      <c r="Y22" s="71">
        <v>516</v>
      </c>
      <c r="Z22" s="42"/>
      <c r="AA22" s="1" t="s">
        <v>90</v>
      </c>
      <c r="AB22" s="28" t="s">
        <v>91</v>
      </c>
    </row>
    <row r="23" spans="1:28" x14ac:dyDescent="0.3">
      <c r="A23" s="1" t="s">
        <v>64</v>
      </c>
      <c r="B23" s="1" t="s">
        <v>45</v>
      </c>
      <c r="C23" s="27" t="s">
        <v>53</v>
      </c>
      <c r="D23" s="38">
        <v>24</v>
      </c>
      <c r="E23" s="27">
        <v>5</v>
      </c>
      <c r="F23" s="27">
        <v>2</v>
      </c>
      <c r="G23" s="27">
        <v>6</v>
      </c>
      <c r="H23" s="27"/>
      <c r="I23" s="27"/>
      <c r="J23" s="27">
        <v>0</v>
      </c>
      <c r="K23" s="27">
        <v>0</v>
      </c>
      <c r="L23" s="27">
        <v>0</v>
      </c>
      <c r="M23" s="27">
        <v>0</v>
      </c>
      <c r="N23" s="27">
        <f>SUM(L23:M23)</f>
        <v>0</v>
      </c>
      <c r="O23" s="39">
        <v>1</v>
      </c>
      <c r="P23" s="39">
        <v>0</v>
      </c>
      <c r="Q23" s="39">
        <v>0</v>
      </c>
      <c r="R23" s="39">
        <v>1</v>
      </c>
      <c r="S23" s="39">
        <v>0</v>
      </c>
      <c r="T23" s="27">
        <f t="shared" si="5"/>
        <v>4</v>
      </c>
      <c r="U23" s="40">
        <f t="shared" si="0"/>
        <v>1</v>
      </c>
      <c r="V23" s="22">
        <v>173</v>
      </c>
      <c r="W23" s="22" t="s">
        <v>88</v>
      </c>
      <c r="X23" s="22" t="s">
        <v>89</v>
      </c>
      <c r="Y23" s="71">
        <v>516</v>
      </c>
      <c r="Z23" s="42"/>
      <c r="AA23" s="1" t="s">
        <v>90</v>
      </c>
      <c r="AB23" s="28" t="s">
        <v>91</v>
      </c>
    </row>
    <row r="24" spans="1:28" x14ac:dyDescent="0.3">
      <c r="A24" s="1" t="s">
        <v>64</v>
      </c>
      <c r="B24" s="1" t="s">
        <v>45</v>
      </c>
      <c r="C24" s="27" t="s">
        <v>48</v>
      </c>
      <c r="D24" s="38">
        <v>11</v>
      </c>
      <c r="E24" s="27">
        <v>38</v>
      </c>
      <c r="F24" s="27">
        <v>9</v>
      </c>
      <c r="G24" s="27">
        <v>15</v>
      </c>
      <c r="H24" s="27"/>
      <c r="I24" s="27"/>
      <c r="J24" s="27">
        <v>3</v>
      </c>
      <c r="K24" s="27">
        <v>4</v>
      </c>
      <c r="L24" s="27">
        <v>1</v>
      </c>
      <c r="M24" s="27">
        <v>4</v>
      </c>
      <c r="N24" s="27">
        <f>SUM(L24:M24)</f>
        <v>5</v>
      </c>
      <c r="O24" s="39">
        <v>4</v>
      </c>
      <c r="P24" s="39">
        <v>2</v>
      </c>
      <c r="Q24" s="39">
        <v>4</v>
      </c>
      <c r="R24" s="39">
        <v>3</v>
      </c>
      <c r="S24" s="39">
        <v>0</v>
      </c>
      <c r="T24" s="27">
        <f t="shared" si="5"/>
        <v>21</v>
      </c>
      <c r="U24" s="40">
        <f t="shared" si="0"/>
        <v>0.92105263157894735</v>
      </c>
      <c r="V24" s="22">
        <v>173</v>
      </c>
      <c r="W24" s="22" t="s">
        <v>88</v>
      </c>
      <c r="X24" s="22" t="s">
        <v>89</v>
      </c>
      <c r="Y24" s="71">
        <v>516</v>
      </c>
      <c r="Z24" s="42"/>
      <c r="AA24" s="1" t="s">
        <v>90</v>
      </c>
      <c r="AB24" s="28" t="s">
        <v>91</v>
      </c>
    </row>
    <row r="25" spans="1:28" x14ac:dyDescent="0.3">
      <c r="A25" s="44" t="s">
        <v>64</v>
      </c>
      <c r="B25" s="44" t="s">
        <v>45</v>
      </c>
      <c r="C25" s="45" t="s">
        <v>39</v>
      </c>
      <c r="D25" s="44"/>
      <c r="E25" s="45">
        <f t="shared" ref="E25:T25" si="6">SUM(E13:E24)</f>
        <v>240</v>
      </c>
      <c r="F25" s="45">
        <f t="shared" si="6"/>
        <v>43</v>
      </c>
      <c r="G25" s="45">
        <f t="shared" si="6"/>
        <v>84</v>
      </c>
      <c r="H25" s="45">
        <f t="shared" si="6"/>
        <v>0</v>
      </c>
      <c r="I25" s="45">
        <f t="shared" si="6"/>
        <v>0</v>
      </c>
      <c r="J25" s="45">
        <f t="shared" si="6"/>
        <v>16</v>
      </c>
      <c r="K25" s="45">
        <f t="shared" si="6"/>
        <v>24</v>
      </c>
      <c r="L25" s="45">
        <f t="shared" si="6"/>
        <v>8</v>
      </c>
      <c r="M25" s="45">
        <f t="shared" si="6"/>
        <v>24</v>
      </c>
      <c r="N25" s="45">
        <f t="shared" si="6"/>
        <v>32</v>
      </c>
      <c r="O25" s="45">
        <f t="shared" si="6"/>
        <v>18</v>
      </c>
      <c r="P25" s="45">
        <f t="shared" si="6"/>
        <v>25</v>
      </c>
      <c r="Q25" s="45">
        <f t="shared" si="6"/>
        <v>13</v>
      </c>
      <c r="R25" s="45">
        <f t="shared" si="6"/>
        <v>18</v>
      </c>
      <c r="S25" s="45">
        <f t="shared" si="6"/>
        <v>1</v>
      </c>
      <c r="T25" s="45">
        <f t="shared" si="6"/>
        <v>102</v>
      </c>
      <c r="U25" s="46">
        <f>((T25+Q25+N25-R25)+(O25*2))/E25</f>
        <v>0.6875</v>
      </c>
      <c r="V25" s="47">
        <v>173</v>
      </c>
      <c r="W25" s="47" t="s">
        <v>88</v>
      </c>
      <c r="X25" s="47" t="s">
        <v>89</v>
      </c>
      <c r="Y25" s="72">
        <v>516</v>
      </c>
      <c r="Z25" s="49"/>
      <c r="AA25" s="44" t="s">
        <v>90</v>
      </c>
      <c r="AB25" s="76" t="s">
        <v>91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0.51190476190476186</v>
      </c>
      <c r="H26" s="27"/>
      <c r="I26" s="1"/>
      <c r="J26" s="50" t="s">
        <v>41</v>
      </c>
      <c r="K26" s="52">
        <f>J25/K25</f>
        <v>0.66666666666666663</v>
      </c>
      <c r="L26" s="1"/>
      <c r="M26" s="39" t="s">
        <v>42</v>
      </c>
      <c r="N26" s="53">
        <v>10</v>
      </c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B34" s="1"/>
      <c r="C34" s="55" t="s">
        <v>65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6">
        <v>5</v>
      </c>
      <c r="W34" s="1"/>
      <c r="X34" s="1"/>
      <c r="Y34" s="31"/>
      <c r="Z34" s="42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64</v>
      </c>
      <c r="C36" s="27" t="s">
        <v>92</v>
      </c>
      <c r="D36" s="38">
        <v>34</v>
      </c>
      <c r="E36" s="27">
        <v>40</v>
      </c>
      <c r="F36" s="27">
        <v>9</v>
      </c>
      <c r="G36" s="27">
        <v>14</v>
      </c>
      <c r="H36" s="27"/>
      <c r="I36" s="27"/>
      <c r="J36" s="27">
        <v>11</v>
      </c>
      <c r="K36" s="27">
        <v>15</v>
      </c>
      <c r="L36" s="27">
        <v>5</v>
      </c>
      <c r="M36" s="27">
        <v>5</v>
      </c>
      <c r="N36" s="27">
        <f>SUM(L36:M36)</f>
        <v>10</v>
      </c>
      <c r="O36" s="27">
        <v>3</v>
      </c>
      <c r="P36" s="39">
        <v>5</v>
      </c>
      <c r="Q36" s="27">
        <v>2</v>
      </c>
      <c r="R36" s="27">
        <v>5</v>
      </c>
      <c r="S36" s="27">
        <v>0</v>
      </c>
      <c r="T36" s="27">
        <f>(H36*3)+((F36-H36)*2)+J36</f>
        <v>29</v>
      </c>
      <c r="U36" s="40">
        <f>IFERROR(((T36+Q36+N36-R36)+(O36*2))/E36,"")</f>
        <v>1.05</v>
      </c>
      <c r="V36" s="22">
        <v>173</v>
      </c>
      <c r="W36" s="22" t="s">
        <v>93</v>
      </c>
      <c r="X36" s="22" t="s">
        <v>94</v>
      </c>
      <c r="Y36" s="71">
        <v>516</v>
      </c>
      <c r="Z36" s="42"/>
      <c r="AA36" s="1" t="s">
        <v>95</v>
      </c>
      <c r="AB36" s="28" t="s">
        <v>96</v>
      </c>
    </row>
    <row r="37" spans="1:28" x14ac:dyDescent="0.3">
      <c r="A37" s="1" t="s">
        <v>45</v>
      </c>
      <c r="B37" s="1" t="s">
        <v>64</v>
      </c>
      <c r="C37" s="27" t="s">
        <v>97</v>
      </c>
      <c r="D37" s="38">
        <v>12</v>
      </c>
      <c r="E37" s="27">
        <v>35</v>
      </c>
      <c r="F37" s="27">
        <v>0</v>
      </c>
      <c r="G37" s="27">
        <v>4</v>
      </c>
      <c r="H37" s="27"/>
      <c r="I37" s="27"/>
      <c r="J37" s="27">
        <v>4</v>
      </c>
      <c r="K37" s="27">
        <v>4</v>
      </c>
      <c r="L37" s="27">
        <v>0</v>
      </c>
      <c r="M37" s="27">
        <v>1</v>
      </c>
      <c r="N37" s="27">
        <f t="shared" ref="N37:N42" si="7">SUM(L37:M37)</f>
        <v>1</v>
      </c>
      <c r="O37" s="39">
        <v>0</v>
      </c>
      <c r="P37" s="39">
        <v>4</v>
      </c>
      <c r="Q37" s="39">
        <v>0</v>
      </c>
      <c r="R37" s="39">
        <v>3</v>
      </c>
      <c r="S37" s="39">
        <v>0</v>
      </c>
      <c r="T37" s="39">
        <f t="shared" ref="T37:T42" si="8">(H37*3)+((F37-H37)*2)+J37</f>
        <v>4</v>
      </c>
      <c r="U37" s="40">
        <f t="shared" ref="U37:U45" si="9">IFERROR(((T37+Q37+N37-R37)+(O37*2))/E37,"")</f>
        <v>5.7142857142857141E-2</v>
      </c>
      <c r="V37" s="22">
        <v>173</v>
      </c>
      <c r="W37" s="22" t="s">
        <v>93</v>
      </c>
      <c r="X37" s="22" t="s">
        <v>94</v>
      </c>
      <c r="Y37" s="71">
        <v>516</v>
      </c>
      <c r="Z37" s="42"/>
      <c r="AA37" s="1" t="s">
        <v>95</v>
      </c>
      <c r="AB37" s="28" t="s">
        <v>96</v>
      </c>
    </row>
    <row r="38" spans="1:28" x14ac:dyDescent="0.3">
      <c r="A38" s="1" t="s">
        <v>45</v>
      </c>
      <c r="B38" s="1" t="s">
        <v>64</v>
      </c>
      <c r="C38" s="27" t="s">
        <v>98</v>
      </c>
      <c r="D38" s="38">
        <v>20</v>
      </c>
      <c r="E38" s="27">
        <v>32</v>
      </c>
      <c r="F38" s="27">
        <v>5</v>
      </c>
      <c r="G38" s="27">
        <v>15</v>
      </c>
      <c r="H38" s="27"/>
      <c r="I38" s="27"/>
      <c r="J38" s="27">
        <v>3</v>
      </c>
      <c r="K38" s="27">
        <v>4</v>
      </c>
      <c r="L38" s="27">
        <v>2</v>
      </c>
      <c r="M38" s="27">
        <v>8</v>
      </c>
      <c r="N38" s="27">
        <f t="shared" si="7"/>
        <v>10</v>
      </c>
      <c r="O38" s="39">
        <v>0</v>
      </c>
      <c r="P38" s="39">
        <v>4</v>
      </c>
      <c r="Q38" s="39">
        <v>1</v>
      </c>
      <c r="R38" s="39">
        <v>1</v>
      </c>
      <c r="S38" s="39">
        <v>0</v>
      </c>
      <c r="T38" s="39">
        <f t="shared" si="8"/>
        <v>13</v>
      </c>
      <c r="U38" s="40">
        <f t="shared" si="9"/>
        <v>0.71875</v>
      </c>
      <c r="V38" s="22">
        <v>173</v>
      </c>
      <c r="W38" s="22" t="s">
        <v>93</v>
      </c>
      <c r="X38" s="22" t="s">
        <v>94</v>
      </c>
      <c r="Y38" s="71">
        <v>516</v>
      </c>
      <c r="Z38" s="42"/>
      <c r="AA38" s="1" t="s">
        <v>95</v>
      </c>
      <c r="AB38" s="28" t="s">
        <v>96</v>
      </c>
    </row>
    <row r="39" spans="1:28" x14ac:dyDescent="0.3">
      <c r="A39" s="1" t="s">
        <v>45</v>
      </c>
      <c r="B39" s="1" t="s">
        <v>64</v>
      </c>
      <c r="C39" s="27" t="s">
        <v>99</v>
      </c>
      <c r="D39" s="38">
        <v>40</v>
      </c>
      <c r="E39" s="27">
        <v>31</v>
      </c>
      <c r="F39" s="27">
        <v>2</v>
      </c>
      <c r="G39" s="27">
        <v>8</v>
      </c>
      <c r="H39" s="27"/>
      <c r="I39" s="27"/>
      <c r="J39" s="27">
        <v>0</v>
      </c>
      <c r="K39" s="27">
        <v>0</v>
      </c>
      <c r="L39" s="27">
        <v>3</v>
      </c>
      <c r="M39" s="27">
        <v>2</v>
      </c>
      <c r="N39" s="27">
        <f t="shared" si="7"/>
        <v>5</v>
      </c>
      <c r="O39" s="39">
        <v>0</v>
      </c>
      <c r="P39" s="39">
        <v>4</v>
      </c>
      <c r="Q39" s="39">
        <v>0</v>
      </c>
      <c r="R39" s="39">
        <v>3</v>
      </c>
      <c r="S39" s="39">
        <v>0</v>
      </c>
      <c r="T39" s="39">
        <f t="shared" si="8"/>
        <v>4</v>
      </c>
      <c r="U39" s="40">
        <f t="shared" si="9"/>
        <v>0.19354838709677419</v>
      </c>
      <c r="V39" s="22">
        <v>173</v>
      </c>
      <c r="W39" s="22" t="s">
        <v>93</v>
      </c>
      <c r="X39" s="22" t="s">
        <v>94</v>
      </c>
      <c r="Y39" s="71">
        <v>516</v>
      </c>
      <c r="Z39" s="42"/>
      <c r="AA39" s="1" t="s">
        <v>95</v>
      </c>
      <c r="AB39" s="28" t="s">
        <v>96</v>
      </c>
    </row>
    <row r="40" spans="1:28" x14ac:dyDescent="0.3">
      <c r="A40" s="1" t="s">
        <v>45</v>
      </c>
      <c r="B40" s="1" t="s">
        <v>64</v>
      </c>
      <c r="C40" s="27" t="s">
        <v>100</v>
      </c>
      <c r="D40" s="38">
        <v>11</v>
      </c>
      <c r="E40" s="27">
        <v>13</v>
      </c>
      <c r="F40" s="27">
        <v>2</v>
      </c>
      <c r="G40" s="27">
        <v>2</v>
      </c>
      <c r="H40" s="27"/>
      <c r="I40" s="27"/>
      <c r="J40" s="27">
        <v>0</v>
      </c>
      <c r="K40" s="27">
        <v>0</v>
      </c>
      <c r="L40" s="27">
        <v>0</v>
      </c>
      <c r="M40" s="27">
        <v>1</v>
      </c>
      <c r="N40" s="27">
        <f t="shared" si="7"/>
        <v>1</v>
      </c>
      <c r="O40" s="39">
        <v>0</v>
      </c>
      <c r="P40" s="39">
        <v>1</v>
      </c>
      <c r="Q40" s="39">
        <v>0</v>
      </c>
      <c r="R40" s="39">
        <v>2</v>
      </c>
      <c r="S40" s="39">
        <v>0</v>
      </c>
      <c r="T40" s="39">
        <f t="shared" si="8"/>
        <v>4</v>
      </c>
      <c r="U40" s="40">
        <f t="shared" si="9"/>
        <v>0.23076923076923078</v>
      </c>
      <c r="V40" s="22">
        <v>173</v>
      </c>
      <c r="W40" s="22" t="s">
        <v>93</v>
      </c>
      <c r="X40" s="22" t="s">
        <v>94</v>
      </c>
      <c r="Y40" s="71">
        <v>516</v>
      </c>
      <c r="Z40" s="42"/>
      <c r="AA40" s="1" t="s">
        <v>95</v>
      </c>
      <c r="AB40" s="28" t="s">
        <v>96</v>
      </c>
    </row>
    <row r="41" spans="1:28" x14ac:dyDescent="0.3">
      <c r="A41" s="1" t="s">
        <v>45</v>
      </c>
      <c r="B41" s="1" t="s">
        <v>64</v>
      </c>
      <c r="C41" s="27" t="s">
        <v>101</v>
      </c>
      <c r="D41" s="38">
        <v>42</v>
      </c>
      <c r="E41" s="27">
        <v>41</v>
      </c>
      <c r="F41" s="27">
        <v>4</v>
      </c>
      <c r="G41" s="27">
        <v>14</v>
      </c>
      <c r="H41" s="27"/>
      <c r="I41" s="27"/>
      <c r="J41" s="27">
        <v>6</v>
      </c>
      <c r="K41" s="27">
        <v>6</v>
      </c>
      <c r="L41" s="27">
        <v>2</v>
      </c>
      <c r="M41" s="27">
        <v>3</v>
      </c>
      <c r="N41" s="27">
        <f t="shared" si="7"/>
        <v>5</v>
      </c>
      <c r="O41" s="39">
        <v>5</v>
      </c>
      <c r="P41" s="39">
        <v>4</v>
      </c>
      <c r="Q41" s="39">
        <v>2</v>
      </c>
      <c r="R41" s="39">
        <v>5</v>
      </c>
      <c r="S41" s="39">
        <v>1</v>
      </c>
      <c r="T41" s="39">
        <f t="shared" si="8"/>
        <v>14</v>
      </c>
      <c r="U41" s="40">
        <f t="shared" si="9"/>
        <v>0.63414634146341464</v>
      </c>
      <c r="V41" s="22">
        <v>173</v>
      </c>
      <c r="W41" s="22" t="s">
        <v>93</v>
      </c>
      <c r="X41" s="22" t="s">
        <v>94</v>
      </c>
      <c r="Y41" s="71">
        <v>516</v>
      </c>
      <c r="Z41" s="42"/>
      <c r="AA41" s="1" t="s">
        <v>95</v>
      </c>
      <c r="AB41" s="28" t="s">
        <v>96</v>
      </c>
    </row>
    <row r="42" spans="1:28" x14ac:dyDescent="0.3">
      <c r="A42" s="1" t="s">
        <v>45</v>
      </c>
      <c r="B42" s="1" t="s">
        <v>64</v>
      </c>
      <c r="C42" s="27" t="s">
        <v>102</v>
      </c>
      <c r="D42" s="38">
        <v>22</v>
      </c>
      <c r="E42" s="27">
        <v>38</v>
      </c>
      <c r="F42" s="27">
        <v>8</v>
      </c>
      <c r="G42" s="27">
        <v>17</v>
      </c>
      <c r="H42" s="27"/>
      <c r="I42" s="27"/>
      <c r="J42" s="27">
        <v>2</v>
      </c>
      <c r="K42" s="27">
        <v>2</v>
      </c>
      <c r="L42" s="27">
        <v>2</v>
      </c>
      <c r="M42" s="27">
        <v>6</v>
      </c>
      <c r="N42" s="27">
        <f t="shared" si="7"/>
        <v>8</v>
      </c>
      <c r="O42" s="39">
        <v>0</v>
      </c>
      <c r="P42" s="39">
        <v>3</v>
      </c>
      <c r="Q42" s="39">
        <v>1</v>
      </c>
      <c r="R42" s="39">
        <v>3</v>
      </c>
      <c r="S42" s="39">
        <v>0</v>
      </c>
      <c r="T42" s="39">
        <f t="shared" si="8"/>
        <v>18</v>
      </c>
      <c r="U42" s="40">
        <f t="shared" si="9"/>
        <v>0.63157894736842102</v>
      </c>
      <c r="V42" s="22">
        <v>173</v>
      </c>
      <c r="W42" s="22" t="s">
        <v>93</v>
      </c>
      <c r="X42" s="22" t="s">
        <v>94</v>
      </c>
      <c r="Y42" s="71">
        <v>516</v>
      </c>
      <c r="Z42" s="42"/>
      <c r="AA42" s="1" t="s">
        <v>95</v>
      </c>
      <c r="AB42" s="28" t="s">
        <v>96</v>
      </c>
    </row>
    <row r="43" spans="1:28" x14ac:dyDescent="0.3">
      <c r="A43" s="1" t="s">
        <v>45</v>
      </c>
      <c r="B43" s="1" t="s">
        <v>64</v>
      </c>
      <c r="C43" s="27" t="s">
        <v>103</v>
      </c>
      <c r="D43" s="38">
        <v>44</v>
      </c>
      <c r="E43" s="27">
        <v>6</v>
      </c>
      <c r="F43" s="27">
        <v>2</v>
      </c>
      <c r="G43" s="27">
        <v>2</v>
      </c>
      <c r="H43" s="27"/>
      <c r="I43" s="27"/>
      <c r="J43" s="27">
        <v>0</v>
      </c>
      <c r="K43" s="27">
        <v>0</v>
      </c>
      <c r="L43" s="27">
        <v>0</v>
      </c>
      <c r="M43" s="27">
        <v>1</v>
      </c>
      <c r="N43" s="27">
        <f>SUM(L43:M43)</f>
        <v>1</v>
      </c>
      <c r="O43" s="39">
        <v>0</v>
      </c>
      <c r="P43" s="39">
        <v>0</v>
      </c>
      <c r="Q43" s="39">
        <v>1</v>
      </c>
      <c r="R43" s="39">
        <v>1</v>
      </c>
      <c r="S43" s="39">
        <v>0</v>
      </c>
      <c r="T43" s="39">
        <f>(H43*3)+((F43-H43)*2)+J43</f>
        <v>4</v>
      </c>
      <c r="U43" s="40">
        <f t="shared" si="9"/>
        <v>0.83333333333333337</v>
      </c>
      <c r="V43" s="22">
        <v>173</v>
      </c>
      <c r="W43" s="22" t="s">
        <v>93</v>
      </c>
      <c r="X43" s="22" t="s">
        <v>94</v>
      </c>
      <c r="Y43" s="71">
        <v>516</v>
      </c>
      <c r="Z43" s="42"/>
      <c r="AA43" s="1" t="s">
        <v>95</v>
      </c>
      <c r="AB43" s="28" t="s">
        <v>96</v>
      </c>
    </row>
    <row r="44" spans="1:28" x14ac:dyDescent="0.3">
      <c r="A44" s="1" t="s">
        <v>45</v>
      </c>
      <c r="B44" s="1" t="s">
        <v>64</v>
      </c>
      <c r="C44" s="27" t="s">
        <v>104</v>
      </c>
      <c r="D44" s="38">
        <v>21</v>
      </c>
      <c r="E44" s="27">
        <v>4</v>
      </c>
      <c r="F44" s="27">
        <v>0</v>
      </c>
      <c r="G44" s="27">
        <v>0</v>
      </c>
      <c r="H44" s="27"/>
      <c r="I44" s="27"/>
      <c r="J44" s="27">
        <v>1</v>
      </c>
      <c r="K44" s="27">
        <v>2</v>
      </c>
      <c r="L44" s="27">
        <v>0</v>
      </c>
      <c r="M44" s="27">
        <v>2</v>
      </c>
      <c r="N44" s="27">
        <f>SUM(L44:M44)</f>
        <v>2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f>(H44*3)+((F44-H44)*2)+J44</f>
        <v>1</v>
      </c>
      <c r="U44" s="40">
        <f t="shared" si="9"/>
        <v>0.75</v>
      </c>
      <c r="V44" s="22">
        <v>173</v>
      </c>
      <c r="W44" s="22" t="s">
        <v>93</v>
      </c>
      <c r="X44" s="22" t="s">
        <v>94</v>
      </c>
      <c r="Y44" s="71">
        <v>516</v>
      </c>
      <c r="Z44" s="42"/>
      <c r="AA44" s="1" t="s">
        <v>95</v>
      </c>
      <c r="AB44" s="28" t="s">
        <v>96</v>
      </c>
    </row>
    <row r="45" spans="1:28" x14ac:dyDescent="0.3">
      <c r="A45" s="1" t="s">
        <v>45</v>
      </c>
      <c r="B45" s="1" t="s">
        <v>64</v>
      </c>
      <c r="C45" s="27" t="s">
        <v>115</v>
      </c>
      <c r="D45" s="38">
        <v>14</v>
      </c>
      <c r="E45" s="27" t="s">
        <v>194</v>
      </c>
      <c r="F45" s="27"/>
      <c r="G45" s="27"/>
      <c r="H45" s="27"/>
      <c r="I45" s="27"/>
      <c r="J45" s="27"/>
      <c r="K45" s="27"/>
      <c r="L45" s="27"/>
      <c r="M45" s="27"/>
      <c r="N45" s="27">
        <f>SUM(L45:M45)</f>
        <v>0</v>
      </c>
      <c r="O45" s="39"/>
      <c r="P45" s="39"/>
      <c r="Q45" s="39"/>
      <c r="R45" s="39"/>
      <c r="S45" s="39"/>
      <c r="T45" s="39">
        <f>(H45*3)+((F45-H45)*2)+J45</f>
        <v>0</v>
      </c>
      <c r="U45" s="40" t="str">
        <f t="shared" si="9"/>
        <v/>
      </c>
      <c r="V45" s="22">
        <v>173</v>
      </c>
      <c r="W45" s="22" t="s">
        <v>93</v>
      </c>
      <c r="X45" s="22" t="s">
        <v>94</v>
      </c>
      <c r="Y45" s="71">
        <v>516</v>
      </c>
      <c r="Z45" s="42"/>
      <c r="AA45" s="1" t="s">
        <v>95</v>
      </c>
      <c r="AB45" s="28" t="s">
        <v>96</v>
      </c>
    </row>
    <row r="46" spans="1:28" x14ac:dyDescent="0.3">
      <c r="A46" s="44" t="s">
        <v>45</v>
      </c>
      <c r="B46" s="44" t="s">
        <v>64</v>
      </c>
      <c r="C46" s="45" t="s">
        <v>39</v>
      </c>
      <c r="D46" s="44"/>
      <c r="E46" s="45">
        <f t="shared" ref="E46:T46" si="10">SUM(E36:E44)</f>
        <v>240</v>
      </c>
      <c r="F46" s="45">
        <f t="shared" si="10"/>
        <v>32</v>
      </c>
      <c r="G46" s="45">
        <f t="shared" si="10"/>
        <v>76</v>
      </c>
      <c r="H46" s="45">
        <f t="shared" si="10"/>
        <v>0</v>
      </c>
      <c r="I46" s="45">
        <f t="shared" si="10"/>
        <v>0</v>
      </c>
      <c r="J46" s="45">
        <f t="shared" si="10"/>
        <v>27</v>
      </c>
      <c r="K46" s="45">
        <f t="shared" si="10"/>
        <v>33</v>
      </c>
      <c r="L46" s="45">
        <f t="shared" si="10"/>
        <v>14</v>
      </c>
      <c r="M46" s="45">
        <f t="shared" si="10"/>
        <v>29</v>
      </c>
      <c r="N46" s="45">
        <f t="shared" si="10"/>
        <v>43</v>
      </c>
      <c r="O46" s="45">
        <f t="shared" si="10"/>
        <v>8</v>
      </c>
      <c r="P46" s="45">
        <f t="shared" si="10"/>
        <v>25</v>
      </c>
      <c r="Q46" s="45">
        <f t="shared" si="10"/>
        <v>7</v>
      </c>
      <c r="R46" s="45">
        <f t="shared" si="10"/>
        <v>23</v>
      </c>
      <c r="S46" s="45">
        <f t="shared" si="10"/>
        <v>1</v>
      </c>
      <c r="T46" s="45">
        <f t="shared" si="10"/>
        <v>91</v>
      </c>
      <c r="U46" s="46">
        <f>((T46+Q46+N46-R46)+(O46*2))/E46</f>
        <v>0.55833333333333335</v>
      </c>
      <c r="V46" s="47">
        <v>173</v>
      </c>
      <c r="W46" s="47" t="s">
        <v>93</v>
      </c>
      <c r="X46" s="47" t="s">
        <v>94</v>
      </c>
      <c r="Y46" s="72">
        <v>516</v>
      </c>
      <c r="Z46" s="49"/>
      <c r="AA46" s="44" t="s">
        <v>95</v>
      </c>
      <c r="AB46" s="76" t="s">
        <v>96</v>
      </c>
    </row>
    <row r="47" spans="1:28" x14ac:dyDescent="0.3">
      <c r="A47" s="1"/>
      <c r="B47" s="1"/>
      <c r="C47" s="1"/>
      <c r="D47" s="1"/>
      <c r="F47" s="50" t="s">
        <v>40</v>
      </c>
      <c r="G47" s="51">
        <f>F46/G46</f>
        <v>0.42105263157894735</v>
      </c>
      <c r="H47" s="27"/>
      <c r="I47" s="1"/>
      <c r="J47" s="50" t="s">
        <v>41</v>
      </c>
      <c r="K47" s="52">
        <f>J46/K46</f>
        <v>0.81818181818181823</v>
      </c>
      <c r="L47" s="1"/>
      <c r="M47" s="39" t="s">
        <v>42</v>
      </c>
      <c r="N47" s="53">
        <v>9</v>
      </c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634A-ADBD-4DFC-8FB3-351F3118A2FA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494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106</v>
      </c>
      <c r="D4" s="7" t="s">
        <v>4</v>
      </c>
      <c r="E4" s="8"/>
      <c r="F4" s="5"/>
      <c r="G4" s="1"/>
      <c r="J4" s="15" t="s">
        <v>110</v>
      </c>
      <c r="K4" s="16" t="str">
        <f>+C11</f>
        <v>Minnesota Fillies</v>
      </c>
      <c r="L4" s="17"/>
      <c r="M4" s="18"/>
      <c r="N4" s="19">
        <v>29</v>
      </c>
      <c r="O4" s="19">
        <v>20</v>
      </c>
      <c r="P4" s="19">
        <v>23</v>
      </c>
      <c r="Q4" s="19">
        <v>21</v>
      </c>
      <c r="R4" s="20"/>
      <c r="S4" s="21">
        <f>SUM(N4:R4)</f>
        <v>93</v>
      </c>
      <c r="T4" s="22">
        <v>186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111</v>
      </c>
      <c r="K5" s="16" t="str">
        <f>+C33</f>
        <v>Dallas Diamonds</v>
      </c>
      <c r="L5" s="17"/>
      <c r="M5" s="18"/>
      <c r="N5" s="19">
        <v>24</v>
      </c>
      <c r="O5" s="19">
        <v>20</v>
      </c>
      <c r="P5" s="19">
        <v>21</v>
      </c>
      <c r="Q5" s="19">
        <v>25</v>
      </c>
      <c r="R5" s="20"/>
      <c r="S5" s="21">
        <f>SUM(N5:R5)</f>
        <v>90</v>
      </c>
      <c r="T5" s="22">
        <v>186</v>
      </c>
      <c r="U5" s="1"/>
      <c r="V5" s="1"/>
      <c r="W5" s="1"/>
    </row>
    <row r="6" spans="1:28" x14ac:dyDescent="0.3">
      <c r="C6" s="23">
        <v>934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108</v>
      </c>
      <c r="D7" s="7" t="s">
        <v>7</v>
      </c>
      <c r="G7" s="1"/>
      <c r="S7" s="1"/>
      <c r="T7" s="25" t="s">
        <v>8</v>
      </c>
      <c r="U7" s="1"/>
      <c r="V7" s="26">
        <v>186</v>
      </c>
      <c r="W7" s="1"/>
    </row>
    <row r="8" spans="1:28" x14ac:dyDescent="0.3">
      <c r="B8" s="1"/>
      <c r="C8" s="24" t="s">
        <v>109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8.6805555555555566E-2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6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64</v>
      </c>
      <c r="B13" s="1" t="s">
        <v>45</v>
      </c>
      <c r="C13" s="27" t="s">
        <v>136</v>
      </c>
      <c r="D13" s="38">
        <v>6</v>
      </c>
      <c r="E13" s="27">
        <v>7</v>
      </c>
      <c r="F13" s="27">
        <v>1</v>
      </c>
      <c r="G13" s="27">
        <v>1</v>
      </c>
      <c r="H13" s="27"/>
      <c r="I13" s="27"/>
      <c r="J13" s="27">
        <v>0</v>
      </c>
      <c r="K13" s="27">
        <v>0</v>
      </c>
      <c r="L13" s="27">
        <v>0</v>
      </c>
      <c r="M13" s="27">
        <v>1</v>
      </c>
      <c r="N13" s="27">
        <f t="shared" ref="N13:N24" si="0">SUM(L13:M13)</f>
        <v>1</v>
      </c>
      <c r="O13" s="39">
        <v>0</v>
      </c>
      <c r="P13" s="39">
        <v>4</v>
      </c>
      <c r="Q13" s="39">
        <v>0</v>
      </c>
      <c r="R13" s="39">
        <v>0</v>
      </c>
      <c r="S13" s="39">
        <v>0</v>
      </c>
      <c r="T13" s="27">
        <f>+(F13*2)+J13</f>
        <v>2</v>
      </c>
      <c r="U13" s="40">
        <f>IFERROR(((T13+Q13+N13-R13)+(O13*2))/E13,"")</f>
        <v>0.42857142857142855</v>
      </c>
      <c r="V13" s="22">
        <v>186</v>
      </c>
      <c r="W13" s="22" t="s">
        <v>93</v>
      </c>
      <c r="X13" s="22" t="s">
        <v>89</v>
      </c>
      <c r="Y13" s="71">
        <v>934</v>
      </c>
      <c r="Z13" s="42"/>
      <c r="AA13" s="1" t="s">
        <v>90</v>
      </c>
      <c r="AB13" s="28" t="s">
        <v>112</v>
      </c>
    </row>
    <row r="14" spans="1:28" x14ac:dyDescent="0.3">
      <c r="A14" s="1" t="s">
        <v>64</v>
      </c>
      <c r="B14" s="1" t="s">
        <v>45</v>
      </c>
      <c r="C14" s="27" t="s">
        <v>54</v>
      </c>
      <c r="D14" s="38">
        <v>21</v>
      </c>
      <c r="E14" s="27">
        <v>12</v>
      </c>
      <c r="F14" s="27">
        <v>3</v>
      </c>
      <c r="G14" s="27">
        <v>4</v>
      </c>
      <c r="H14" s="27"/>
      <c r="I14" s="27"/>
      <c r="J14" s="27">
        <v>0</v>
      </c>
      <c r="K14" s="27">
        <v>0</v>
      </c>
      <c r="L14" s="27">
        <v>1</v>
      </c>
      <c r="M14" s="27">
        <v>0</v>
      </c>
      <c r="N14" s="27">
        <f t="shared" si="0"/>
        <v>1</v>
      </c>
      <c r="O14" s="27">
        <v>0</v>
      </c>
      <c r="P14" s="39">
        <v>1</v>
      </c>
      <c r="Q14" s="27">
        <v>0</v>
      </c>
      <c r="R14" s="27">
        <v>2</v>
      </c>
      <c r="S14" s="27">
        <v>0</v>
      </c>
      <c r="T14" s="27">
        <f t="shared" ref="T14:T23" si="1">+(F14*2)+J14</f>
        <v>6</v>
      </c>
      <c r="U14" s="40">
        <f t="shared" ref="U14:U24" si="2">IFERROR(((T14+Q14+N14-R14)+(O14*2))/E14,"")</f>
        <v>0.41666666666666669</v>
      </c>
      <c r="V14" s="22">
        <v>186</v>
      </c>
      <c r="W14" s="22" t="s">
        <v>93</v>
      </c>
      <c r="X14" s="22" t="s">
        <v>89</v>
      </c>
      <c r="Y14" s="71">
        <v>934</v>
      </c>
      <c r="Z14" s="42"/>
      <c r="AA14" s="1" t="s">
        <v>90</v>
      </c>
      <c r="AB14" s="28" t="s">
        <v>112</v>
      </c>
    </row>
    <row r="15" spans="1:28" x14ac:dyDescent="0.3">
      <c r="A15" s="1" t="s">
        <v>64</v>
      </c>
      <c r="B15" s="1" t="s">
        <v>45</v>
      </c>
      <c r="C15" s="27" t="s">
        <v>50</v>
      </c>
      <c r="D15" s="38">
        <v>32</v>
      </c>
      <c r="E15" s="27">
        <v>41</v>
      </c>
      <c r="F15" s="27">
        <v>3</v>
      </c>
      <c r="G15" s="27">
        <v>12</v>
      </c>
      <c r="H15" s="27"/>
      <c r="I15" s="27"/>
      <c r="J15" s="27">
        <v>5</v>
      </c>
      <c r="K15" s="27">
        <v>7</v>
      </c>
      <c r="L15" s="27">
        <v>3</v>
      </c>
      <c r="M15" s="27">
        <v>1</v>
      </c>
      <c r="N15" s="27">
        <f t="shared" si="0"/>
        <v>4</v>
      </c>
      <c r="O15" s="39">
        <v>9</v>
      </c>
      <c r="P15" s="39">
        <v>3</v>
      </c>
      <c r="Q15" s="39">
        <v>3</v>
      </c>
      <c r="R15" s="39">
        <v>3</v>
      </c>
      <c r="S15" s="39">
        <v>0</v>
      </c>
      <c r="T15" s="27">
        <f t="shared" si="1"/>
        <v>11</v>
      </c>
      <c r="U15" s="40">
        <f t="shared" si="2"/>
        <v>0.80487804878048785</v>
      </c>
      <c r="V15" s="22">
        <v>186</v>
      </c>
      <c r="W15" s="22" t="s">
        <v>93</v>
      </c>
      <c r="X15" s="22" t="s">
        <v>89</v>
      </c>
      <c r="Y15" s="71">
        <v>934</v>
      </c>
      <c r="Z15" s="42"/>
      <c r="AA15" s="1" t="s">
        <v>90</v>
      </c>
      <c r="AB15" s="28" t="s">
        <v>112</v>
      </c>
    </row>
    <row r="16" spans="1:28" x14ac:dyDescent="0.3">
      <c r="A16" s="1" t="s">
        <v>64</v>
      </c>
      <c r="B16" s="1" t="s">
        <v>45</v>
      </c>
      <c r="C16" s="27" t="s">
        <v>55</v>
      </c>
      <c r="D16" s="38">
        <v>13</v>
      </c>
      <c r="E16" s="27" t="s">
        <v>556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27"/>
      <c r="U16" s="40"/>
      <c r="V16" s="22">
        <v>186</v>
      </c>
      <c r="W16" s="22" t="s">
        <v>93</v>
      </c>
      <c r="X16" s="22" t="s">
        <v>89</v>
      </c>
      <c r="Y16" s="71">
        <v>934</v>
      </c>
      <c r="Z16" s="42"/>
      <c r="AA16" s="1" t="s">
        <v>90</v>
      </c>
      <c r="AB16" s="28" t="s">
        <v>112</v>
      </c>
    </row>
    <row r="17" spans="1:28" x14ac:dyDescent="0.3">
      <c r="A17" s="1" t="s">
        <v>64</v>
      </c>
      <c r="B17" s="1" t="s">
        <v>45</v>
      </c>
      <c r="C17" s="27" t="s">
        <v>195</v>
      </c>
      <c r="D17" s="38">
        <v>15</v>
      </c>
      <c r="E17" s="27" t="s">
        <v>459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39"/>
      <c r="S17" s="39"/>
      <c r="T17" s="27"/>
      <c r="U17" s="40"/>
      <c r="V17" s="22">
        <v>186</v>
      </c>
      <c r="W17" s="22" t="s">
        <v>93</v>
      </c>
      <c r="X17" s="22" t="s">
        <v>89</v>
      </c>
      <c r="Y17" s="71">
        <v>934</v>
      </c>
      <c r="Z17" s="42"/>
      <c r="AA17" s="1" t="s">
        <v>90</v>
      </c>
      <c r="AB17" s="28" t="s">
        <v>112</v>
      </c>
    </row>
    <row r="18" spans="1:28" x14ac:dyDescent="0.3">
      <c r="A18" s="1" t="s">
        <v>64</v>
      </c>
      <c r="B18" s="1" t="s">
        <v>45</v>
      </c>
      <c r="C18" s="27" t="s">
        <v>46</v>
      </c>
      <c r="D18" s="38">
        <v>45</v>
      </c>
      <c r="E18" s="27">
        <v>24</v>
      </c>
      <c r="F18" s="27">
        <v>2</v>
      </c>
      <c r="G18" s="27">
        <v>4</v>
      </c>
      <c r="H18" s="27"/>
      <c r="I18" s="27"/>
      <c r="J18" s="27">
        <v>0</v>
      </c>
      <c r="K18" s="27">
        <v>0</v>
      </c>
      <c r="L18" s="27">
        <v>1</v>
      </c>
      <c r="M18" s="27">
        <v>1</v>
      </c>
      <c r="N18" s="27">
        <f t="shared" si="0"/>
        <v>2</v>
      </c>
      <c r="O18" s="39">
        <v>0</v>
      </c>
      <c r="P18" s="39">
        <v>3</v>
      </c>
      <c r="Q18" s="39">
        <v>0</v>
      </c>
      <c r="R18" s="39">
        <v>1</v>
      </c>
      <c r="S18" s="39">
        <v>0</v>
      </c>
      <c r="T18" s="27">
        <f t="shared" si="1"/>
        <v>4</v>
      </c>
      <c r="U18" s="40">
        <f t="shared" si="2"/>
        <v>0.20833333333333334</v>
      </c>
      <c r="V18" s="22">
        <v>186</v>
      </c>
      <c r="W18" s="22" t="s">
        <v>93</v>
      </c>
      <c r="X18" s="22" t="s">
        <v>89</v>
      </c>
      <c r="Y18" s="71">
        <v>934</v>
      </c>
      <c r="Z18" s="42"/>
      <c r="AA18" s="1" t="s">
        <v>90</v>
      </c>
      <c r="AB18" s="28" t="s">
        <v>112</v>
      </c>
    </row>
    <row r="19" spans="1:28" x14ac:dyDescent="0.3">
      <c r="A19" s="1" t="s">
        <v>64</v>
      </c>
      <c r="B19" s="1" t="s">
        <v>45</v>
      </c>
      <c r="C19" s="27" t="s">
        <v>47</v>
      </c>
      <c r="D19" s="38">
        <v>42</v>
      </c>
      <c r="E19" s="27">
        <v>42</v>
      </c>
      <c r="F19" s="27">
        <v>6</v>
      </c>
      <c r="G19" s="27">
        <v>18</v>
      </c>
      <c r="H19" s="27"/>
      <c r="I19" s="27"/>
      <c r="J19" s="27">
        <v>5</v>
      </c>
      <c r="K19" s="27">
        <v>7</v>
      </c>
      <c r="L19" s="27">
        <v>3</v>
      </c>
      <c r="M19" s="27">
        <v>6</v>
      </c>
      <c r="N19" s="27">
        <f t="shared" si="0"/>
        <v>9</v>
      </c>
      <c r="O19" s="39">
        <v>3</v>
      </c>
      <c r="P19" s="57">
        <v>6</v>
      </c>
      <c r="Q19" s="39">
        <v>6</v>
      </c>
      <c r="R19" s="39">
        <v>4</v>
      </c>
      <c r="S19" s="39">
        <v>2</v>
      </c>
      <c r="T19" s="27">
        <f t="shared" si="1"/>
        <v>17</v>
      </c>
      <c r="U19" s="40">
        <f t="shared" si="2"/>
        <v>0.80952380952380953</v>
      </c>
      <c r="V19" s="22">
        <v>186</v>
      </c>
      <c r="W19" s="22" t="s">
        <v>93</v>
      </c>
      <c r="X19" s="22" t="s">
        <v>89</v>
      </c>
      <c r="Y19" s="71">
        <v>934</v>
      </c>
      <c r="Z19" s="42"/>
      <c r="AA19" s="1" t="s">
        <v>90</v>
      </c>
      <c r="AB19" s="28" t="s">
        <v>112</v>
      </c>
    </row>
    <row r="20" spans="1:28" x14ac:dyDescent="0.3">
      <c r="A20" s="1" t="s">
        <v>64</v>
      </c>
      <c r="B20" s="1" t="s">
        <v>45</v>
      </c>
      <c r="C20" s="27" t="s">
        <v>49</v>
      </c>
      <c r="D20" s="38">
        <v>53</v>
      </c>
      <c r="E20" s="27">
        <v>43</v>
      </c>
      <c r="F20" s="27">
        <v>11</v>
      </c>
      <c r="G20" s="27">
        <v>23</v>
      </c>
      <c r="H20" s="27"/>
      <c r="I20" s="27"/>
      <c r="J20" s="27">
        <v>10</v>
      </c>
      <c r="K20" s="27">
        <v>10</v>
      </c>
      <c r="L20" s="27">
        <v>5</v>
      </c>
      <c r="M20" s="27">
        <v>3</v>
      </c>
      <c r="N20" s="27">
        <f t="shared" si="0"/>
        <v>8</v>
      </c>
      <c r="O20" s="39">
        <v>1</v>
      </c>
      <c r="P20" s="39">
        <v>0</v>
      </c>
      <c r="Q20" s="39">
        <v>4</v>
      </c>
      <c r="R20" s="39">
        <v>3</v>
      </c>
      <c r="S20" s="39">
        <v>0</v>
      </c>
      <c r="T20" s="27">
        <f t="shared" si="1"/>
        <v>32</v>
      </c>
      <c r="U20" s="40">
        <f t="shared" si="2"/>
        <v>1</v>
      </c>
      <c r="V20" s="22">
        <v>186</v>
      </c>
      <c r="W20" s="22" t="s">
        <v>93</v>
      </c>
      <c r="X20" s="22" t="s">
        <v>89</v>
      </c>
      <c r="Y20" s="71">
        <v>934</v>
      </c>
      <c r="Z20" s="42"/>
      <c r="AA20" s="1" t="s">
        <v>90</v>
      </c>
      <c r="AB20" s="28" t="s">
        <v>112</v>
      </c>
    </row>
    <row r="21" spans="1:28" x14ac:dyDescent="0.3">
      <c r="A21" s="1" t="s">
        <v>64</v>
      </c>
      <c r="B21" s="1" t="s">
        <v>45</v>
      </c>
      <c r="C21" s="27" t="s">
        <v>51</v>
      </c>
      <c r="D21" s="38">
        <v>33</v>
      </c>
      <c r="E21" s="27">
        <v>14</v>
      </c>
      <c r="F21" s="27">
        <v>0</v>
      </c>
      <c r="G21" s="27">
        <v>0</v>
      </c>
      <c r="H21" s="27"/>
      <c r="I21" s="27"/>
      <c r="J21" s="27">
        <v>2</v>
      </c>
      <c r="K21" s="27">
        <v>4</v>
      </c>
      <c r="L21" s="27">
        <v>1</v>
      </c>
      <c r="M21" s="27">
        <v>4</v>
      </c>
      <c r="N21" s="27">
        <f t="shared" si="0"/>
        <v>5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27">
        <f t="shared" si="1"/>
        <v>2</v>
      </c>
      <c r="U21" s="40">
        <f t="shared" si="2"/>
        <v>0.5</v>
      </c>
      <c r="V21" s="22">
        <v>186</v>
      </c>
      <c r="W21" s="22" t="s">
        <v>93</v>
      </c>
      <c r="X21" s="22" t="s">
        <v>89</v>
      </c>
      <c r="Y21" s="71">
        <v>934</v>
      </c>
      <c r="Z21" s="42"/>
      <c r="AA21" s="1" t="s">
        <v>90</v>
      </c>
      <c r="AB21" s="28" t="s">
        <v>112</v>
      </c>
    </row>
    <row r="22" spans="1:28" x14ac:dyDescent="0.3">
      <c r="A22" s="1" t="s">
        <v>64</v>
      </c>
      <c r="B22" s="1" t="s">
        <v>45</v>
      </c>
      <c r="C22" s="27" t="s">
        <v>52</v>
      </c>
      <c r="D22" s="38">
        <v>12</v>
      </c>
      <c r="E22" s="27">
        <v>5</v>
      </c>
      <c r="F22" s="27">
        <v>0</v>
      </c>
      <c r="G22" s="27">
        <v>2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 t="shared" si="0"/>
        <v>0</v>
      </c>
      <c r="O22" s="39">
        <v>2</v>
      </c>
      <c r="P22" s="39">
        <v>2</v>
      </c>
      <c r="Q22" s="39">
        <v>1</v>
      </c>
      <c r="R22" s="39">
        <v>0</v>
      </c>
      <c r="S22" s="39">
        <v>0</v>
      </c>
      <c r="T22" s="27">
        <f t="shared" si="1"/>
        <v>0</v>
      </c>
      <c r="U22" s="40">
        <f t="shared" si="2"/>
        <v>1</v>
      </c>
      <c r="V22" s="22">
        <v>186</v>
      </c>
      <c r="W22" s="22" t="s">
        <v>93</v>
      </c>
      <c r="X22" s="22" t="s">
        <v>89</v>
      </c>
      <c r="Y22" s="71">
        <v>934</v>
      </c>
      <c r="Z22" s="42"/>
      <c r="AA22" s="1" t="s">
        <v>90</v>
      </c>
      <c r="AB22" s="28" t="s">
        <v>112</v>
      </c>
    </row>
    <row r="23" spans="1:28" x14ac:dyDescent="0.3">
      <c r="A23" s="1" t="s">
        <v>64</v>
      </c>
      <c r="B23" s="1" t="s">
        <v>45</v>
      </c>
      <c r="C23" s="27" t="s">
        <v>53</v>
      </c>
      <c r="D23" s="38">
        <v>24</v>
      </c>
      <c r="E23" s="27">
        <v>7</v>
      </c>
      <c r="F23" s="27">
        <v>0</v>
      </c>
      <c r="G23" s="27">
        <v>1</v>
      </c>
      <c r="H23" s="27"/>
      <c r="I23" s="27"/>
      <c r="J23" s="27">
        <v>0</v>
      </c>
      <c r="K23" s="27">
        <v>0</v>
      </c>
      <c r="L23" s="27">
        <v>0</v>
      </c>
      <c r="M23" s="27">
        <v>0</v>
      </c>
      <c r="N23" s="27">
        <f t="shared" si="0"/>
        <v>0</v>
      </c>
      <c r="O23" s="39">
        <v>1</v>
      </c>
      <c r="P23" s="39">
        <v>0</v>
      </c>
      <c r="Q23" s="39">
        <v>0</v>
      </c>
      <c r="R23" s="39">
        <v>1</v>
      </c>
      <c r="S23" s="39">
        <v>0</v>
      </c>
      <c r="T23" s="27">
        <f t="shared" si="1"/>
        <v>0</v>
      </c>
      <c r="U23" s="40">
        <f t="shared" si="2"/>
        <v>0.14285714285714285</v>
      </c>
      <c r="V23" s="22">
        <v>186</v>
      </c>
      <c r="W23" s="22" t="s">
        <v>93</v>
      </c>
      <c r="X23" s="22" t="s">
        <v>89</v>
      </c>
      <c r="Y23" s="71">
        <v>934</v>
      </c>
      <c r="Z23" s="42"/>
      <c r="AA23" s="1" t="s">
        <v>90</v>
      </c>
      <c r="AB23" s="28" t="s">
        <v>112</v>
      </c>
    </row>
    <row r="24" spans="1:28" x14ac:dyDescent="0.3">
      <c r="A24" s="1" t="s">
        <v>64</v>
      </c>
      <c r="B24" s="1" t="s">
        <v>45</v>
      </c>
      <c r="C24" s="27" t="s">
        <v>48</v>
      </c>
      <c r="D24" s="38">
        <v>11</v>
      </c>
      <c r="E24" s="27">
        <v>45</v>
      </c>
      <c r="F24" s="27">
        <v>9</v>
      </c>
      <c r="G24" s="27">
        <v>18</v>
      </c>
      <c r="H24" s="27">
        <v>1</v>
      </c>
      <c r="I24" s="27">
        <v>1</v>
      </c>
      <c r="J24" s="27">
        <v>0</v>
      </c>
      <c r="K24" s="27">
        <v>0</v>
      </c>
      <c r="L24" s="27">
        <v>2</v>
      </c>
      <c r="M24" s="27">
        <v>2</v>
      </c>
      <c r="N24" s="27">
        <f t="shared" si="0"/>
        <v>4</v>
      </c>
      <c r="O24" s="39">
        <v>3</v>
      </c>
      <c r="P24" s="39">
        <v>3</v>
      </c>
      <c r="Q24" s="39">
        <v>2</v>
      </c>
      <c r="R24" s="39">
        <v>2</v>
      </c>
      <c r="S24" s="39">
        <v>0</v>
      </c>
      <c r="T24" s="27">
        <f>+(F24*2)+J24+H24</f>
        <v>19</v>
      </c>
      <c r="U24" s="40">
        <f t="shared" si="2"/>
        <v>0.64444444444444449</v>
      </c>
      <c r="V24" s="22">
        <v>186</v>
      </c>
      <c r="W24" s="22" t="s">
        <v>93</v>
      </c>
      <c r="X24" s="22" t="s">
        <v>89</v>
      </c>
      <c r="Y24" s="71">
        <v>934</v>
      </c>
      <c r="Z24" s="42"/>
      <c r="AA24" s="1" t="s">
        <v>90</v>
      </c>
      <c r="AB24" s="28" t="s">
        <v>112</v>
      </c>
    </row>
    <row r="25" spans="1:28" x14ac:dyDescent="0.3">
      <c r="A25" s="44" t="s">
        <v>64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35</v>
      </c>
      <c r="G25" s="45">
        <f t="shared" si="3"/>
        <v>83</v>
      </c>
      <c r="H25" s="45">
        <f t="shared" si="3"/>
        <v>1</v>
      </c>
      <c r="I25" s="45">
        <f t="shared" si="3"/>
        <v>1</v>
      </c>
      <c r="J25" s="45">
        <f t="shared" si="3"/>
        <v>22</v>
      </c>
      <c r="K25" s="45">
        <f t="shared" si="3"/>
        <v>28</v>
      </c>
      <c r="L25" s="45">
        <f t="shared" si="3"/>
        <v>16</v>
      </c>
      <c r="M25" s="45">
        <f t="shared" si="3"/>
        <v>18</v>
      </c>
      <c r="N25" s="45">
        <f t="shared" si="3"/>
        <v>34</v>
      </c>
      <c r="O25" s="45">
        <f t="shared" si="3"/>
        <v>19</v>
      </c>
      <c r="P25" s="45">
        <f t="shared" si="3"/>
        <v>22</v>
      </c>
      <c r="Q25" s="45">
        <f t="shared" si="3"/>
        <v>16</v>
      </c>
      <c r="R25" s="45">
        <f t="shared" si="3"/>
        <v>16</v>
      </c>
      <c r="S25" s="45">
        <f t="shared" si="3"/>
        <v>2</v>
      </c>
      <c r="T25" s="45">
        <f t="shared" si="3"/>
        <v>93</v>
      </c>
      <c r="U25" s="46">
        <f>((T25+Q25+N25-R25)+(O25*2))/E25</f>
        <v>0.6875</v>
      </c>
      <c r="V25" s="47">
        <v>186</v>
      </c>
      <c r="W25" s="47" t="s">
        <v>93</v>
      </c>
      <c r="X25" s="47" t="s">
        <v>89</v>
      </c>
      <c r="Y25" s="72">
        <v>934</v>
      </c>
      <c r="Z25" s="77" t="s">
        <v>507</v>
      </c>
      <c r="AA25" s="44" t="s">
        <v>90</v>
      </c>
      <c r="AB25" s="76" t="s">
        <v>112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0.42168674698795183</v>
      </c>
      <c r="H26" s="27"/>
      <c r="I26" s="1"/>
      <c r="J26" s="50" t="s">
        <v>41</v>
      </c>
      <c r="K26" s="52">
        <f>J25/K25</f>
        <v>0.7857142857142857</v>
      </c>
      <c r="L26" s="1"/>
      <c r="M26" s="39" t="s">
        <v>42</v>
      </c>
      <c r="N26" s="53">
        <v>17</v>
      </c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B28" s="1"/>
      <c r="C28" s="1" t="s">
        <v>113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65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8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64</v>
      </c>
      <c r="C35" s="27" t="s">
        <v>92</v>
      </c>
      <c r="D35" s="38">
        <v>34</v>
      </c>
      <c r="E35" s="27">
        <v>43</v>
      </c>
      <c r="F35" s="27">
        <v>7</v>
      </c>
      <c r="G35" s="27">
        <v>12</v>
      </c>
      <c r="H35" s="27"/>
      <c r="I35" s="27"/>
      <c r="J35" s="27">
        <v>4</v>
      </c>
      <c r="K35" s="27">
        <v>5</v>
      </c>
      <c r="L35" s="27">
        <v>1</v>
      </c>
      <c r="M35" s="27">
        <v>4</v>
      </c>
      <c r="N35" s="27">
        <f>SUM(L35:M35)</f>
        <v>5</v>
      </c>
      <c r="O35" s="27">
        <v>1</v>
      </c>
      <c r="P35" s="57">
        <v>6</v>
      </c>
      <c r="Q35" s="27">
        <v>1</v>
      </c>
      <c r="R35" s="27">
        <v>5</v>
      </c>
      <c r="S35" s="27">
        <v>1</v>
      </c>
      <c r="T35" s="27">
        <f>(H35*3)+((F35-H35)*2)+J35</f>
        <v>18</v>
      </c>
      <c r="U35" s="40">
        <f>IFERROR(((T35+Q35+N35-R35)+(O35*2))/E35,"")</f>
        <v>0.48837209302325579</v>
      </c>
      <c r="V35" s="22">
        <v>186</v>
      </c>
      <c r="W35" s="22" t="s">
        <v>88</v>
      </c>
      <c r="X35" s="22" t="s">
        <v>94</v>
      </c>
      <c r="Y35" s="71">
        <v>934</v>
      </c>
      <c r="Z35" s="42"/>
      <c r="AA35" s="1" t="s">
        <v>95</v>
      </c>
      <c r="AB35" s="28" t="s">
        <v>114</v>
      </c>
    </row>
    <row r="36" spans="1:28" x14ac:dyDescent="0.3">
      <c r="A36" s="1" t="s">
        <v>45</v>
      </c>
      <c r="B36" s="1" t="s">
        <v>64</v>
      </c>
      <c r="C36" s="27" t="s">
        <v>97</v>
      </c>
      <c r="D36" s="38">
        <v>12</v>
      </c>
      <c r="E36" s="27">
        <v>3</v>
      </c>
      <c r="F36" s="27">
        <v>0</v>
      </c>
      <c r="G36" s="27">
        <v>1</v>
      </c>
      <c r="H36" s="27"/>
      <c r="I36" s="27"/>
      <c r="J36" s="27">
        <v>0</v>
      </c>
      <c r="K36" s="27">
        <v>0</v>
      </c>
      <c r="L36" s="27">
        <v>0</v>
      </c>
      <c r="M36" s="27">
        <v>0</v>
      </c>
      <c r="N36" s="27">
        <f t="shared" ref="N36:N41" si="4">SUM(L36:M36)</f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f t="shared" ref="T36:T41" si="5">(H36*3)+((F36-H36)*2)+J36</f>
        <v>0</v>
      </c>
      <c r="U36" s="40">
        <f t="shared" ref="U36:U45" si="6">IFERROR(((T36+Q36+N36-R36)+(O36*2))/E36,"")</f>
        <v>0</v>
      </c>
      <c r="V36" s="22">
        <v>186</v>
      </c>
      <c r="W36" s="22" t="s">
        <v>88</v>
      </c>
      <c r="X36" s="22" t="s">
        <v>94</v>
      </c>
      <c r="Y36" s="71">
        <v>934</v>
      </c>
      <c r="Z36" s="42"/>
      <c r="AA36" s="1" t="s">
        <v>95</v>
      </c>
      <c r="AB36" s="28" t="s">
        <v>114</v>
      </c>
    </row>
    <row r="37" spans="1:28" x14ac:dyDescent="0.3">
      <c r="A37" s="1" t="s">
        <v>45</v>
      </c>
      <c r="B37" s="1" t="s">
        <v>64</v>
      </c>
      <c r="C37" s="27" t="s">
        <v>98</v>
      </c>
      <c r="D37" s="38">
        <v>20</v>
      </c>
      <c r="E37" s="27">
        <v>23</v>
      </c>
      <c r="F37" s="27">
        <v>2</v>
      </c>
      <c r="G37" s="27">
        <v>7</v>
      </c>
      <c r="H37" s="27"/>
      <c r="I37" s="27"/>
      <c r="J37" s="27">
        <v>4</v>
      </c>
      <c r="K37" s="27">
        <v>4</v>
      </c>
      <c r="L37" s="27">
        <v>0</v>
      </c>
      <c r="M37" s="27">
        <v>1</v>
      </c>
      <c r="N37" s="27">
        <f t="shared" si="4"/>
        <v>1</v>
      </c>
      <c r="O37" s="39">
        <v>1</v>
      </c>
      <c r="P37" s="39">
        <v>5</v>
      </c>
      <c r="Q37" s="39">
        <v>2</v>
      </c>
      <c r="R37" s="39">
        <v>0</v>
      </c>
      <c r="S37" s="39">
        <v>0</v>
      </c>
      <c r="T37" s="39">
        <f t="shared" si="5"/>
        <v>8</v>
      </c>
      <c r="U37" s="40">
        <f t="shared" si="6"/>
        <v>0.56521739130434778</v>
      </c>
      <c r="V37" s="22">
        <v>186</v>
      </c>
      <c r="W37" s="22" t="s">
        <v>88</v>
      </c>
      <c r="X37" s="22" t="s">
        <v>94</v>
      </c>
      <c r="Y37" s="71">
        <v>934</v>
      </c>
      <c r="Z37" s="42"/>
      <c r="AA37" s="1" t="s">
        <v>95</v>
      </c>
      <c r="AB37" s="28" t="s">
        <v>114</v>
      </c>
    </row>
    <row r="38" spans="1:28" x14ac:dyDescent="0.3">
      <c r="A38" s="1" t="s">
        <v>45</v>
      </c>
      <c r="B38" s="1" t="s">
        <v>64</v>
      </c>
      <c r="C38" s="27" t="s">
        <v>99</v>
      </c>
      <c r="D38" s="38">
        <v>40</v>
      </c>
      <c r="E38" s="27">
        <v>41</v>
      </c>
      <c r="F38" s="27">
        <v>4</v>
      </c>
      <c r="G38" s="27">
        <v>10</v>
      </c>
      <c r="H38" s="27"/>
      <c r="I38" s="27"/>
      <c r="J38" s="27">
        <v>2</v>
      </c>
      <c r="K38" s="27">
        <v>5</v>
      </c>
      <c r="L38" s="27">
        <v>3</v>
      </c>
      <c r="M38" s="27">
        <v>6</v>
      </c>
      <c r="N38" s="27">
        <f t="shared" si="4"/>
        <v>9</v>
      </c>
      <c r="O38" s="39">
        <v>3</v>
      </c>
      <c r="P38" s="39">
        <v>3</v>
      </c>
      <c r="Q38" s="39">
        <v>1</v>
      </c>
      <c r="R38" s="39">
        <v>8</v>
      </c>
      <c r="S38" s="39">
        <v>0</v>
      </c>
      <c r="T38" s="39">
        <f t="shared" si="5"/>
        <v>10</v>
      </c>
      <c r="U38" s="40">
        <f t="shared" si="6"/>
        <v>0.43902439024390244</v>
      </c>
      <c r="V38" s="22">
        <v>186</v>
      </c>
      <c r="W38" s="22" t="s">
        <v>88</v>
      </c>
      <c r="X38" s="22" t="s">
        <v>94</v>
      </c>
      <c r="Y38" s="71">
        <v>934</v>
      </c>
      <c r="Z38" s="42"/>
      <c r="AA38" s="1" t="s">
        <v>95</v>
      </c>
      <c r="AB38" s="28" t="s">
        <v>114</v>
      </c>
    </row>
    <row r="39" spans="1:28" x14ac:dyDescent="0.3">
      <c r="A39" s="1" t="s">
        <v>45</v>
      </c>
      <c r="B39" s="1" t="s">
        <v>64</v>
      </c>
      <c r="C39" s="27" t="s">
        <v>196</v>
      </c>
      <c r="D39" s="38">
        <v>11</v>
      </c>
      <c r="E39" s="27" t="s">
        <v>194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39"/>
      <c r="Q39" s="39"/>
      <c r="R39" s="39"/>
      <c r="S39" s="39"/>
      <c r="T39" s="39"/>
      <c r="U39" s="40"/>
      <c r="V39" s="22">
        <v>186</v>
      </c>
      <c r="W39" s="22" t="s">
        <v>88</v>
      </c>
      <c r="X39" s="22" t="s">
        <v>94</v>
      </c>
      <c r="Y39" s="71">
        <v>934</v>
      </c>
      <c r="Z39" s="42"/>
      <c r="AA39" s="1" t="s">
        <v>95</v>
      </c>
      <c r="AB39" s="28" t="s">
        <v>114</v>
      </c>
    </row>
    <row r="40" spans="1:28" x14ac:dyDescent="0.3">
      <c r="A40" s="1" t="s">
        <v>45</v>
      </c>
      <c r="B40" s="1" t="s">
        <v>64</v>
      </c>
      <c r="C40" s="27" t="s">
        <v>101</v>
      </c>
      <c r="D40" s="38">
        <v>42</v>
      </c>
      <c r="E40" s="27">
        <v>17</v>
      </c>
      <c r="F40" s="27">
        <v>4</v>
      </c>
      <c r="G40" s="27">
        <v>4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 t="shared" si="4"/>
        <v>0</v>
      </c>
      <c r="O40" s="39">
        <v>0</v>
      </c>
      <c r="P40" s="39">
        <v>1</v>
      </c>
      <c r="Q40" s="39">
        <v>0</v>
      </c>
      <c r="R40" s="39">
        <v>1</v>
      </c>
      <c r="S40" s="39">
        <v>0</v>
      </c>
      <c r="T40" s="39">
        <f t="shared" si="5"/>
        <v>8</v>
      </c>
      <c r="U40" s="40">
        <f t="shared" si="6"/>
        <v>0.41176470588235292</v>
      </c>
      <c r="V40" s="22">
        <v>186</v>
      </c>
      <c r="W40" s="22" t="s">
        <v>88</v>
      </c>
      <c r="X40" s="22" t="s">
        <v>94</v>
      </c>
      <c r="Y40" s="71">
        <v>934</v>
      </c>
      <c r="Z40" s="42"/>
      <c r="AA40" s="1" t="s">
        <v>95</v>
      </c>
      <c r="AB40" s="28" t="s">
        <v>114</v>
      </c>
    </row>
    <row r="41" spans="1:28" x14ac:dyDescent="0.3">
      <c r="A41" s="1" t="s">
        <v>45</v>
      </c>
      <c r="B41" s="1" t="s">
        <v>64</v>
      </c>
      <c r="C41" s="27" t="s">
        <v>102</v>
      </c>
      <c r="D41" s="38">
        <v>22</v>
      </c>
      <c r="E41" s="27">
        <v>48</v>
      </c>
      <c r="F41" s="27">
        <v>14</v>
      </c>
      <c r="G41" s="27">
        <v>18</v>
      </c>
      <c r="H41" s="27"/>
      <c r="I41" s="27"/>
      <c r="J41" s="27">
        <v>0</v>
      </c>
      <c r="K41" s="27">
        <v>0</v>
      </c>
      <c r="L41" s="27">
        <v>0</v>
      </c>
      <c r="M41" s="27">
        <v>1</v>
      </c>
      <c r="N41" s="27">
        <f t="shared" si="4"/>
        <v>1</v>
      </c>
      <c r="O41" s="39">
        <v>2</v>
      </c>
      <c r="P41" s="39">
        <v>0</v>
      </c>
      <c r="Q41" s="39">
        <v>1</v>
      </c>
      <c r="R41" s="39">
        <v>5</v>
      </c>
      <c r="S41" s="39">
        <v>0</v>
      </c>
      <c r="T41" s="39">
        <f t="shared" si="5"/>
        <v>28</v>
      </c>
      <c r="U41" s="40">
        <f t="shared" si="6"/>
        <v>0.60416666666666663</v>
      </c>
      <c r="V41" s="22">
        <v>186</v>
      </c>
      <c r="W41" s="22" t="s">
        <v>88</v>
      </c>
      <c r="X41" s="22" t="s">
        <v>94</v>
      </c>
      <c r="Y41" s="71">
        <v>934</v>
      </c>
      <c r="Z41" s="42"/>
      <c r="AA41" s="1" t="s">
        <v>95</v>
      </c>
      <c r="AB41" s="28" t="s">
        <v>114</v>
      </c>
    </row>
    <row r="42" spans="1:28" x14ac:dyDescent="0.3">
      <c r="A42" s="1" t="s">
        <v>45</v>
      </c>
      <c r="B42" s="1" t="s">
        <v>64</v>
      </c>
      <c r="C42" s="27" t="s">
        <v>103</v>
      </c>
      <c r="D42" s="38">
        <v>44</v>
      </c>
      <c r="E42" s="27">
        <v>42</v>
      </c>
      <c r="F42" s="27">
        <v>6</v>
      </c>
      <c r="G42" s="27">
        <v>9</v>
      </c>
      <c r="H42" s="27"/>
      <c r="I42" s="27"/>
      <c r="J42" s="27">
        <v>2</v>
      </c>
      <c r="K42" s="27">
        <v>3</v>
      </c>
      <c r="L42" s="27">
        <v>1</v>
      </c>
      <c r="M42" s="27">
        <v>4</v>
      </c>
      <c r="N42" s="27">
        <f>SUM(L42:M42)</f>
        <v>5</v>
      </c>
      <c r="O42" s="39">
        <v>1</v>
      </c>
      <c r="P42" s="39">
        <v>2</v>
      </c>
      <c r="Q42" s="39">
        <v>4</v>
      </c>
      <c r="R42" s="39">
        <v>3</v>
      </c>
      <c r="S42" s="39">
        <v>0</v>
      </c>
      <c r="T42" s="39">
        <f>(H42*3)+((F42-H42)*2)+J42</f>
        <v>14</v>
      </c>
      <c r="U42" s="40">
        <f t="shared" si="6"/>
        <v>0.52380952380952384</v>
      </c>
      <c r="V42" s="22">
        <v>186</v>
      </c>
      <c r="W42" s="22" t="s">
        <v>88</v>
      </c>
      <c r="X42" s="22" t="s">
        <v>94</v>
      </c>
      <c r="Y42" s="71">
        <v>934</v>
      </c>
      <c r="Z42" s="42"/>
      <c r="AA42" s="1" t="s">
        <v>95</v>
      </c>
      <c r="AB42" s="28" t="s">
        <v>114</v>
      </c>
    </row>
    <row r="43" spans="1:28" x14ac:dyDescent="0.3">
      <c r="A43" s="1" t="s">
        <v>45</v>
      </c>
      <c r="B43" s="1" t="s">
        <v>64</v>
      </c>
      <c r="C43" s="27" t="s">
        <v>104</v>
      </c>
      <c r="D43" s="38">
        <v>21</v>
      </c>
      <c r="E43" s="27">
        <v>12</v>
      </c>
      <c r="F43" s="27">
        <v>1</v>
      </c>
      <c r="G43" s="27">
        <v>1</v>
      </c>
      <c r="H43" s="27"/>
      <c r="I43" s="27"/>
      <c r="J43" s="27">
        <v>2</v>
      </c>
      <c r="K43" s="27">
        <v>2</v>
      </c>
      <c r="L43" s="27">
        <v>0</v>
      </c>
      <c r="M43" s="27">
        <v>4</v>
      </c>
      <c r="N43" s="27">
        <f>SUM(L43:M43)</f>
        <v>4</v>
      </c>
      <c r="O43" s="39">
        <v>0</v>
      </c>
      <c r="P43" s="39">
        <v>0</v>
      </c>
      <c r="Q43" s="39">
        <v>1</v>
      </c>
      <c r="R43" s="39">
        <v>0</v>
      </c>
      <c r="S43" s="39">
        <v>0</v>
      </c>
      <c r="T43" s="39">
        <f>(H43*3)+((F43-H43)*2)+J43</f>
        <v>4</v>
      </c>
      <c r="U43" s="40">
        <f t="shared" si="6"/>
        <v>0.75</v>
      </c>
      <c r="V43" s="22">
        <v>186</v>
      </c>
      <c r="W43" s="22" t="s">
        <v>88</v>
      </c>
      <c r="X43" s="22" t="s">
        <v>94</v>
      </c>
      <c r="Y43" s="71">
        <v>934</v>
      </c>
      <c r="Z43" s="42"/>
      <c r="AA43" s="1" t="s">
        <v>95</v>
      </c>
      <c r="AB43" s="28" t="s">
        <v>114</v>
      </c>
    </row>
    <row r="44" spans="1:28" x14ac:dyDescent="0.3">
      <c r="A44" s="1" t="s">
        <v>45</v>
      </c>
      <c r="B44" s="1" t="s">
        <v>64</v>
      </c>
      <c r="C44" s="27" t="s">
        <v>115</v>
      </c>
      <c r="D44" s="38">
        <v>14</v>
      </c>
      <c r="E44" s="27">
        <v>5</v>
      </c>
      <c r="F44" s="27">
        <v>0</v>
      </c>
      <c r="G44" s="27">
        <v>1</v>
      </c>
      <c r="H44" s="27"/>
      <c r="I44" s="27"/>
      <c r="J44" s="27">
        <v>0</v>
      </c>
      <c r="K44" s="27">
        <v>0</v>
      </c>
      <c r="L44" s="27">
        <v>1</v>
      </c>
      <c r="M44" s="27">
        <v>0</v>
      </c>
      <c r="N44" s="27">
        <f>SUM(L44:M44)</f>
        <v>1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f>(H44*3)+((F44-H44)*2)+J44</f>
        <v>0</v>
      </c>
      <c r="U44" s="40">
        <f t="shared" si="6"/>
        <v>0.2</v>
      </c>
      <c r="V44" s="22">
        <v>186</v>
      </c>
      <c r="W44" s="22" t="s">
        <v>88</v>
      </c>
      <c r="X44" s="22" t="s">
        <v>94</v>
      </c>
      <c r="Y44" s="71">
        <v>934</v>
      </c>
      <c r="Z44" s="42"/>
      <c r="AA44" s="1" t="s">
        <v>95</v>
      </c>
      <c r="AB44" s="28" t="s">
        <v>114</v>
      </c>
    </row>
    <row r="45" spans="1:28" x14ac:dyDescent="0.3">
      <c r="A45" s="1" t="s">
        <v>45</v>
      </c>
      <c r="B45" s="1" t="s">
        <v>64</v>
      </c>
      <c r="C45" s="27" t="s">
        <v>116</v>
      </c>
      <c r="D45" s="38">
        <v>32</v>
      </c>
      <c r="E45" s="27">
        <v>6</v>
      </c>
      <c r="F45" s="27">
        <v>0</v>
      </c>
      <c r="G45" s="27">
        <v>0</v>
      </c>
      <c r="H45" s="27"/>
      <c r="I45" s="27"/>
      <c r="J45" s="27">
        <v>0</v>
      </c>
      <c r="K45" s="27">
        <v>0</v>
      </c>
      <c r="L45" s="27">
        <v>0</v>
      </c>
      <c r="M45" s="27">
        <v>0</v>
      </c>
      <c r="N45" s="27">
        <f>SUM(L45:M45)</f>
        <v>0</v>
      </c>
      <c r="O45" s="39">
        <v>0</v>
      </c>
      <c r="P45" s="39">
        <v>1</v>
      </c>
      <c r="Q45" s="39">
        <v>1</v>
      </c>
      <c r="R45" s="39">
        <v>1</v>
      </c>
      <c r="S45" s="39">
        <v>0</v>
      </c>
      <c r="T45" s="39">
        <f>(H45*3)+((F45-H45)*2)+J45</f>
        <v>0</v>
      </c>
      <c r="U45" s="40">
        <f t="shared" si="6"/>
        <v>0</v>
      </c>
      <c r="V45" s="22">
        <v>186</v>
      </c>
      <c r="W45" s="22" t="s">
        <v>88</v>
      </c>
      <c r="X45" s="22" t="s">
        <v>94</v>
      </c>
      <c r="Y45" s="71">
        <v>934</v>
      </c>
      <c r="Z45" s="42" t="s">
        <v>117</v>
      </c>
      <c r="AA45" s="1" t="s">
        <v>95</v>
      </c>
      <c r="AB45" s="28" t="s">
        <v>114</v>
      </c>
    </row>
    <row r="46" spans="1:28" x14ac:dyDescent="0.3">
      <c r="A46" s="44" t="s">
        <v>45</v>
      </c>
      <c r="B46" s="44" t="s">
        <v>64</v>
      </c>
      <c r="C46" s="45" t="s">
        <v>39</v>
      </c>
      <c r="D46" s="44"/>
      <c r="E46" s="45">
        <f t="shared" ref="E46:T46" si="7">SUM(E35:E45)</f>
        <v>240</v>
      </c>
      <c r="F46" s="45">
        <f t="shared" si="7"/>
        <v>38</v>
      </c>
      <c r="G46" s="45">
        <f t="shared" si="7"/>
        <v>63</v>
      </c>
      <c r="H46" s="45">
        <f t="shared" si="7"/>
        <v>0</v>
      </c>
      <c r="I46" s="45">
        <f t="shared" si="7"/>
        <v>0</v>
      </c>
      <c r="J46" s="45">
        <f t="shared" si="7"/>
        <v>14</v>
      </c>
      <c r="K46" s="45">
        <f t="shared" si="7"/>
        <v>19</v>
      </c>
      <c r="L46" s="45">
        <f t="shared" si="7"/>
        <v>6</v>
      </c>
      <c r="M46" s="45">
        <f t="shared" si="7"/>
        <v>20</v>
      </c>
      <c r="N46" s="45">
        <f t="shared" si="7"/>
        <v>26</v>
      </c>
      <c r="O46" s="45">
        <f t="shared" si="7"/>
        <v>8</v>
      </c>
      <c r="P46" s="45">
        <f t="shared" si="7"/>
        <v>18</v>
      </c>
      <c r="Q46" s="45">
        <f t="shared" si="7"/>
        <v>11</v>
      </c>
      <c r="R46" s="45">
        <f t="shared" si="7"/>
        <v>23</v>
      </c>
      <c r="S46" s="45">
        <f t="shared" si="7"/>
        <v>1</v>
      </c>
      <c r="T46" s="45">
        <f t="shared" si="7"/>
        <v>90</v>
      </c>
      <c r="U46" s="46">
        <f>((T46+Q46+N46-R46)+(O46*2))/E46</f>
        <v>0.5</v>
      </c>
      <c r="V46" s="47">
        <v>186</v>
      </c>
      <c r="W46" s="47" t="s">
        <v>88</v>
      </c>
      <c r="X46" s="47" t="s">
        <v>94</v>
      </c>
      <c r="Y46" s="72">
        <v>934</v>
      </c>
      <c r="Z46" s="49"/>
      <c r="AA46" s="44" t="s">
        <v>95</v>
      </c>
      <c r="AB46" s="76" t="s">
        <v>114</v>
      </c>
    </row>
    <row r="47" spans="1:28" x14ac:dyDescent="0.3">
      <c r="A47" s="1"/>
      <c r="B47" s="1"/>
      <c r="C47" s="1"/>
      <c r="D47" s="1"/>
      <c r="F47" s="50" t="s">
        <v>40</v>
      </c>
      <c r="G47" s="51">
        <f>F46/G46</f>
        <v>0.60317460317460314</v>
      </c>
      <c r="H47" s="27"/>
      <c r="I47" s="1"/>
      <c r="J47" s="50" t="s">
        <v>41</v>
      </c>
      <c r="K47" s="52">
        <f>J46/K46</f>
        <v>0.73684210526315785</v>
      </c>
      <c r="L47" s="1"/>
      <c r="M47" s="39" t="s">
        <v>42</v>
      </c>
      <c r="N47" s="53">
        <v>10</v>
      </c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1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808E2-52E7-4CD3-9AEA-93F0A6F92D45}">
  <sheetPr>
    <tabColor rgb="FF92D050"/>
    <pageSetUpPr fitToPage="1"/>
  </sheetPr>
  <dimension ref="A1:AB49"/>
  <sheetViews>
    <sheetView workbookViewId="0">
      <selection activeCell="C14" sqref="C14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324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228</v>
      </c>
      <c r="D4" s="7" t="s">
        <v>4</v>
      </c>
      <c r="E4" s="8"/>
      <c r="F4" s="5"/>
      <c r="G4" s="1"/>
      <c r="J4" s="15" t="s">
        <v>230</v>
      </c>
      <c r="K4" s="16" t="str">
        <f>+C11</f>
        <v>Minnesota Fillies</v>
      </c>
      <c r="L4" s="17"/>
      <c r="M4" s="18"/>
      <c r="N4" s="19">
        <v>27</v>
      </c>
      <c r="O4" s="19">
        <v>17</v>
      </c>
      <c r="P4" s="19">
        <v>21</v>
      </c>
      <c r="Q4" s="19">
        <v>27</v>
      </c>
      <c r="R4" s="20"/>
      <c r="S4" s="21">
        <f>SUM(N4:R4)</f>
        <v>92</v>
      </c>
      <c r="T4" s="22">
        <v>187</v>
      </c>
    </row>
    <row r="5" spans="1:28" x14ac:dyDescent="0.3">
      <c r="B5" s="1"/>
      <c r="C5" s="6" t="s">
        <v>229</v>
      </c>
      <c r="D5" s="7" t="s">
        <v>5</v>
      </c>
      <c r="E5" s="1"/>
      <c r="F5" s="1"/>
      <c r="G5" s="1"/>
      <c r="J5" s="15" t="s">
        <v>231</v>
      </c>
      <c r="K5" s="16" t="str">
        <f>+C33</f>
        <v>Milwaukee Does</v>
      </c>
      <c r="L5" s="17"/>
      <c r="M5" s="18"/>
      <c r="N5" s="19">
        <v>26</v>
      </c>
      <c r="O5" s="19">
        <v>16</v>
      </c>
      <c r="P5" s="19">
        <v>21</v>
      </c>
      <c r="Q5" s="19">
        <v>17</v>
      </c>
      <c r="R5" s="20"/>
      <c r="S5" s="21">
        <f>SUM(N5:R5)</f>
        <v>80</v>
      </c>
      <c r="T5" s="22">
        <v>187</v>
      </c>
      <c r="U5" s="1"/>
      <c r="V5" s="1"/>
      <c r="W5" s="1"/>
    </row>
    <row r="6" spans="1:28" x14ac:dyDescent="0.3">
      <c r="C6" s="23">
        <v>780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327</v>
      </c>
      <c r="D7" s="7" t="s">
        <v>7</v>
      </c>
      <c r="G7" s="1"/>
      <c r="S7" s="1"/>
      <c r="T7" s="25" t="s">
        <v>8</v>
      </c>
      <c r="U7" s="1"/>
      <c r="V7" s="26">
        <v>187</v>
      </c>
      <c r="W7" s="1"/>
    </row>
    <row r="8" spans="1:28" x14ac:dyDescent="0.3">
      <c r="B8" s="1"/>
      <c r="C8" s="24" t="s">
        <v>329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8.4027777777777771E-2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7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136</v>
      </c>
      <c r="D13" s="38">
        <v>25</v>
      </c>
      <c r="E13" s="27" t="s">
        <v>459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9"/>
      <c r="Q13" s="27"/>
      <c r="R13" s="27"/>
      <c r="S13" s="27"/>
      <c r="T13" s="27"/>
      <c r="U13" s="40" t="str">
        <f>IFERROR(((T13+Q13+N13-R13)+(O13*2))/E13,"")</f>
        <v/>
      </c>
      <c r="V13" s="22">
        <v>187</v>
      </c>
      <c r="W13" s="22" t="s">
        <v>88</v>
      </c>
      <c r="X13" s="22" t="s">
        <v>89</v>
      </c>
      <c r="Y13" s="71">
        <v>780</v>
      </c>
      <c r="Z13" s="42"/>
      <c r="AA13" s="1" t="s">
        <v>90</v>
      </c>
      <c r="AB13" s="28" t="s">
        <v>232</v>
      </c>
    </row>
    <row r="14" spans="1:28" x14ac:dyDescent="0.3">
      <c r="A14" s="1" t="s">
        <v>66</v>
      </c>
      <c r="B14" s="1" t="s">
        <v>45</v>
      </c>
      <c r="C14" s="27" t="s">
        <v>54</v>
      </c>
      <c r="D14" s="38">
        <v>21</v>
      </c>
      <c r="E14" s="27">
        <v>36</v>
      </c>
      <c r="F14" s="27">
        <v>4</v>
      </c>
      <c r="G14" s="27">
        <v>11</v>
      </c>
      <c r="H14" s="27"/>
      <c r="I14" s="27"/>
      <c r="J14" s="27">
        <v>0</v>
      </c>
      <c r="K14" s="27">
        <v>2</v>
      </c>
      <c r="L14" s="27">
        <v>3</v>
      </c>
      <c r="M14" s="27">
        <v>12</v>
      </c>
      <c r="N14" s="27">
        <f>SUM(L14:M14)</f>
        <v>15</v>
      </c>
      <c r="O14" s="27">
        <v>6</v>
      </c>
      <c r="P14" s="39">
        <v>3</v>
      </c>
      <c r="Q14" s="27">
        <v>1</v>
      </c>
      <c r="R14" s="27">
        <v>2</v>
      </c>
      <c r="S14" s="27">
        <v>0</v>
      </c>
      <c r="T14" s="27">
        <f>(H14*3)+((F14-H14)*2)+J14</f>
        <v>8</v>
      </c>
      <c r="U14" s="40">
        <f>IFERROR(((T14+Q14+N14-R14)+(O14*2))/E14,"")</f>
        <v>0.94444444444444442</v>
      </c>
      <c r="V14" s="22">
        <v>187</v>
      </c>
      <c r="W14" s="22" t="s">
        <v>88</v>
      </c>
      <c r="X14" s="22" t="s">
        <v>89</v>
      </c>
      <c r="Y14" s="71">
        <v>780</v>
      </c>
      <c r="Z14" s="42"/>
      <c r="AA14" s="1" t="s">
        <v>90</v>
      </c>
      <c r="AB14" s="28" t="s">
        <v>232</v>
      </c>
    </row>
    <row r="15" spans="1:28" x14ac:dyDescent="0.3">
      <c r="A15" s="1" t="s">
        <v>66</v>
      </c>
      <c r="B15" s="1" t="s">
        <v>45</v>
      </c>
      <c r="C15" s="27" t="s">
        <v>50</v>
      </c>
      <c r="D15" s="38">
        <v>32</v>
      </c>
      <c r="E15" s="27">
        <v>47</v>
      </c>
      <c r="F15" s="27">
        <v>4</v>
      </c>
      <c r="G15" s="27">
        <v>11</v>
      </c>
      <c r="H15" s="27"/>
      <c r="I15" s="27"/>
      <c r="J15" s="27">
        <v>4</v>
      </c>
      <c r="K15" s="27">
        <v>5</v>
      </c>
      <c r="L15" s="27">
        <v>0</v>
      </c>
      <c r="M15" s="27">
        <v>1</v>
      </c>
      <c r="N15" s="27">
        <f t="shared" ref="N15:N21" si="0">SUM(L15:M15)</f>
        <v>1</v>
      </c>
      <c r="O15" s="39">
        <v>7</v>
      </c>
      <c r="P15" s="39">
        <v>4</v>
      </c>
      <c r="Q15" s="39">
        <v>1</v>
      </c>
      <c r="R15" s="39">
        <v>2</v>
      </c>
      <c r="S15" s="39">
        <v>0</v>
      </c>
      <c r="T15" s="39">
        <f t="shared" ref="T15:T21" si="1">(H15*3)+((F15-H15)*2)+J15</f>
        <v>12</v>
      </c>
      <c r="U15" s="40">
        <f t="shared" ref="U15:U24" si="2">IFERROR(((T15+Q15+N15-R15)+(O15*2))/E15,"")</f>
        <v>0.55319148936170215</v>
      </c>
      <c r="V15" s="22">
        <v>187</v>
      </c>
      <c r="W15" s="22" t="s">
        <v>88</v>
      </c>
      <c r="X15" s="22" t="s">
        <v>89</v>
      </c>
      <c r="Y15" s="71">
        <v>780</v>
      </c>
      <c r="Z15" s="42"/>
      <c r="AA15" s="1" t="s">
        <v>90</v>
      </c>
      <c r="AB15" s="28" t="s">
        <v>232</v>
      </c>
    </row>
    <row r="16" spans="1:28" x14ac:dyDescent="0.3">
      <c r="A16" s="1" t="s">
        <v>66</v>
      </c>
      <c r="B16" s="1" t="s">
        <v>45</v>
      </c>
      <c r="C16" s="27" t="s">
        <v>55</v>
      </c>
      <c r="D16" s="38">
        <v>13</v>
      </c>
      <c r="E16" s="27">
        <v>2</v>
      </c>
      <c r="F16" s="27">
        <v>0</v>
      </c>
      <c r="G16" s="27">
        <v>0</v>
      </c>
      <c r="H16" s="27"/>
      <c r="I16" s="27"/>
      <c r="J16" s="27">
        <v>0</v>
      </c>
      <c r="K16" s="27">
        <v>0</v>
      </c>
      <c r="L16" s="27">
        <v>0</v>
      </c>
      <c r="M16" s="27">
        <v>0</v>
      </c>
      <c r="N16" s="27">
        <f t="shared" si="0"/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f t="shared" si="1"/>
        <v>0</v>
      </c>
      <c r="U16" s="40">
        <f t="shared" si="2"/>
        <v>0</v>
      </c>
      <c r="V16" s="22">
        <v>187</v>
      </c>
      <c r="W16" s="22" t="s">
        <v>88</v>
      </c>
      <c r="X16" s="22" t="s">
        <v>89</v>
      </c>
      <c r="Y16" s="71">
        <v>780</v>
      </c>
      <c r="Z16" s="42"/>
      <c r="AA16" s="1" t="s">
        <v>90</v>
      </c>
      <c r="AB16" s="28" t="s">
        <v>232</v>
      </c>
    </row>
    <row r="17" spans="1:28" x14ac:dyDescent="0.3">
      <c r="A17" s="1" t="s">
        <v>66</v>
      </c>
      <c r="B17" s="1" t="s">
        <v>45</v>
      </c>
      <c r="C17" s="27" t="s">
        <v>195</v>
      </c>
      <c r="D17" s="38">
        <v>15</v>
      </c>
      <c r="E17" s="27" t="s">
        <v>459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39"/>
      <c r="S17" s="39"/>
      <c r="T17" s="39"/>
      <c r="U17" s="40"/>
      <c r="V17" s="22">
        <v>187</v>
      </c>
      <c r="W17" s="22" t="s">
        <v>88</v>
      </c>
      <c r="X17" s="22" t="s">
        <v>89</v>
      </c>
      <c r="Y17" s="71">
        <v>780</v>
      </c>
      <c r="Z17" s="42"/>
      <c r="AA17" s="1" t="s">
        <v>90</v>
      </c>
      <c r="AB17" s="28" t="s">
        <v>232</v>
      </c>
    </row>
    <row r="18" spans="1:28" x14ac:dyDescent="0.3">
      <c r="A18" s="1" t="s">
        <v>66</v>
      </c>
      <c r="B18" s="1" t="s">
        <v>45</v>
      </c>
      <c r="C18" s="27" t="s">
        <v>46</v>
      </c>
      <c r="D18" s="38">
        <v>45</v>
      </c>
      <c r="E18" s="27">
        <v>10</v>
      </c>
      <c r="F18" s="27">
        <v>2</v>
      </c>
      <c r="G18" s="27">
        <v>3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0"/>
        <v>0</v>
      </c>
      <c r="O18" s="39">
        <v>0</v>
      </c>
      <c r="P18" s="39">
        <v>1</v>
      </c>
      <c r="Q18" s="39">
        <v>0</v>
      </c>
      <c r="R18" s="39">
        <v>2</v>
      </c>
      <c r="S18" s="39">
        <v>0</v>
      </c>
      <c r="T18" s="39">
        <f t="shared" si="1"/>
        <v>4</v>
      </c>
      <c r="U18" s="40">
        <f t="shared" si="2"/>
        <v>0.2</v>
      </c>
      <c r="V18" s="22">
        <v>187</v>
      </c>
      <c r="W18" s="22" t="s">
        <v>88</v>
      </c>
      <c r="X18" s="22" t="s">
        <v>89</v>
      </c>
      <c r="Y18" s="71">
        <v>780</v>
      </c>
      <c r="Z18" s="42"/>
      <c r="AA18" s="1" t="s">
        <v>90</v>
      </c>
      <c r="AB18" s="28" t="s">
        <v>232</v>
      </c>
    </row>
    <row r="19" spans="1:28" x14ac:dyDescent="0.3">
      <c r="A19" s="1" t="s">
        <v>66</v>
      </c>
      <c r="B19" s="1" t="s">
        <v>45</v>
      </c>
      <c r="C19" s="27" t="s">
        <v>47</v>
      </c>
      <c r="D19" s="38">
        <v>42</v>
      </c>
      <c r="E19" s="27">
        <v>48</v>
      </c>
      <c r="F19" s="27">
        <v>12</v>
      </c>
      <c r="G19" s="27">
        <v>23</v>
      </c>
      <c r="H19" s="27"/>
      <c r="I19" s="27"/>
      <c r="J19" s="27">
        <v>3</v>
      </c>
      <c r="K19" s="27">
        <v>5</v>
      </c>
      <c r="L19" s="27">
        <v>2</v>
      </c>
      <c r="M19" s="27">
        <v>6</v>
      </c>
      <c r="N19" s="27">
        <f t="shared" si="0"/>
        <v>8</v>
      </c>
      <c r="O19" s="39">
        <v>3</v>
      </c>
      <c r="P19" s="39">
        <v>4</v>
      </c>
      <c r="Q19" s="39">
        <v>2</v>
      </c>
      <c r="R19" s="39">
        <v>7</v>
      </c>
      <c r="S19" s="39">
        <v>1</v>
      </c>
      <c r="T19" s="39">
        <f t="shared" si="1"/>
        <v>27</v>
      </c>
      <c r="U19" s="40">
        <f t="shared" si="2"/>
        <v>0.75</v>
      </c>
      <c r="V19" s="22">
        <v>187</v>
      </c>
      <c r="W19" s="22" t="s">
        <v>88</v>
      </c>
      <c r="X19" s="22" t="s">
        <v>89</v>
      </c>
      <c r="Y19" s="71">
        <v>780</v>
      </c>
      <c r="Z19" s="42"/>
      <c r="AA19" s="1" t="s">
        <v>90</v>
      </c>
      <c r="AB19" s="28" t="s">
        <v>232</v>
      </c>
    </row>
    <row r="20" spans="1:28" x14ac:dyDescent="0.3">
      <c r="A20" s="1" t="s">
        <v>66</v>
      </c>
      <c r="B20" s="1" t="s">
        <v>45</v>
      </c>
      <c r="C20" s="27" t="s">
        <v>49</v>
      </c>
      <c r="D20" s="38">
        <v>53</v>
      </c>
      <c r="E20" s="27">
        <v>34</v>
      </c>
      <c r="F20" s="27">
        <v>9</v>
      </c>
      <c r="G20" s="27">
        <v>19</v>
      </c>
      <c r="H20" s="27"/>
      <c r="I20" s="27"/>
      <c r="J20" s="27">
        <v>1</v>
      </c>
      <c r="K20" s="27">
        <v>2</v>
      </c>
      <c r="L20" s="27">
        <v>7</v>
      </c>
      <c r="M20" s="27">
        <v>7</v>
      </c>
      <c r="N20" s="27">
        <f t="shared" si="0"/>
        <v>14</v>
      </c>
      <c r="O20" s="39">
        <v>4</v>
      </c>
      <c r="P20" s="39">
        <v>4</v>
      </c>
      <c r="Q20" s="39">
        <v>2</v>
      </c>
      <c r="R20" s="39">
        <v>0</v>
      </c>
      <c r="S20" s="39">
        <v>0</v>
      </c>
      <c r="T20" s="39">
        <f t="shared" si="1"/>
        <v>19</v>
      </c>
      <c r="U20" s="40">
        <f t="shared" si="2"/>
        <v>1.2647058823529411</v>
      </c>
      <c r="V20" s="22">
        <v>187</v>
      </c>
      <c r="W20" s="22" t="s">
        <v>88</v>
      </c>
      <c r="X20" s="22" t="s">
        <v>89</v>
      </c>
      <c r="Y20" s="71">
        <v>780</v>
      </c>
      <c r="Z20" s="42"/>
      <c r="AA20" s="1" t="s">
        <v>90</v>
      </c>
      <c r="AB20" s="28" t="s">
        <v>232</v>
      </c>
    </row>
    <row r="21" spans="1:28" x14ac:dyDescent="0.3">
      <c r="A21" s="1" t="s">
        <v>66</v>
      </c>
      <c r="B21" s="1" t="s">
        <v>45</v>
      </c>
      <c r="C21" s="27" t="s">
        <v>51</v>
      </c>
      <c r="D21" s="38">
        <v>33</v>
      </c>
      <c r="E21" s="27">
        <v>14</v>
      </c>
      <c r="F21" s="27">
        <v>1</v>
      </c>
      <c r="G21" s="27">
        <v>1</v>
      </c>
      <c r="H21" s="27"/>
      <c r="I21" s="27"/>
      <c r="J21" s="27">
        <v>0</v>
      </c>
      <c r="K21" s="27">
        <v>0</v>
      </c>
      <c r="L21" s="27">
        <v>1</v>
      </c>
      <c r="M21" s="27">
        <v>5</v>
      </c>
      <c r="N21" s="27">
        <f t="shared" si="0"/>
        <v>6</v>
      </c>
      <c r="O21" s="39">
        <v>1</v>
      </c>
      <c r="P21" s="39">
        <v>1</v>
      </c>
      <c r="Q21" s="39">
        <v>0</v>
      </c>
      <c r="R21" s="39">
        <v>1</v>
      </c>
      <c r="S21" s="39">
        <v>1</v>
      </c>
      <c r="T21" s="39">
        <f t="shared" si="1"/>
        <v>2</v>
      </c>
      <c r="U21" s="40">
        <f t="shared" si="2"/>
        <v>0.6428571428571429</v>
      </c>
      <c r="V21" s="22">
        <v>187</v>
      </c>
      <c r="W21" s="22" t="s">
        <v>88</v>
      </c>
      <c r="X21" s="22" t="s">
        <v>89</v>
      </c>
      <c r="Y21" s="71">
        <v>780</v>
      </c>
      <c r="Z21" s="42"/>
      <c r="AA21" s="1" t="s">
        <v>90</v>
      </c>
      <c r="AB21" s="28" t="s">
        <v>232</v>
      </c>
    </row>
    <row r="22" spans="1:28" x14ac:dyDescent="0.3">
      <c r="A22" s="1" t="s">
        <v>66</v>
      </c>
      <c r="B22" s="1" t="s">
        <v>45</v>
      </c>
      <c r="C22" s="27" t="s">
        <v>52</v>
      </c>
      <c r="D22" s="38">
        <v>12</v>
      </c>
      <c r="E22" s="27">
        <v>4</v>
      </c>
      <c r="F22" s="27">
        <v>1</v>
      </c>
      <c r="G22" s="27">
        <v>3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>SUM(L22:M22)</f>
        <v>0</v>
      </c>
      <c r="O22" s="39">
        <v>0</v>
      </c>
      <c r="P22" s="39">
        <v>2</v>
      </c>
      <c r="Q22" s="39">
        <v>1</v>
      </c>
      <c r="R22" s="39">
        <v>0</v>
      </c>
      <c r="S22" s="39">
        <v>0</v>
      </c>
      <c r="T22" s="39">
        <f>(H22*3)+((F22-H22)*2)+J22</f>
        <v>2</v>
      </c>
      <c r="U22" s="40">
        <f t="shared" si="2"/>
        <v>0.75</v>
      </c>
      <c r="V22" s="22">
        <v>187</v>
      </c>
      <c r="W22" s="22" t="s">
        <v>88</v>
      </c>
      <c r="X22" s="22" t="s">
        <v>89</v>
      </c>
      <c r="Y22" s="71">
        <v>780</v>
      </c>
      <c r="Z22" s="42"/>
      <c r="AA22" s="1" t="s">
        <v>90</v>
      </c>
      <c r="AB22" s="28" t="s">
        <v>232</v>
      </c>
    </row>
    <row r="23" spans="1:28" x14ac:dyDescent="0.3">
      <c r="A23" s="1" t="s">
        <v>66</v>
      </c>
      <c r="B23" s="1" t="s">
        <v>45</v>
      </c>
      <c r="C23" s="27" t="s">
        <v>53</v>
      </c>
      <c r="D23" s="38">
        <v>24</v>
      </c>
      <c r="E23" s="27" t="s">
        <v>459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39"/>
      <c r="U23" s="40" t="str">
        <f t="shared" si="2"/>
        <v/>
      </c>
      <c r="V23" s="22">
        <v>187</v>
      </c>
      <c r="W23" s="22" t="s">
        <v>88</v>
      </c>
      <c r="X23" s="22" t="s">
        <v>89</v>
      </c>
      <c r="Y23" s="71">
        <v>780</v>
      </c>
      <c r="Z23" s="42"/>
      <c r="AA23" s="1" t="s">
        <v>90</v>
      </c>
      <c r="AB23" s="28" t="s">
        <v>232</v>
      </c>
    </row>
    <row r="24" spans="1:28" x14ac:dyDescent="0.3">
      <c r="A24" s="1" t="s">
        <v>66</v>
      </c>
      <c r="B24" s="1" t="s">
        <v>45</v>
      </c>
      <c r="C24" s="27" t="s">
        <v>48</v>
      </c>
      <c r="D24" s="38">
        <v>11</v>
      </c>
      <c r="E24" s="27">
        <v>45</v>
      </c>
      <c r="F24" s="27">
        <v>6</v>
      </c>
      <c r="G24" s="27">
        <v>15</v>
      </c>
      <c r="H24" s="27"/>
      <c r="I24" s="27"/>
      <c r="J24" s="27">
        <v>6</v>
      </c>
      <c r="K24" s="27">
        <v>7</v>
      </c>
      <c r="L24" s="27">
        <v>3</v>
      </c>
      <c r="M24" s="27">
        <v>3</v>
      </c>
      <c r="N24" s="27">
        <f>SUM(L24:M24)</f>
        <v>6</v>
      </c>
      <c r="O24" s="39">
        <v>5</v>
      </c>
      <c r="P24" s="39">
        <v>3</v>
      </c>
      <c r="Q24" s="39">
        <v>1</v>
      </c>
      <c r="R24" s="39">
        <v>4</v>
      </c>
      <c r="S24" s="39">
        <v>0</v>
      </c>
      <c r="T24" s="39">
        <f>(H24*3)+((F24-H24)*2)+J24</f>
        <v>18</v>
      </c>
      <c r="U24" s="40">
        <f t="shared" si="2"/>
        <v>0.68888888888888888</v>
      </c>
      <c r="V24" s="22">
        <v>187</v>
      </c>
      <c r="W24" s="22" t="s">
        <v>88</v>
      </c>
      <c r="X24" s="22" t="s">
        <v>89</v>
      </c>
      <c r="Y24" s="71">
        <v>780</v>
      </c>
      <c r="Z24" s="42"/>
      <c r="AA24" s="1" t="s">
        <v>90</v>
      </c>
      <c r="AB24" s="28" t="s">
        <v>232</v>
      </c>
    </row>
    <row r="25" spans="1:28" x14ac:dyDescent="0.3">
      <c r="A25" s="44" t="s">
        <v>66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39</v>
      </c>
      <c r="G25" s="45">
        <f t="shared" si="3"/>
        <v>86</v>
      </c>
      <c r="H25" s="45">
        <f t="shared" si="3"/>
        <v>0</v>
      </c>
      <c r="I25" s="45">
        <f t="shared" si="3"/>
        <v>0</v>
      </c>
      <c r="J25" s="45">
        <f t="shared" si="3"/>
        <v>14</v>
      </c>
      <c r="K25" s="45">
        <f t="shared" si="3"/>
        <v>21</v>
      </c>
      <c r="L25" s="45">
        <f t="shared" si="3"/>
        <v>16</v>
      </c>
      <c r="M25" s="45">
        <f t="shared" si="3"/>
        <v>34</v>
      </c>
      <c r="N25" s="45">
        <f t="shared" si="3"/>
        <v>50</v>
      </c>
      <c r="O25" s="45">
        <f t="shared" si="3"/>
        <v>26</v>
      </c>
      <c r="P25" s="45">
        <f t="shared" si="3"/>
        <v>22</v>
      </c>
      <c r="Q25" s="45">
        <f t="shared" si="3"/>
        <v>8</v>
      </c>
      <c r="R25" s="45">
        <f t="shared" si="3"/>
        <v>18</v>
      </c>
      <c r="S25" s="45">
        <f t="shared" si="3"/>
        <v>2</v>
      </c>
      <c r="T25" s="45">
        <f t="shared" si="3"/>
        <v>92</v>
      </c>
      <c r="U25" s="46">
        <f>((T25+Q25+N25-R25)+(O25*2))/E25</f>
        <v>0.76666666666666672</v>
      </c>
      <c r="V25" s="47">
        <v>187</v>
      </c>
      <c r="W25" s="47" t="s">
        <v>88</v>
      </c>
      <c r="X25" s="47" t="s">
        <v>89</v>
      </c>
      <c r="Y25" s="72">
        <v>780</v>
      </c>
      <c r="Z25" s="49"/>
      <c r="AA25" s="44" t="s">
        <v>90</v>
      </c>
      <c r="AB25" s="76" t="s">
        <v>232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0.45348837209302323</v>
      </c>
      <c r="H26" s="27"/>
      <c r="I26" s="1"/>
      <c r="J26" s="50" t="s">
        <v>41</v>
      </c>
      <c r="K26" s="52">
        <f>J25/K25</f>
        <v>0.66666666666666663</v>
      </c>
      <c r="L26" s="1"/>
      <c r="M26" s="39" t="s">
        <v>42</v>
      </c>
      <c r="N26" s="53">
        <v>13</v>
      </c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8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66</v>
      </c>
      <c r="C35" s="27" t="s">
        <v>326</v>
      </c>
      <c r="D35" s="38">
        <v>13</v>
      </c>
      <c r="E35" s="27">
        <v>2</v>
      </c>
      <c r="F35" s="27">
        <v>0</v>
      </c>
      <c r="G35" s="27">
        <v>0</v>
      </c>
      <c r="H35" s="27"/>
      <c r="I35" s="27"/>
      <c r="J35" s="27">
        <v>0</v>
      </c>
      <c r="K35" s="27">
        <v>0</v>
      </c>
      <c r="L35" s="27">
        <v>0</v>
      </c>
      <c r="M35" s="27">
        <v>0</v>
      </c>
      <c r="N35" s="27">
        <f>SUM(L35:M35)</f>
        <v>0</v>
      </c>
      <c r="O35" s="27">
        <v>1</v>
      </c>
      <c r="P35" s="39">
        <v>0</v>
      </c>
      <c r="Q35" s="27">
        <v>0</v>
      </c>
      <c r="R35" s="27">
        <v>0</v>
      </c>
      <c r="S35" s="27">
        <v>0</v>
      </c>
      <c r="T35" s="27">
        <f>+(F35*2)+J35</f>
        <v>0</v>
      </c>
      <c r="U35" s="40">
        <f>IFERROR(((T35+Q35+N35-R35)+(O35*2))/E35,"")</f>
        <v>1</v>
      </c>
      <c r="V35" s="22">
        <v>187</v>
      </c>
      <c r="W35" s="22" t="s">
        <v>93</v>
      </c>
      <c r="X35" s="22" t="s">
        <v>94</v>
      </c>
      <c r="Y35" s="71">
        <v>780</v>
      </c>
      <c r="Z35" s="42"/>
      <c r="AA35" s="1" t="s">
        <v>122</v>
      </c>
      <c r="AB35" s="28" t="s">
        <v>233</v>
      </c>
    </row>
    <row r="36" spans="1:28" x14ac:dyDescent="0.3">
      <c r="A36" s="1" t="s">
        <v>45</v>
      </c>
      <c r="B36" s="1" t="s">
        <v>66</v>
      </c>
      <c r="C36" s="27" t="s">
        <v>121</v>
      </c>
      <c r="D36" s="38">
        <v>15</v>
      </c>
      <c r="E36" s="27">
        <v>35</v>
      </c>
      <c r="F36" s="27">
        <v>6</v>
      </c>
      <c r="G36" s="27">
        <v>16</v>
      </c>
      <c r="H36" s="27"/>
      <c r="I36" s="27"/>
      <c r="J36" s="27">
        <v>3</v>
      </c>
      <c r="K36" s="27">
        <v>7</v>
      </c>
      <c r="L36" s="27">
        <v>0</v>
      </c>
      <c r="M36" s="27">
        <v>3</v>
      </c>
      <c r="N36" s="27">
        <f t="shared" ref="N36:N41" si="4">SUM(L36:M36)</f>
        <v>3</v>
      </c>
      <c r="O36" s="39">
        <v>7</v>
      </c>
      <c r="P36" s="39">
        <v>2</v>
      </c>
      <c r="Q36" s="39">
        <v>2</v>
      </c>
      <c r="R36" s="39">
        <v>6</v>
      </c>
      <c r="S36" s="39">
        <v>0</v>
      </c>
      <c r="T36" s="27">
        <f t="shared" ref="T36:T45" si="5">+(F36*2)+J36</f>
        <v>15</v>
      </c>
      <c r="U36" s="40">
        <f t="shared" ref="U36:U45" si="6">IFERROR(((T36+Q36+N36-R36)+(O36*2))/E36,"")</f>
        <v>0.8</v>
      </c>
      <c r="V36" s="22">
        <v>187</v>
      </c>
      <c r="W36" s="22" t="s">
        <v>93</v>
      </c>
      <c r="X36" s="22" t="s">
        <v>94</v>
      </c>
      <c r="Y36" s="71">
        <v>780</v>
      </c>
      <c r="Z36" s="42"/>
      <c r="AA36" s="1" t="s">
        <v>122</v>
      </c>
      <c r="AB36" s="28" t="s">
        <v>233</v>
      </c>
    </row>
    <row r="37" spans="1:28" x14ac:dyDescent="0.3">
      <c r="A37" s="1" t="s">
        <v>45</v>
      </c>
      <c r="B37" s="1" t="s">
        <v>66</v>
      </c>
      <c r="C37" s="27" t="s">
        <v>124</v>
      </c>
      <c r="D37" s="38">
        <v>10</v>
      </c>
      <c r="E37" s="27">
        <v>4</v>
      </c>
      <c r="F37" s="27">
        <v>0</v>
      </c>
      <c r="G37" s="27">
        <v>1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si="4"/>
        <v>0</v>
      </c>
      <c r="O37" s="39">
        <v>0</v>
      </c>
      <c r="P37" s="39">
        <v>1</v>
      </c>
      <c r="Q37" s="39">
        <v>0</v>
      </c>
      <c r="R37" s="39">
        <v>0</v>
      </c>
      <c r="S37" s="39">
        <v>0</v>
      </c>
      <c r="T37" s="27">
        <f t="shared" si="5"/>
        <v>0</v>
      </c>
      <c r="U37" s="40">
        <f t="shared" si="6"/>
        <v>0</v>
      </c>
      <c r="V37" s="22">
        <v>187</v>
      </c>
      <c r="W37" s="22" t="s">
        <v>93</v>
      </c>
      <c r="X37" s="22" t="s">
        <v>94</v>
      </c>
      <c r="Y37" s="71">
        <v>780</v>
      </c>
      <c r="Z37" s="42"/>
      <c r="AA37" s="1" t="s">
        <v>122</v>
      </c>
      <c r="AB37" s="28" t="s">
        <v>233</v>
      </c>
    </row>
    <row r="38" spans="1:28" x14ac:dyDescent="0.3">
      <c r="A38" s="1" t="s">
        <v>45</v>
      </c>
      <c r="B38" s="1" t="s">
        <v>66</v>
      </c>
      <c r="C38" s="27" t="s">
        <v>125</v>
      </c>
      <c r="D38" s="38">
        <v>25</v>
      </c>
      <c r="E38" s="27">
        <v>1</v>
      </c>
      <c r="F38" s="27">
        <v>0</v>
      </c>
      <c r="G38" s="27">
        <v>0</v>
      </c>
      <c r="H38" s="27"/>
      <c r="I38" s="27"/>
      <c r="J38" s="27">
        <v>0</v>
      </c>
      <c r="K38" s="27">
        <v>0</v>
      </c>
      <c r="L38" s="27">
        <v>0</v>
      </c>
      <c r="M38" s="27">
        <v>1</v>
      </c>
      <c r="N38" s="27">
        <f t="shared" si="4"/>
        <v>1</v>
      </c>
      <c r="O38" s="39">
        <v>0</v>
      </c>
      <c r="P38" s="39">
        <v>0</v>
      </c>
      <c r="Q38" s="39">
        <v>0</v>
      </c>
      <c r="R38" s="39">
        <v>1</v>
      </c>
      <c r="S38" s="39">
        <v>0</v>
      </c>
      <c r="T38" s="27">
        <f t="shared" si="5"/>
        <v>0</v>
      </c>
      <c r="U38" s="40">
        <f t="shared" si="6"/>
        <v>0</v>
      </c>
      <c r="V38" s="22">
        <v>187</v>
      </c>
      <c r="W38" s="22" t="s">
        <v>93</v>
      </c>
      <c r="X38" s="22" t="s">
        <v>94</v>
      </c>
      <c r="Y38" s="71">
        <v>780</v>
      </c>
      <c r="Z38" s="42"/>
      <c r="AA38" s="1" t="s">
        <v>122</v>
      </c>
      <c r="AB38" s="28" t="s">
        <v>233</v>
      </c>
    </row>
    <row r="39" spans="1:28" x14ac:dyDescent="0.3">
      <c r="A39" s="1" t="s">
        <v>45</v>
      </c>
      <c r="B39" s="1" t="s">
        <v>66</v>
      </c>
      <c r="C39" s="27" t="s">
        <v>126</v>
      </c>
      <c r="D39" s="38">
        <v>8</v>
      </c>
      <c r="E39" s="27">
        <v>30</v>
      </c>
      <c r="F39" s="27">
        <v>5</v>
      </c>
      <c r="G39" s="27">
        <v>11</v>
      </c>
      <c r="H39" s="27"/>
      <c r="I39" s="27"/>
      <c r="J39" s="27">
        <v>2</v>
      </c>
      <c r="K39" s="27">
        <v>3</v>
      </c>
      <c r="L39" s="27">
        <v>7</v>
      </c>
      <c r="M39" s="27">
        <v>7</v>
      </c>
      <c r="N39" s="27">
        <f t="shared" si="4"/>
        <v>14</v>
      </c>
      <c r="O39" s="39">
        <v>1</v>
      </c>
      <c r="P39" s="39">
        <v>3</v>
      </c>
      <c r="Q39" s="39">
        <v>1</v>
      </c>
      <c r="R39" s="39">
        <v>0</v>
      </c>
      <c r="S39" s="39">
        <v>0</v>
      </c>
      <c r="T39" s="27">
        <f t="shared" si="5"/>
        <v>12</v>
      </c>
      <c r="U39" s="40">
        <f t="shared" si="6"/>
        <v>0.96666666666666667</v>
      </c>
      <c r="V39" s="22">
        <v>187</v>
      </c>
      <c r="W39" s="22" t="s">
        <v>93</v>
      </c>
      <c r="X39" s="22" t="s">
        <v>94</v>
      </c>
      <c r="Y39" s="71">
        <v>780</v>
      </c>
      <c r="Z39" s="42"/>
      <c r="AA39" s="1" t="s">
        <v>122</v>
      </c>
      <c r="AB39" s="28" t="s">
        <v>233</v>
      </c>
    </row>
    <row r="40" spans="1:28" x14ac:dyDescent="0.3">
      <c r="A40" s="1" t="s">
        <v>45</v>
      </c>
      <c r="B40" s="1" t="s">
        <v>66</v>
      </c>
      <c r="C40" s="27" t="s">
        <v>127</v>
      </c>
      <c r="D40" s="38">
        <v>6</v>
      </c>
      <c r="E40" s="27">
        <v>12</v>
      </c>
      <c r="F40" s="27">
        <v>2</v>
      </c>
      <c r="G40" s="27">
        <v>2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 t="shared" si="4"/>
        <v>0</v>
      </c>
      <c r="O40" s="39">
        <v>0</v>
      </c>
      <c r="P40" s="39">
        <v>1</v>
      </c>
      <c r="Q40" s="39">
        <v>0</v>
      </c>
      <c r="R40" s="39">
        <v>0</v>
      </c>
      <c r="S40" s="39">
        <v>0</v>
      </c>
      <c r="T40" s="27">
        <f t="shared" si="5"/>
        <v>4</v>
      </c>
      <c r="U40" s="40">
        <f t="shared" si="6"/>
        <v>0.33333333333333331</v>
      </c>
      <c r="V40" s="22">
        <v>187</v>
      </c>
      <c r="W40" s="22" t="s">
        <v>93</v>
      </c>
      <c r="X40" s="22" t="s">
        <v>94</v>
      </c>
      <c r="Y40" s="71">
        <v>780</v>
      </c>
      <c r="Z40" s="42"/>
      <c r="AA40" s="1" t="s">
        <v>122</v>
      </c>
      <c r="AB40" s="28" t="s">
        <v>233</v>
      </c>
    </row>
    <row r="41" spans="1:28" x14ac:dyDescent="0.3">
      <c r="A41" s="1" t="s">
        <v>45</v>
      </c>
      <c r="B41" s="1" t="s">
        <v>66</v>
      </c>
      <c r="C41" s="27" t="s">
        <v>128</v>
      </c>
      <c r="D41" s="38">
        <v>22</v>
      </c>
      <c r="E41" s="27">
        <v>38</v>
      </c>
      <c r="F41" s="27">
        <v>7</v>
      </c>
      <c r="G41" s="27">
        <v>12</v>
      </c>
      <c r="H41" s="27"/>
      <c r="I41" s="27"/>
      <c r="J41" s="27">
        <v>0</v>
      </c>
      <c r="K41" s="27">
        <v>0</v>
      </c>
      <c r="L41" s="27">
        <v>1</v>
      </c>
      <c r="M41" s="27">
        <v>2</v>
      </c>
      <c r="N41" s="27">
        <f t="shared" si="4"/>
        <v>3</v>
      </c>
      <c r="O41" s="39">
        <v>4</v>
      </c>
      <c r="P41" s="39">
        <v>5</v>
      </c>
      <c r="Q41" s="39">
        <v>0</v>
      </c>
      <c r="R41" s="39">
        <v>0</v>
      </c>
      <c r="S41" s="39">
        <v>0</v>
      </c>
      <c r="T41" s="27">
        <f t="shared" si="5"/>
        <v>14</v>
      </c>
      <c r="U41" s="40">
        <f t="shared" si="6"/>
        <v>0.65789473684210531</v>
      </c>
      <c r="V41" s="22">
        <v>187</v>
      </c>
      <c r="W41" s="22" t="s">
        <v>93</v>
      </c>
      <c r="X41" s="22" t="s">
        <v>94</v>
      </c>
      <c r="Y41" s="71">
        <v>780</v>
      </c>
      <c r="Z41" s="42"/>
      <c r="AA41" s="1" t="s">
        <v>122</v>
      </c>
      <c r="AB41" s="28" t="s">
        <v>233</v>
      </c>
    </row>
    <row r="42" spans="1:28" x14ac:dyDescent="0.3">
      <c r="A42" s="1" t="s">
        <v>45</v>
      </c>
      <c r="B42" s="1" t="s">
        <v>66</v>
      </c>
      <c r="C42" s="27" t="s">
        <v>129</v>
      </c>
      <c r="D42" s="38">
        <v>28</v>
      </c>
      <c r="E42" s="27">
        <v>36</v>
      </c>
      <c r="F42" s="27">
        <v>10</v>
      </c>
      <c r="G42" s="27">
        <v>21</v>
      </c>
      <c r="H42" s="27"/>
      <c r="I42" s="27"/>
      <c r="J42" s="27">
        <v>0</v>
      </c>
      <c r="K42" s="27">
        <v>0</v>
      </c>
      <c r="L42" s="27">
        <v>1</v>
      </c>
      <c r="M42" s="27">
        <v>5</v>
      </c>
      <c r="N42" s="27">
        <f>SUM(L42:M42)</f>
        <v>6</v>
      </c>
      <c r="O42" s="39">
        <v>0</v>
      </c>
      <c r="P42" s="39">
        <v>3</v>
      </c>
      <c r="Q42" s="39">
        <v>1</v>
      </c>
      <c r="R42" s="39">
        <v>4</v>
      </c>
      <c r="S42" s="39">
        <v>0</v>
      </c>
      <c r="T42" s="27">
        <f t="shared" si="5"/>
        <v>20</v>
      </c>
      <c r="U42" s="40">
        <f t="shared" si="6"/>
        <v>0.63888888888888884</v>
      </c>
      <c r="V42" s="22">
        <v>187</v>
      </c>
      <c r="W42" s="22" t="s">
        <v>93</v>
      </c>
      <c r="X42" s="22" t="s">
        <v>94</v>
      </c>
      <c r="Y42" s="71">
        <v>780</v>
      </c>
      <c r="Z42" s="42"/>
      <c r="AA42" s="1" t="s">
        <v>122</v>
      </c>
      <c r="AB42" s="28" t="s">
        <v>233</v>
      </c>
    </row>
    <row r="43" spans="1:28" x14ac:dyDescent="0.3">
      <c r="A43" s="1" t="s">
        <v>45</v>
      </c>
      <c r="B43" s="1" t="s">
        <v>66</v>
      </c>
      <c r="C43" s="27" t="s">
        <v>130</v>
      </c>
      <c r="D43" s="38">
        <v>32</v>
      </c>
      <c r="E43" s="27">
        <v>18</v>
      </c>
      <c r="F43" s="27">
        <v>1</v>
      </c>
      <c r="G43" s="27">
        <v>3</v>
      </c>
      <c r="H43" s="27"/>
      <c r="I43" s="27"/>
      <c r="J43" s="27">
        <v>0</v>
      </c>
      <c r="K43" s="27">
        <v>0</v>
      </c>
      <c r="L43" s="27">
        <v>0</v>
      </c>
      <c r="M43" s="27">
        <v>1</v>
      </c>
      <c r="N43" s="27">
        <f>SUM(L43:M43)</f>
        <v>1</v>
      </c>
      <c r="O43" s="39">
        <v>2</v>
      </c>
      <c r="P43" s="39">
        <v>0</v>
      </c>
      <c r="Q43" s="39">
        <v>0</v>
      </c>
      <c r="R43" s="39">
        <v>0</v>
      </c>
      <c r="S43" s="39">
        <v>0</v>
      </c>
      <c r="T43" s="27">
        <f t="shared" si="5"/>
        <v>2</v>
      </c>
      <c r="U43" s="40">
        <f t="shared" si="6"/>
        <v>0.3888888888888889</v>
      </c>
      <c r="V43" s="22">
        <v>187</v>
      </c>
      <c r="W43" s="22" t="s">
        <v>93</v>
      </c>
      <c r="X43" s="22" t="s">
        <v>94</v>
      </c>
      <c r="Y43" s="71">
        <v>780</v>
      </c>
      <c r="Z43" s="42"/>
      <c r="AA43" s="1" t="s">
        <v>122</v>
      </c>
      <c r="AB43" s="28" t="s">
        <v>233</v>
      </c>
    </row>
    <row r="44" spans="1:28" x14ac:dyDescent="0.3">
      <c r="A44" s="1" t="s">
        <v>45</v>
      </c>
      <c r="B44" s="1" t="s">
        <v>66</v>
      </c>
      <c r="C44" s="27" t="s">
        <v>328</v>
      </c>
      <c r="D44" s="38">
        <v>1</v>
      </c>
      <c r="E44" s="27">
        <v>24</v>
      </c>
      <c r="F44" s="27">
        <v>2</v>
      </c>
      <c r="G44" s="27">
        <v>9</v>
      </c>
      <c r="H44" s="27"/>
      <c r="I44" s="27"/>
      <c r="J44" s="27">
        <v>1</v>
      </c>
      <c r="K44" s="27">
        <v>2</v>
      </c>
      <c r="L44" s="27">
        <v>0</v>
      </c>
      <c r="M44" s="27">
        <v>4</v>
      </c>
      <c r="N44" s="27">
        <f>SUM(L44:M44)</f>
        <v>4</v>
      </c>
      <c r="O44" s="39">
        <v>3</v>
      </c>
      <c r="P44" s="39">
        <v>0</v>
      </c>
      <c r="Q44" s="39">
        <v>0</v>
      </c>
      <c r="R44" s="39">
        <v>1</v>
      </c>
      <c r="S44" s="39">
        <v>0</v>
      </c>
      <c r="T44" s="27">
        <f t="shared" si="5"/>
        <v>5</v>
      </c>
      <c r="U44" s="40">
        <f t="shared" si="6"/>
        <v>0.58333333333333337</v>
      </c>
      <c r="V44" s="22">
        <v>187</v>
      </c>
      <c r="W44" s="22" t="s">
        <v>93</v>
      </c>
      <c r="X44" s="22" t="s">
        <v>94</v>
      </c>
      <c r="Y44" s="71">
        <v>780</v>
      </c>
      <c r="Z44" s="42"/>
      <c r="AA44" s="1" t="s">
        <v>122</v>
      </c>
      <c r="AB44" s="28" t="s">
        <v>233</v>
      </c>
    </row>
    <row r="45" spans="1:28" x14ac:dyDescent="0.3">
      <c r="A45" s="1" t="s">
        <v>45</v>
      </c>
      <c r="B45" s="1" t="s">
        <v>66</v>
      </c>
      <c r="C45" s="27" t="s">
        <v>131</v>
      </c>
      <c r="D45" s="38">
        <v>30</v>
      </c>
      <c r="E45" s="27">
        <v>40</v>
      </c>
      <c r="F45" s="27">
        <v>2</v>
      </c>
      <c r="G45" s="27">
        <v>8</v>
      </c>
      <c r="H45" s="27"/>
      <c r="I45" s="27"/>
      <c r="J45" s="27">
        <v>4</v>
      </c>
      <c r="K45" s="27">
        <v>4</v>
      </c>
      <c r="L45" s="27">
        <v>0</v>
      </c>
      <c r="M45" s="27">
        <v>2</v>
      </c>
      <c r="N45" s="27">
        <f>SUM(L45:M45)</f>
        <v>2</v>
      </c>
      <c r="O45" s="39">
        <v>3</v>
      </c>
      <c r="P45" s="39">
        <v>4</v>
      </c>
      <c r="Q45" s="39">
        <v>3</v>
      </c>
      <c r="R45" s="39">
        <v>3</v>
      </c>
      <c r="S45" s="39">
        <v>0</v>
      </c>
      <c r="T45" s="27">
        <f t="shared" si="5"/>
        <v>8</v>
      </c>
      <c r="U45" s="40">
        <f t="shared" si="6"/>
        <v>0.4</v>
      </c>
      <c r="V45" s="22">
        <v>187</v>
      </c>
      <c r="W45" s="22" t="s">
        <v>93</v>
      </c>
      <c r="X45" s="22" t="s">
        <v>94</v>
      </c>
      <c r="Y45" s="71">
        <v>780</v>
      </c>
      <c r="Z45" s="42"/>
      <c r="AA45" s="1" t="s">
        <v>122</v>
      </c>
      <c r="AB45" s="28" t="s">
        <v>233</v>
      </c>
    </row>
    <row r="46" spans="1:28" x14ac:dyDescent="0.3">
      <c r="A46" s="44" t="s">
        <v>45</v>
      </c>
      <c r="B46" s="44" t="s">
        <v>66</v>
      </c>
      <c r="C46" s="45" t="s">
        <v>39</v>
      </c>
      <c r="D46" s="44"/>
      <c r="E46" s="45">
        <f t="shared" ref="E46:T46" si="7">SUM(E35:E45)</f>
        <v>240</v>
      </c>
      <c r="F46" s="45">
        <f t="shared" si="7"/>
        <v>35</v>
      </c>
      <c r="G46" s="45">
        <f t="shared" si="7"/>
        <v>83</v>
      </c>
      <c r="H46" s="45">
        <f t="shared" si="7"/>
        <v>0</v>
      </c>
      <c r="I46" s="45">
        <f t="shared" si="7"/>
        <v>0</v>
      </c>
      <c r="J46" s="45">
        <f t="shared" si="7"/>
        <v>10</v>
      </c>
      <c r="K46" s="45">
        <f t="shared" si="7"/>
        <v>16</v>
      </c>
      <c r="L46" s="45">
        <f t="shared" si="7"/>
        <v>9</v>
      </c>
      <c r="M46" s="45">
        <f t="shared" si="7"/>
        <v>25</v>
      </c>
      <c r="N46" s="45">
        <f t="shared" si="7"/>
        <v>34</v>
      </c>
      <c r="O46" s="45">
        <f t="shared" si="7"/>
        <v>21</v>
      </c>
      <c r="P46" s="45">
        <f t="shared" si="7"/>
        <v>19</v>
      </c>
      <c r="Q46" s="45">
        <f t="shared" si="7"/>
        <v>7</v>
      </c>
      <c r="R46" s="45">
        <f t="shared" si="7"/>
        <v>15</v>
      </c>
      <c r="S46" s="45">
        <f t="shared" si="7"/>
        <v>0</v>
      </c>
      <c r="T46" s="45">
        <f t="shared" si="7"/>
        <v>80</v>
      </c>
      <c r="U46" s="46">
        <f>((T46+Q46+N46-R46)+(O46*2))/E46</f>
        <v>0.6166666666666667</v>
      </c>
      <c r="V46" s="47">
        <v>187</v>
      </c>
      <c r="W46" s="47" t="s">
        <v>93</v>
      </c>
      <c r="X46" s="47" t="s">
        <v>94</v>
      </c>
      <c r="Y46" s="72">
        <v>780</v>
      </c>
      <c r="Z46" s="49"/>
      <c r="AA46" s="44" t="s">
        <v>122</v>
      </c>
      <c r="AB46" s="76" t="s">
        <v>233</v>
      </c>
    </row>
    <row r="47" spans="1:28" x14ac:dyDescent="0.3">
      <c r="A47" s="1"/>
      <c r="B47" s="1"/>
      <c r="C47" s="1"/>
      <c r="D47" s="1"/>
      <c r="F47" s="50" t="s">
        <v>40</v>
      </c>
      <c r="G47" s="51">
        <f>F46/G46</f>
        <v>0.42168674698795183</v>
      </c>
      <c r="H47" s="27"/>
      <c r="I47" s="1"/>
      <c r="J47" s="50" t="s">
        <v>41</v>
      </c>
      <c r="K47" s="52">
        <f>J46/K46</f>
        <v>0.625</v>
      </c>
      <c r="L47" s="1"/>
      <c r="M47" s="39" t="s">
        <v>42</v>
      </c>
      <c r="N47" s="53">
        <v>11</v>
      </c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65A0E-6066-4772-A03F-AA8239DEFA83}">
  <sheetPr>
    <tabColor rgb="FF92D050"/>
    <pageSetUpPr fitToPage="1"/>
  </sheetPr>
  <dimension ref="A1:AB49"/>
  <sheetViews>
    <sheetView workbookViewId="0">
      <selection activeCell="C13" sqref="C1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324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118</v>
      </c>
      <c r="D4" s="7" t="s">
        <v>4</v>
      </c>
      <c r="E4" s="8"/>
      <c r="F4" s="5"/>
      <c r="G4" s="1"/>
      <c r="J4" s="15" t="s">
        <v>119</v>
      </c>
      <c r="K4" s="16" t="str">
        <f>+C11</f>
        <v>Minnesota Fillies</v>
      </c>
      <c r="L4" s="17"/>
      <c r="M4" s="18"/>
      <c r="N4" s="19">
        <v>33</v>
      </c>
      <c r="O4" s="19">
        <v>25</v>
      </c>
      <c r="P4" s="19">
        <v>25</v>
      </c>
      <c r="Q4" s="19">
        <v>18</v>
      </c>
      <c r="R4" s="20"/>
      <c r="S4" s="21">
        <f>SUM(N4:R4)</f>
        <v>101</v>
      </c>
      <c r="T4" s="22">
        <v>190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120</v>
      </c>
      <c r="K5" s="16" t="str">
        <f>+C34</f>
        <v>Milwaukee Does</v>
      </c>
      <c r="L5" s="17"/>
      <c r="M5" s="18"/>
      <c r="N5" s="19">
        <v>26</v>
      </c>
      <c r="O5" s="19">
        <v>25</v>
      </c>
      <c r="P5" s="19">
        <v>18</v>
      </c>
      <c r="Q5" s="19">
        <v>17</v>
      </c>
      <c r="R5" s="20"/>
      <c r="S5" s="21">
        <f>SUM(N5:R5)</f>
        <v>86</v>
      </c>
      <c r="T5" s="22">
        <v>190</v>
      </c>
      <c r="U5" s="1"/>
      <c r="V5" s="1"/>
      <c r="W5" s="1"/>
    </row>
    <row r="6" spans="1:28" x14ac:dyDescent="0.3">
      <c r="C6" s="23">
        <v>500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434</v>
      </c>
      <c r="D7" s="7" t="s">
        <v>7</v>
      </c>
      <c r="G7" s="1"/>
      <c r="S7" s="1"/>
      <c r="T7" s="25" t="s">
        <v>8</v>
      </c>
      <c r="U7" s="1"/>
      <c r="V7" s="26">
        <v>190</v>
      </c>
      <c r="W7" s="1"/>
    </row>
    <row r="8" spans="1:28" x14ac:dyDescent="0.3">
      <c r="B8" s="1"/>
      <c r="C8" s="24" t="s">
        <v>325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8.6805555555555566E-2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8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136</v>
      </c>
      <c r="D13" s="38">
        <v>25</v>
      </c>
      <c r="E13" s="27">
        <v>20</v>
      </c>
      <c r="F13" s="27">
        <v>1</v>
      </c>
      <c r="G13" s="27">
        <v>3</v>
      </c>
      <c r="H13" s="27"/>
      <c r="I13" s="27"/>
      <c r="J13" s="27">
        <v>5</v>
      </c>
      <c r="K13" s="27">
        <v>6</v>
      </c>
      <c r="L13" s="27">
        <v>0</v>
      </c>
      <c r="M13" s="27">
        <v>0</v>
      </c>
      <c r="N13" s="27">
        <f>SUM(L13:M13)</f>
        <v>0</v>
      </c>
      <c r="O13" s="27">
        <v>1</v>
      </c>
      <c r="P13" s="39">
        <v>2</v>
      </c>
      <c r="Q13" s="27">
        <v>0</v>
      </c>
      <c r="R13" s="27">
        <v>2</v>
      </c>
      <c r="S13" s="27">
        <v>1</v>
      </c>
      <c r="T13" s="27">
        <f>+(F13*2)+J13</f>
        <v>7</v>
      </c>
      <c r="U13" s="40">
        <f>IFERROR(((T13+Q13+N13-R13)+(O13*2))/E13,"")</f>
        <v>0.35</v>
      </c>
      <c r="V13" s="22">
        <v>190</v>
      </c>
      <c r="W13" s="22" t="s">
        <v>93</v>
      </c>
      <c r="X13" s="22" t="s">
        <v>89</v>
      </c>
      <c r="Y13" s="71">
        <v>500</v>
      </c>
      <c r="Z13" s="42"/>
      <c r="AA13" s="1" t="s">
        <v>90</v>
      </c>
      <c r="AB13" s="28" t="s">
        <v>132</v>
      </c>
    </row>
    <row r="14" spans="1:28" x14ac:dyDescent="0.3">
      <c r="A14" s="1" t="s">
        <v>66</v>
      </c>
      <c r="B14" s="1" t="s">
        <v>45</v>
      </c>
      <c r="C14" s="27" t="s">
        <v>54</v>
      </c>
      <c r="D14" s="38">
        <v>21</v>
      </c>
      <c r="E14" s="27">
        <v>18</v>
      </c>
      <c r="F14" s="27">
        <v>1</v>
      </c>
      <c r="G14" s="27">
        <v>4</v>
      </c>
      <c r="H14" s="27"/>
      <c r="I14" s="27"/>
      <c r="J14" s="27">
        <v>2</v>
      </c>
      <c r="K14" s="27">
        <v>2</v>
      </c>
      <c r="L14" s="27">
        <v>0</v>
      </c>
      <c r="M14" s="27">
        <v>3</v>
      </c>
      <c r="N14" s="27">
        <f t="shared" ref="N14:N21" si="0">SUM(L14:M14)</f>
        <v>3</v>
      </c>
      <c r="O14" s="39">
        <v>0</v>
      </c>
      <c r="P14" s="39">
        <v>2</v>
      </c>
      <c r="Q14" s="39">
        <v>1</v>
      </c>
      <c r="R14" s="39">
        <v>0</v>
      </c>
      <c r="S14" s="39">
        <v>0</v>
      </c>
      <c r="T14" s="27">
        <f t="shared" ref="T14:T24" si="1">+(F14*2)+J14</f>
        <v>4</v>
      </c>
      <c r="U14" s="40">
        <f t="shared" ref="U14:U24" si="2">IFERROR(((T14+Q14+N14-R14)+(O14*2))/E14,"")</f>
        <v>0.44444444444444442</v>
      </c>
      <c r="V14" s="22">
        <v>190</v>
      </c>
      <c r="W14" s="22" t="s">
        <v>93</v>
      </c>
      <c r="X14" s="22" t="s">
        <v>89</v>
      </c>
      <c r="Y14" s="71">
        <v>500</v>
      </c>
      <c r="Z14" s="42"/>
      <c r="AA14" s="1" t="s">
        <v>90</v>
      </c>
      <c r="AB14" s="28" t="s">
        <v>132</v>
      </c>
    </row>
    <row r="15" spans="1:28" x14ac:dyDescent="0.3">
      <c r="A15" s="1" t="s">
        <v>66</v>
      </c>
      <c r="B15" s="1" t="s">
        <v>45</v>
      </c>
      <c r="C15" s="27" t="s">
        <v>50</v>
      </c>
      <c r="D15" s="38">
        <v>32</v>
      </c>
      <c r="E15" s="27">
        <v>28</v>
      </c>
      <c r="F15" s="27">
        <v>2</v>
      </c>
      <c r="G15" s="27">
        <v>5</v>
      </c>
      <c r="H15" s="27"/>
      <c r="I15" s="27"/>
      <c r="J15" s="27">
        <v>8</v>
      </c>
      <c r="K15" s="27">
        <v>8</v>
      </c>
      <c r="L15" s="27">
        <v>1</v>
      </c>
      <c r="M15" s="27">
        <v>1</v>
      </c>
      <c r="N15" s="27">
        <f t="shared" si="0"/>
        <v>2</v>
      </c>
      <c r="O15" s="39">
        <v>4</v>
      </c>
      <c r="P15" s="39">
        <v>3</v>
      </c>
      <c r="Q15" s="39">
        <v>2</v>
      </c>
      <c r="R15" s="39">
        <v>2</v>
      </c>
      <c r="S15" s="39">
        <v>0</v>
      </c>
      <c r="T15" s="27">
        <f t="shared" si="1"/>
        <v>12</v>
      </c>
      <c r="U15" s="40">
        <f t="shared" si="2"/>
        <v>0.7857142857142857</v>
      </c>
      <c r="V15" s="22">
        <v>190</v>
      </c>
      <c r="W15" s="22" t="s">
        <v>93</v>
      </c>
      <c r="X15" s="22" t="s">
        <v>89</v>
      </c>
      <c r="Y15" s="71">
        <v>500</v>
      </c>
      <c r="Z15" s="42"/>
      <c r="AA15" s="1" t="s">
        <v>90</v>
      </c>
      <c r="AB15" s="28" t="s">
        <v>132</v>
      </c>
    </row>
    <row r="16" spans="1:28" x14ac:dyDescent="0.3">
      <c r="A16" s="1" t="s">
        <v>66</v>
      </c>
      <c r="B16" s="1" t="s">
        <v>45</v>
      </c>
      <c r="C16" s="27" t="s">
        <v>55</v>
      </c>
      <c r="D16" s="38">
        <v>13</v>
      </c>
      <c r="E16" s="27" t="s">
        <v>459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27"/>
      <c r="U16" s="40"/>
      <c r="V16" s="22">
        <v>190</v>
      </c>
      <c r="W16" s="22" t="s">
        <v>93</v>
      </c>
      <c r="X16" s="22" t="s">
        <v>89</v>
      </c>
      <c r="Y16" s="71">
        <v>500</v>
      </c>
      <c r="Z16" s="42"/>
      <c r="AA16" s="1" t="s">
        <v>90</v>
      </c>
      <c r="AB16" s="28" t="s">
        <v>132</v>
      </c>
    </row>
    <row r="17" spans="1:28" x14ac:dyDescent="0.3">
      <c r="A17" s="1" t="s">
        <v>66</v>
      </c>
      <c r="B17" s="1" t="s">
        <v>45</v>
      </c>
      <c r="C17" s="27" t="s">
        <v>195</v>
      </c>
      <c r="D17" s="38">
        <v>15</v>
      </c>
      <c r="E17" s="27" t="s">
        <v>459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39"/>
      <c r="S17" s="39"/>
      <c r="T17" s="27"/>
      <c r="U17" s="40"/>
      <c r="V17" s="22">
        <v>190</v>
      </c>
      <c r="W17" s="22" t="s">
        <v>93</v>
      </c>
      <c r="X17" s="22" t="s">
        <v>89</v>
      </c>
      <c r="Y17" s="71">
        <v>500</v>
      </c>
      <c r="Z17" s="42"/>
      <c r="AA17" s="1" t="s">
        <v>90</v>
      </c>
      <c r="AB17" s="28" t="s">
        <v>132</v>
      </c>
    </row>
    <row r="18" spans="1:28" x14ac:dyDescent="0.3">
      <c r="A18" s="1" t="s">
        <v>66</v>
      </c>
      <c r="B18" s="1" t="s">
        <v>45</v>
      </c>
      <c r="C18" s="27" t="s">
        <v>46</v>
      </c>
      <c r="D18" s="38">
        <v>45</v>
      </c>
      <c r="E18" s="27">
        <v>20</v>
      </c>
      <c r="F18" s="27">
        <v>2</v>
      </c>
      <c r="G18" s="27">
        <v>9</v>
      </c>
      <c r="H18" s="27"/>
      <c r="I18" s="27"/>
      <c r="J18" s="27">
        <v>3</v>
      </c>
      <c r="K18" s="27">
        <v>4</v>
      </c>
      <c r="L18" s="27">
        <v>4</v>
      </c>
      <c r="M18" s="27">
        <v>7</v>
      </c>
      <c r="N18" s="27">
        <f t="shared" si="0"/>
        <v>11</v>
      </c>
      <c r="O18" s="39">
        <v>5</v>
      </c>
      <c r="P18" s="39">
        <v>2</v>
      </c>
      <c r="Q18" s="39">
        <v>2</v>
      </c>
      <c r="R18" s="39">
        <v>1</v>
      </c>
      <c r="S18" s="39">
        <v>1</v>
      </c>
      <c r="T18" s="27">
        <f t="shared" si="1"/>
        <v>7</v>
      </c>
      <c r="U18" s="40">
        <f t="shared" si="2"/>
        <v>1.45</v>
      </c>
      <c r="V18" s="22">
        <v>190</v>
      </c>
      <c r="W18" s="22" t="s">
        <v>93</v>
      </c>
      <c r="X18" s="22" t="s">
        <v>89</v>
      </c>
      <c r="Y18" s="71">
        <v>500</v>
      </c>
      <c r="Z18" s="42"/>
      <c r="AA18" s="1" t="s">
        <v>90</v>
      </c>
      <c r="AB18" s="28" t="s">
        <v>132</v>
      </c>
    </row>
    <row r="19" spans="1:28" x14ac:dyDescent="0.3">
      <c r="A19" s="1" t="s">
        <v>66</v>
      </c>
      <c r="B19" s="1" t="s">
        <v>45</v>
      </c>
      <c r="C19" s="27" t="s">
        <v>47</v>
      </c>
      <c r="D19" s="38">
        <v>42</v>
      </c>
      <c r="E19" s="27">
        <v>27</v>
      </c>
      <c r="F19" s="27">
        <v>6</v>
      </c>
      <c r="G19" s="27">
        <v>19</v>
      </c>
      <c r="H19" s="27"/>
      <c r="I19" s="27"/>
      <c r="J19" s="27">
        <v>4</v>
      </c>
      <c r="K19" s="27">
        <v>5</v>
      </c>
      <c r="L19" s="27">
        <v>5</v>
      </c>
      <c r="M19" s="27">
        <v>5</v>
      </c>
      <c r="N19" s="27">
        <f t="shared" si="0"/>
        <v>10</v>
      </c>
      <c r="O19" s="39">
        <v>0</v>
      </c>
      <c r="P19" s="39">
        <v>4</v>
      </c>
      <c r="Q19" s="39">
        <v>0</v>
      </c>
      <c r="R19" s="39">
        <v>2</v>
      </c>
      <c r="S19" s="39">
        <v>3</v>
      </c>
      <c r="T19" s="27">
        <f t="shared" si="1"/>
        <v>16</v>
      </c>
      <c r="U19" s="40">
        <f t="shared" si="2"/>
        <v>0.88888888888888884</v>
      </c>
      <c r="V19" s="22">
        <v>190</v>
      </c>
      <c r="W19" s="22" t="s">
        <v>93</v>
      </c>
      <c r="X19" s="22" t="s">
        <v>89</v>
      </c>
      <c r="Y19" s="71">
        <v>500</v>
      </c>
      <c r="Z19" s="42"/>
      <c r="AA19" s="1" t="s">
        <v>90</v>
      </c>
      <c r="AB19" s="28" t="s">
        <v>132</v>
      </c>
    </row>
    <row r="20" spans="1:28" x14ac:dyDescent="0.3">
      <c r="A20" s="1" t="s">
        <v>66</v>
      </c>
      <c r="B20" s="1" t="s">
        <v>45</v>
      </c>
      <c r="C20" s="27" t="s">
        <v>49</v>
      </c>
      <c r="D20" s="38">
        <v>53</v>
      </c>
      <c r="E20" s="27">
        <v>39</v>
      </c>
      <c r="F20" s="27">
        <v>6</v>
      </c>
      <c r="G20" s="27">
        <v>15</v>
      </c>
      <c r="H20" s="27"/>
      <c r="I20" s="27"/>
      <c r="J20" s="27">
        <v>13</v>
      </c>
      <c r="K20" s="27">
        <v>17</v>
      </c>
      <c r="L20" s="27">
        <v>2</v>
      </c>
      <c r="M20" s="27">
        <v>11</v>
      </c>
      <c r="N20" s="27">
        <f t="shared" si="0"/>
        <v>13</v>
      </c>
      <c r="O20" s="39">
        <v>1</v>
      </c>
      <c r="P20" s="39">
        <v>4</v>
      </c>
      <c r="Q20" s="39">
        <v>2</v>
      </c>
      <c r="R20" s="39">
        <v>2</v>
      </c>
      <c r="S20" s="39">
        <v>1</v>
      </c>
      <c r="T20" s="27">
        <f t="shared" si="1"/>
        <v>25</v>
      </c>
      <c r="U20" s="40">
        <f t="shared" si="2"/>
        <v>1.0256410256410255</v>
      </c>
      <c r="V20" s="22">
        <v>190</v>
      </c>
      <c r="W20" s="22" t="s">
        <v>93</v>
      </c>
      <c r="X20" s="22" t="s">
        <v>89</v>
      </c>
      <c r="Y20" s="71">
        <v>500</v>
      </c>
      <c r="Z20" s="42"/>
      <c r="AA20" s="1" t="s">
        <v>90</v>
      </c>
      <c r="AB20" s="28" t="s">
        <v>132</v>
      </c>
    </row>
    <row r="21" spans="1:28" x14ac:dyDescent="0.3">
      <c r="A21" s="1" t="s">
        <v>66</v>
      </c>
      <c r="B21" s="1" t="s">
        <v>45</v>
      </c>
      <c r="C21" s="27" t="s">
        <v>51</v>
      </c>
      <c r="D21" s="38">
        <v>33</v>
      </c>
      <c r="E21" s="27">
        <v>16</v>
      </c>
      <c r="F21" s="27">
        <v>1</v>
      </c>
      <c r="G21" s="27">
        <v>2</v>
      </c>
      <c r="H21" s="27"/>
      <c r="I21" s="27"/>
      <c r="J21" s="27">
        <v>0</v>
      </c>
      <c r="K21" s="27">
        <v>0</v>
      </c>
      <c r="L21" s="27">
        <v>2</v>
      </c>
      <c r="M21" s="27">
        <v>1</v>
      </c>
      <c r="N21" s="27">
        <f t="shared" si="0"/>
        <v>3</v>
      </c>
      <c r="O21" s="39">
        <v>0</v>
      </c>
      <c r="P21" s="39">
        <v>1</v>
      </c>
      <c r="Q21" s="39">
        <v>0</v>
      </c>
      <c r="R21" s="39">
        <v>1</v>
      </c>
      <c r="S21" s="39">
        <v>1</v>
      </c>
      <c r="T21" s="27">
        <f t="shared" si="1"/>
        <v>2</v>
      </c>
      <c r="U21" s="40">
        <f t="shared" si="2"/>
        <v>0.25</v>
      </c>
      <c r="V21" s="22">
        <v>190</v>
      </c>
      <c r="W21" s="22" t="s">
        <v>93</v>
      </c>
      <c r="X21" s="22" t="s">
        <v>89</v>
      </c>
      <c r="Y21" s="71">
        <v>500</v>
      </c>
      <c r="Z21" s="42"/>
      <c r="AA21" s="1" t="s">
        <v>90</v>
      </c>
      <c r="AB21" s="28" t="s">
        <v>132</v>
      </c>
    </row>
    <row r="22" spans="1:28" x14ac:dyDescent="0.3">
      <c r="A22" s="1" t="s">
        <v>66</v>
      </c>
      <c r="B22" s="1" t="s">
        <v>45</v>
      </c>
      <c r="C22" s="27" t="s">
        <v>52</v>
      </c>
      <c r="D22" s="38">
        <v>12</v>
      </c>
      <c r="E22" s="27">
        <v>29</v>
      </c>
      <c r="F22" s="27">
        <v>7</v>
      </c>
      <c r="G22" s="27">
        <v>13</v>
      </c>
      <c r="H22" s="27"/>
      <c r="I22" s="27"/>
      <c r="J22" s="27">
        <v>2</v>
      </c>
      <c r="K22" s="27">
        <v>3</v>
      </c>
      <c r="L22" s="27">
        <v>3</v>
      </c>
      <c r="M22" s="27">
        <v>1</v>
      </c>
      <c r="N22" s="27">
        <f>SUM(L22:M22)</f>
        <v>4</v>
      </c>
      <c r="O22" s="39">
        <v>1</v>
      </c>
      <c r="P22" s="39">
        <v>1</v>
      </c>
      <c r="Q22" s="39">
        <v>3</v>
      </c>
      <c r="R22" s="39">
        <v>2</v>
      </c>
      <c r="S22" s="39">
        <v>0</v>
      </c>
      <c r="T22" s="27">
        <f t="shared" si="1"/>
        <v>16</v>
      </c>
      <c r="U22" s="40">
        <f t="shared" si="2"/>
        <v>0.7931034482758621</v>
      </c>
      <c r="V22" s="22">
        <v>190</v>
      </c>
      <c r="W22" s="22" t="s">
        <v>93</v>
      </c>
      <c r="X22" s="22" t="s">
        <v>89</v>
      </c>
      <c r="Y22" s="71">
        <v>500</v>
      </c>
      <c r="Z22" s="42"/>
      <c r="AA22" s="1" t="s">
        <v>90</v>
      </c>
      <c r="AB22" s="28" t="s">
        <v>132</v>
      </c>
    </row>
    <row r="23" spans="1:28" x14ac:dyDescent="0.3">
      <c r="A23" s="1" t="s">
        <v>66</v>
      </c>
      <c r="B23" s="1" t="s">
        <v>45</v>
      </c>
      <c r="C23" s="27" t="s">
        <v>53</v>
      </c>
      <c r="D23" s="38">
        <v>24</v>
      </c>
      <c r="E23" s="27">
        <v>5</v>
      </c>
      <c r="F23" s="27">
        <v>0</v>
      </c>
      <c r="G23" s="27">
        <v>2</v>
      </c>
      <c r="H23" s="27"/>
      <c r="I23" s="27"/>
      <c r="J23" s="27">
        <v>1</v>
      </c>
      <c r="K23" s="27">
        <v>4</v>
      </c>
      <c r="L23" s="27">
        <v>0</v>
      </c>
      <c r="M23" s="27">
        <v>0</v>
      </c>
      <c r="N23" s="27">
        <f>SUM(L23:M23)</f>
        <v>0</v>
      </c>
      <c r="O23" s="39">
        <v>0</v>
      </c>
      <c r="P23" s="39">
        <v>0</v>
      </c>
      <c r="Q23" s="39">
        <v>0</v>
      </c>
      <c r="R23" s="39">
        <v>1</v>
      </c>
      <c r="S23" s="39">
        <v>0</v>
      </c>
      <c r="T23" s="27">
        <f t="shared" si="1"/>
        <v>1</v>
      </c>
      <c r="U23" s="40">
        <f t="shared" si="2"/>
        <v>0</v>
      </c>
      <c r="V23" s="22">
        <v>190</v>
      </c>
      <c r="W23" s="22" t="s">
        <v>93</v>
      </c>
      <c r="X23" s="22" t="s">
        <v>89</v>
      </c>
      <c r="Y23" s="71">
        <v>500</v>
      </c>
      <c r="Z23" s="42"/>
      <c r="AA23" s="1" t="s">
        <v>90</v>
      </c>
      <c r="AB23" s="28" t="s">
        <v>132</v>
      </c>
    </row>
    <row r="24" spans="1:28" x14ac:dyDescent="0.3">
      <c r="A24" s="1" t="s">
        <v>66</v>
      </c>
      <c r="B24" s="1" t="s">
        <v>45</v>
      </c>
      <c r="C24" s="27" t="s">
        <v>48</v>
      </c>
      <c r="D24" s="38">
        <v>11</v>
      </c>
      <c r="E24" s="27">
        <v>38</v>
      </c>
      <c r="F24" s="27">
        <v>4</v>
      </c>
      <c r="G24" s="27">
        <v>13</v>
      </c>
      <c r="H24" s="27"/>
      <c r="I24" s="27"/>
      <c r="J24" s="27">
        <v>3</v>
      </c>
      <c r="K24" s="27">
        <v>5</v>
      </c>
      <c r="L24" s="27">
        <v>4</v>
      </c>
      <c r="M24" s="27">
        <v>2</v>
      </c>
      <c r="N24" s="27">
        <f>SUM(L24:M24)</f>
        <v>6</v>
      </c>
      <c r="O24" s="39">
        <v>3</v>
      </c>
      <c r="P24" s="39">
        <v>2</v>
      </c>
      <c r="Q24" s="39">
        <v>2</v>
      </c>
      <c r="R24" s="39">
        <v>1</v>
      </c>
      <c r="S24" s="39">
        <v>0</v>
      </c>
      <c r="T24" s="27">
        <f t="shared" si="1"/>
        <v>11</v>
      </c>
      <c r="U24" s="40">
        <f t="shared" si="2"/>
        <v>0.63157894736842102</v>
      </c>
      <c r="V24" s="22">
        <v>190</v>
      </c>
      <c r="W24" s="22" t="s">
        <v>93</v>
      </c>
      <c r="X24" s="22" t="s">
        <v>89</v>
      </c>
      <c r="Y24" s="71">
        <v>500</v>
      </c>
      <c r="Z24" s="42"/>
      <c r="AA24" s="1" t="s">
        <v>90</v>
      </c>
      <c r="AB24" s="28" t="s">
        <v>132</v>
      </c>
    </row>
    <row r="25" spans="1:28" x14ac:dyDescent="0.3">
      <c r="A25" s="44" t="s">
        <v>66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30</v>
      </c>
      <c r="G25" s="45">
        <f t="shared" si="3"/>
        <v>85</v>
      </c>
      <c r="H25" s="45">
        <f t="shared" si="3"/>
        <v>0</v>
      </c>
      <c r="I25" s="45">
        <f t="shared" si="3"/>
        <v>0</v>
      </c>
      <c r="J25" s="45">
        <f t="shared" si="3"/>
        <v>41</v>
      </c>
      <c r="K25" s="45">
        <f t="shared" si="3"/>
        <v>54</v>
      </c>
      <c r="L25" s="45">
        <f t="shared" si="3"/>
        <v>21</v>
      </c>
      <c r="M25" s="45">
        <f t="shared" si="3"/>
        <v>31</v>
      </c>
      <c r="N25" s="45">
        <f t="shared" si="3"/>
        <v>52</v>
      </c>
      <c r="O25" s="45">
        <f t="shared" si="3"/>
        <v>15</v>
      </c>
      <c r="P25" s="45">
        <f t="shared" si="3"/>
        <v>21</v>
      </c>
      <c r="Q25" s="45">
        <f t="shared" si="3"/>
        <v>12</v>
      </c>
      <c r="R25" s="45">
        <f t="shared" si="3"/>
        <v>14</v>
      </c>
      <c r="S25" s="45">
        <f t="shared" si="3"/>
        <v>7</v>
      </c>
      <c r="T25" s="45">
        <f t="shared" si="3"/>
        <v>101</v>
      </c>
      <c r="U25" s="46">
        <f>((T25+Q25+N25-R25)+(O25*2))/E25</f>
        <v>0.75416666666666665</v>
      </c>
      <c r="V25" s="47">
        <v>190</v>
      </c>
      <c r="W25" s="47" t="s">
        <v>93</v>
      </c>
      <c r="X25" s="47" t="s">
        <v>89</v>
      </c>
      <c r="Y25" s="72">
        <v>500</v>
      </c>
      <c r="Z25" s="49"/>
      <c r="AA25" s="44" t="s">
        <v>90</v>
      </c>
      <c r="AB25" s="76" t="s">
        <v>132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0.35294117647058826</v>
      </c>
      <c r="H26" s="27"/>
      <c r="I26" s="1"/>
      <c r="J26" s="50" t="s">
        <v>41</v>
      </c>
      <c r="K26" s="52">
        <f>J25/K25</f>
        <v>0.7592592592592593</v>
      </c>
      <c r="L26" s="1"/>
      <c r="M26" s="39" t="s">
        <v>42</v>
      </c>
      <c r="N26" s="53">
        <v>28</v>
      </c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B34" s="1"/>
      <c r="C34" s="55" t="s">
        <v>67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6">
        <v>9</v>
      </c>
      <c r="W34" s="1"/>
      <c r="X34" s="1"/>
      <c r="Y34" s="31"/>
      <c r="Z34" s="42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66</v>
      </c>
      <c r="C36" s="27" t="s">
        <v>326</v>
      </c>
      <c r="D36" s="38">
        <v>13</v>
      </c>
      <c r="E36" s="27">
        <v>6</v>
      </c>
      <c r="F36" s="27">
        <v>0</v>
      </c>
      <c r="G36" s="27">
        <v>0</v>
      </c>
      <c r="H36" s="27"/>
      <c r="I36" s="27"/>
      <c r="J36" s="27">
        <v>0</v>
      </c>
      <c r="K36" s="27">
        <v>0</v>
      </c>
      <c r="L36" s="27">
        <v>0</v>
      </c>
      <c r="M36" s="27">
        <v>0</v>
      </c>
      <c r="N36" s="27">
        <f>SUM(L36:M36)</f>
        <v>0</v>
      </c>
      <c r="O36" s="27">
        <v>1</v>
      </c>
      <c r="P36" s="39">
        <v>2</v>
      </c>
      <c r="Q36" s="27">
        <v>0</v>
      </c>
      <c r="R36" s="27">
        <v>0</v>
      </c>
      <c r="S36" s="27">
        <v>0</v>
      </c>
      <c r="T36" s="27">
        <f>(H36*3)+((F36-H36)*2)+J36</f>
        <v>0</v>
      </c>
      <c r="U36" s="40">
        <f>IFERROR(((T36+Q36+N36-R36)+(O36*2))/E36,"")</f>
        <v>0.33333333333333331</v>
      </c>
      <c r="V36" s="22">
        <v>190</v>
      </c>
      <c r="W36" s="22" t="s">
        <v>88</v>
      </c>
      <c r="X36" s="22" t="s">
        <v>94</v>
      </c>
      <c r="Y36" s="71">
        <v>500</v>
      </c>
      <c r="Z36" s="42"/>
      <c r="AA36" s="1" t="s">
        <v>122</v>
      </c>
      <c r="AB36" s="28" t="s">
        <v>123</v>
      </c>
    </row>
    <row r="37" spans="1:28" x14ac:dyDescent="0.3">
      <c r="A37" s="1" t="s">
        <v>45</v>
      </c>
      <c r="B37" s="1" t="s">
        <v>66</v>
      </c>
      <c r="C37" s="27" t="s">
        <v>121</v>
      </c>
      <c r="D37" s="38">
        <v>15</v>
      </c>
      <c r="E37" s="27">
        <v>45</v>
      </c>
      <c r="F37" s="27">
        <v>5</v>
      </c>
      <c r="G37" s="27">
        <v>20</v>
      </c>
      <c r="H37" s="27"/>
      <c r="I37" s="27"/>
      <c r="J37" s="27">
        <v>13</v>
      </c>
      <c r="K37" s="27">
        <v>18</v>
      </c>
      <c r="L37" s="27">
        <v>1</v>
      </c>
      <c r="M37" s="27">
        <v>5</v>
      </c>
      <c r="N37" s="27">
        <f>SUM(L37:M37)</f>
        <v>6</v>
      </c>
      <c r="O37" s="27">
        <v>1</v>
      </c>
      <c r="P37" s="39">
        <v>3</v>
      </c>
      <c r="Q37" s="27">
        <v>1</v>
      </c>
      <c r="R37" s="27">
        <v>2</v>
      </c>
      <c r="S37" s="27">
        <v>0</v>
      </c>
      <c r="T37" s="27">
        <f>(H37*3)+((F37-H37)*2)+J37</f>
        <v>23</v>
      </c>
      <c r="U37" s="40">
        <f>IFERROR(((T37+Q37+N37-R37)+(O37*2))/E37,"")</f>
        <v>0.66666666666666663</v>
      </c>
      <c r="V37" s="22">
        <v>190</v>
      </c>
      <c r="W37" s="22" t="s">
        <v>88</v>
      </c>
      <c r="X37" s="22" t="s">
        <v>94</v>
      </c>
      <c r="Y37" s="71">
        <v>500</v>
      </c>
      <c r="Z37" s="42"/>
      <c r="AA37" s="1" t="s">
        <v>122</v>
      </c>
      <c r="AB37" s="28" t="s">
        <v>123</v>
      </c>
    </row>
    <row r="38" spans="1:28" x14ac:dyDescent="0.3">
      <c r="A38" s="1" t="s">
        <v>45</v>
      </c>
      <c r="B38" s="1" t="s">
        <v>66</v>
      </c>
      <c r="C38" s="27" t="s">
        <v>124</v>
      </c>
      <c r="D38" s="38">
        <v>10</v>
      </c>
      <c r="E38" s="27">
        <v>7</v>
      </c>
      <c r="F38" s="27">
        <v>0</v>
      </c>
      <c r="G38" s="27">
        <v>1</v>
      </c>
      <c r="H38" s="27"/>
      <c r="I38" s="27"/>
      <c r="J38" s="27">
        <v>1</v>
      </c>
      <c r="K38" s="27">
        <v>2</v>
      </c>
      <c r="L38" s="27">
        <v>0</v>
      </c>
      <c r="M38" s="27">
        <v>0</v>
      </c>
      <c r="N38" s="27">
        <f t="shared" ref="N38:N43" si="4">SUM(L38:M38)</f>
        <v>0</v>
      </c>
      <c r="O38" s="39">
        <v>2</v>
      </c>
      <c r="P38" s="39">
        <v>1</v>
      </c>
      <c r="Q38" s="39">
        <v>0</v>
      </c>
      <c r="R38" s="39">
        <v>0</v>
      </c>
      <c r="S38" s="39">
        <v>0</v>
      </c>
      <c r="T38" s="39">
        <f t="shared" ref="T38:T43" si="5">(H38*3)+((F38-H38)*2)+J38</f>
        <v>1</v>
      </c>
      <c r="U38" s="40">
        <f t="shared" ref="U38:U45" si="6">IFERROR(((T38+Q38+N38-R38)+(O38*2))/E38,"")</f>
        <v>0.7142857142857143</v>
      </c>
      <c r="V38" s="22">
        <v>190</v>
      </c>
      <c r="W38" s="22" t="s">
        <v>88</v>
      </c>
      <c r="X38" s="22" t="s">
        <v>94</v>
      </c>
      <c r="Y38" s="71">
        <v>500</v>
      </c>
      <c r="Z38" s="42"/>
      <c r="AA38" s="1" t="s">
        <v>122</v>
      </c>
      <c r="AB38" s="28" t="s">
        <v>123</v>
      </c>
    </row>
    <row r="39" spans="1:28" x14ac:dyDescent="0.3">
      <c r="A39" s="1" t="s">
        <v>45</v>
      </c>
      <c r="B39" s="1" t="s">
        <v>66</v>
      </c>
      <c r="C39" s="27" t="s">
        <v>125</v>
      </c>
      <c r="D39" s="38">
        <v>25</v>
      </c>
      <c r="E39" s="27">
        <v>27</v>
      </c>
      <c r="F39" s="27">
        <v>3</v>
      </c>
      <c r="G39" s="27">
        <v>5</v>
      </c>
      <c r="H39" s="27"/>
      <c r="I39" s="27"/>
      <c r="J39" s="27">
        <v>2</v>
      </c>
      <c r="K39" s="27">
        <v>2</v>
      </c>
      <c r="L39" s="27">
        <v>2</v>
      </c>
      <c r="M39" s="27">
        <v>0</v>
      </c>
      <c r="N39" s="27">
        <f t="shared" si="4"/>
        <v>2</v>
      </c>
      <c r="O39" s="39">
        <v>3</v>
      </c>
      <c r="P39" s="39">
        <v>2</v>
      </c>
      <c r="Q39" s="39">
        <v>0</v>
      </c>
      <c r="R39" s="39">
        <v>5</v>
      </c>
      <c r="S39" s="39">
        <v>1</v>
      </c>
      <c r="T39" s="39">
        <f t="shared" si="5"/>
        <v>8</v>
      </c>
      <c r="U39" s="40">
        <f t="shared" si="6"/>
        <v>0.40740740740740738</v>
      </c>
      <c r="V39" s="22">
        <v>190</v>
      </c>
      <c r="W39" s="22" t="s">
        <v>88</v>
      </c>
      <c r="X39" s="22" t="s">
        <v>94</v>
      </c>
      <c r="Y39" s="71">
        <v>500</v>
      </c>
      <c r="Z39" s="42"/>
      <c r="AA39" s="1" t="s">
        <v>122</v>
      </c>
      <c r="AB39" s="28" t="s">
        <v>123</v>
      </c>
    </row>
    <row r="40" spans="1:28" x14ac:dyDescent="0.3">
      <c r="A40" s="1" t="s">
        <v>45</v>
      </c>
      <c r="B40" s="1" t="s">
        <v>66</v>
      </c>
      <c r="C40" s="27" t="s">
        <v>126</v>
      </c>
      <c r="D40" s="38">
        <v>8</v>
      </c>
      <c r="E40" s="27">
        <v>23</v>
      </c>
      <c r="F40" s="27">
        <v>1</v>
      </c>
      <c r="G40" s="27">
        <v>4</v>
      </c>
      <c r="H40" s="27"/>
      <c r="I40" s="27"/>
      <c r="J40" s="27">
        <v>0</v>
      </c>
      <c r="K40" s="27">
        <v>0</v>
      </c>
      <c r="L40" s="27">
        <v>2</v>
      </c>
      <c r="M40" s="27">
        <v>6</v>
      </c>
      <c r="N40" s="27">
        <f t="shared" si="4"/>
        <v>8</v>
      </c>
      <c r="O40" s="39">
        <v>0</v>
      </c>
      <c r="P40" s="39">
        <v>5</v>
      </c>
      <c r="Q40" s="39">
        <v>2</v>
      </c>
      <c r="R40" s="39">
        <v>1</v>
      </c>
      <c r="S40" s="39">
        <v>0</v>
      </c>
      <c r="T40" s="39">
        <f t="shared" si="5"/>
        <v>2</v>
      </c>
      <c r="U40" s="40">
        <f t="shared" si="6"/>
        <v>0.47826086956521741</v>
      </c>
      <c r="V40" s="22">
        <v>190</v>
      </c>
      <c r="W40" s="22" t="s">
        <v>88</v>
      </c>
      <c r="X40" s="22" t="s">
        <v>94</v>
      </c>
      <c r="Y40" s="71">
        <v>500</v>
      </c>
      <c r="Z40" s="42"/>
      <c r="AA40" s="1" t="s">
        <v>122</v>
      </c>
      <c r="AB40" s="28" t="s">
        <v>123</v>
      </c>
    </row>
    <row r="41" spans="1:28" x14ac:dyDescent="0.3">
      <c r="A41" s="1" t="s">
        <v>45</v>
      </c>
      <c r="B41" s="1" t="s">
        <v>66</v>
      </c>
      <c r="C41" s="27" t="s">
        <v>127</v>
      </c>
      <c r="D41" s="38">
        <v>6</v>
      </c>
      <c r="E41" s="27">
        <v>24</v>
      </c>
      <c r="F41" s="27">
        <v>7</v>
      </c>
      <c r="G41" s="27">
        <v>11</v>
      </c>
      <c r="H41" s="27"/>
      <c r="I41" s="27"/>
      <c r="J41" s="27">
        <v>0</v>
      </c>
      <c r="K41" s="27">
        <v>0</v>
      </c>
      <c r="L41" s="27">
        <v>2</v>
      </c>
      <c r="M41" s="27">
        <v>4</v>
      </c>
      <c r="N41" s="27">
        <f t="shared" si="4"/>
        <v>6</v>
      </c>
      <c r="O41" s="39">
        <v>2</v>
      </c>
      <c r="P41" s="39">
        <v>5</v>
      </c>
      <c r="Q41" s="39">
        <v>1</v>
      </c>
      <c r="R41" s="39">
        <v>1</v>
      </c>
      <c r="S41" s="39">
        <v>0</v>
      </c>
      <c r="T41" s="39">
        <f t="shared" si="5"/>
        <v>14</v>
      </c>
      <c r="U41" s="40">
        <f t="shared" si="6"/>
        <v>1</v>
      </c>
      <c r="V41" s="22">
        <v>190</v>
      </c>
      <c r="W41" s="22" t="s">
        <v>88</v>
      </c>
      <c r="X41" s="22" t="s">
        <v>94</v>
      </c>
      <c r="Y41" s="71">
        <v>500</v>
      </c>
      <c r="Z41" s="42"/>
      <c r="AA41" s="1" t="s">
        <v>122</v>
      </c>
      <c r="AB41" s="28" t="s">
        <v>123</v>
      </c>
    </row>
    <row r="42" spans="1:28" x14ac:dyDescent="0.3">
      <c r="A42" s="1" t="s">
        <v>45</v>
      </c>
      <c r="B42" s="1" t="s">
        <v>66</v>
      </c>
      <c r="C42" s="27" t="s">
        <v>128</v>
      </c>
      <c r="D42" s="38">
        <v>22</v>
      </c>
      <c r="E42" s="27">
        <v>23</v>
      </c>
      <c r="F42" s="27">
        <v>6</v>
      </c>
      <c r="G42" s="27">
        <v>10</v>
      </c>
      <c r="H42" s="27"/>
      <c r="I42" s="27"/>
      <c r="J42" s="27">
        <v>1</v>
      </c>
      <c r="K42" s="27">
        <v>2</v>
      </c>
      <c r="L42" s="27">
        <v>1</v>
      </c>
      <c r="M42" s="27">
        <v>1</v>
      </c>
      <c r="N42" s="27">
        <f t="shared" si="4"/>
        <v>2</v>
      </c>
      <c r="O42" s="39">
        <v>1</v>
      </c>
      <c r="P42" s="39">
        <v>3</v>
      </c>
      <c r="Q42" s="39">
        <v>3</v>
      </c>
      <c r="R42" s="39">
        <v>1</v>
      </c>
      <c r="S42" s="39">
        <v>0</v>
      </c>
      <c r="T42" s="39">
        <f t="shared" si="5"/>
        <v>13</v>
      </c>
      <c r="U42" s="40">
        <f t="shared" si="6"/>
        <v>0.82608695652173914</v>
      </c>
      <c r="V42" s="22">
        <v>190</v>
      </c>
      <c r="W42" s="22" t="s">
        <v>88</v>
      </c>
      <c r="X42" s="22" t="s">
        <v>94</v>
      </c>
      <c r="Y42" s="71">
        <v>500</v>
      </c>
      <c r="Z42" s="42"/>
      <c r="AA42" s="1" t="s">
        <v>122</v>
      </c>
      <c r="AB42" s="28" t="s">
        <v>123</v>
      </c>
    </row>
    <row r="43" spans="1:28" x14ac:dyDescent="0.3">
      <c r="A43" s="1" t="s">
        <v>45</v>
      </c>
      <c r="B43" s="1" t="s">
        <v>66</v>
      </c>
      <c r="C43" s="27" t="s">
        <v>129</v>
      </c>
      <c r="D43" s="38">
        <v>28</v>
      </c>
      <c r="E43" s="27">
        <v>41</v>
      </c>
      <c r="F43" s="27">
        <v>9</v>
      </c>
      <c r="G43" s="27">
        <v>18</v>
      </c>
      <c r="H43" s="27"/>
      <c r="I43" s="27"/>
      <c r="J43" s="27">
        <v>1</v>
      </c>
      <c r="K43" s="27">
        <v>2</v>
      </c>
      <c r="L43" s="27">
        <v>0</v>
      </c>
      <c r="M43" s="27">
        <v>3</v>
      </c>
      <c r="N43" s="27">
        <f t="shared" si="4"/>
        <v>3</v>
      </c>
      <c r="O43" s="39">
        <v>1</v>
      </c>
      <c r="P43" s="39">
        <v>5</v>
      </c>
      <c r="Q43" s="39">
        <v>2</v>
      </c>
      <c r="R43" s="39">
        <v>2</v>
      </c>
      <c r="S43" s="39">
        <v>0</v>
      </c>
      <c r="T43" s="39">
        <f t="shared" si="5"/>
        <v>19</v>
      </c>
      <c r="U43" s="40">
        <f t="shared" si="6"/>
        <v>0.58536585365853655</v>
      </c>
      <c r="V43" s="22">
        <v>190</v>
      </c>
      <c r="W43" s="22" t="s">
        <v>88</v>
      </c>
      <c r="X43" s="22" t="s">
        <v>94</v>
      </c>
      <c r="Y43" s="71">
        <v>500</v>
      </c>
      <c r="Z43" s="42"/>
      <c r="AA43" s="1" t="s">
        <v>122</v>
      </c>
      <c r="AB43" s="28" t="s">
        <v>123</v>
      </c>
    </row>
    <row r="44" spans="1:28" x14ac:dyDescent="0.3">
      <c r="A44" s="1" t="s">
        <v>45</v>
      </c>
      <c r="B44" s="1" t="s">
        <v>66</v>
      </c>
      <c r="C44" s="27" t="s">
        <v>130</v>
      </c>
      <c r="D44" s="38">
        <v>32</v>
      </c>
      <c r="E44" s="27">
        <v>16</v>
      </c>
      <c r="F44" s="27">
        <v>2</v>
      </c>
      <c r="G44" s="27">
        <v>3</v>
      </c>
      <c r="H44" s="27"/>
      <c r="I44" s="27"/>
      <c r="J44" s="27">
        <v>0</v>
      </c>
      <c r="K44" s="27">
        <v>0</v>
      </c>
      <c r="L44" s="27">
        <v>1</v>
      </c>
      <c r="M44" s="27">
        <v>1</v>
      </c>
      <c r="N44" s="27">
        <f>SUM(L44:M44)</f>
        <v>2</v>
      </c>
      <c r="O44" s="39">
        <v>1</v>
      </c>
      <c r="P44" s="39">
        <v>4</v>
      </c>
      <c r="Q44" s="39">
        <v>1</v>
      </c>
      <c r="R44" s="39">
        <v>1</v>
      </c>
      <c r="S44" s="39">
        <v>0</v>
      </c>
      <c r="T44" s="39">
        <f>(H44*3)+((F44-H44)*2)+J44</f>
        <v>4</v>
      </c>
      <c r="U44" s="40">
        <f t="shared" si="6"/>
        <v>0.5</v>
      </c>
      <c r="V44" s="22">
        <v>190</v>
      </c>
      <c r="W44" s="22" t="s">
        <v>88</v>
      </c>
      <c r="X44" s="22" t="s">
        <v>94</v>
      </c>
      <c r="Y44" s="71">
        <v>500</v>
      </c>
      <c r="Z44" s="42"/>
      <c r="AA44" s="1" t="s">
        <v>122</v>
      </c>
      <c r="AB44" s="28" t="s">
        <v>123</v>
      </c>
    </row>
    <row r="45" spans="1:28" x14ac:dyDescent="0.3">
      <c r="A45" s="1" t="s">
        <v>45</v>
      </c>
      <c r="B45" s="1" t="s">
        <v>66</v>
      </c>
      <c r="C45" s="27" t="s">
        <v>131</v>
      </c>
      <c r="D45" s="38">
        <v>30</v>
      </c>
      <c r="E45" s="27">
        <v>28</v>
      </c>
      <c r="F45" s="27">
        <v>1</v>
      </c>
      <c r="G45" s="27">
        <v>3</v>
      </c>
      <c r="H45" s="27"/>
      <c r="I45" s="27"/>
      <c r="J45" s="27">
        <v>0</v>
      </c>
      <c r="K45" s="27">
        <v>1</v>
      </c>
      <c r="L45" s="27">
        <v>0</v>
      </c>
      <c r="M45" s="27">
        <v>5</v>
      </c>
      <c r="N45" s="27">
        <f>SUM(L45:M45)</f>
        <v>5</v>
      </c>
      <c r="O45" s="39">
        <v>0</v>
      </c>
      <c r="P45" s="39">
        <v>4</v>
      </c>
      <c r="Q45" s="39">
        <v>3</v>
      </c>
      <c r="R45" s="39">
        <v>0</v>
      </c>
      <c r="S45" s="39">
        <v>0</v>
      </c>
      <c r="T45" s="39">
        <f>(H45*3)+((F45-H45)*2)+J45</f>
        <v>2</v>
      </c>
      <c r="U45" s="40">
        <f t="shared" si="6"/>
        <v>0.35714285714285715</v>
      </c>
      <c r="V45" s="22">
        <v>190</v>
      </c>
      <c r="W45" s="22" t="s">
        <v>88</v>
      </c>
      <c r="X45" s="22" t="s">
        <v>94</v>
      </c>
      <c r="Y45" s="71">
        <v>500</v>
      </c>
      <c r="Z45" s="42"/>
      <c r="AA45" s="1" t="s">
        <v>122</v>
      </c>
      <c r="AB45" s="28" t="s">
        <v>123</v>
      </c>
    </row>
    <row r="46" spans="1:28" x14ac:dyDescent="0.3">
      <c r="A46" s="44" t="s">
        <v>45</v>
      </c>
      <c r="B46" s="44" t="s">
        <v>66</v>
      </c>
      <c r="C46" s="45" t="s">
        <v>39</v>
      </c>
      <c r="D46" s="44"/>
      <c r="E46" s="45">
        <f t="shared" ref="E46:T46" si="7">SUM(E36:E45)</f>
        <v>240</v>
      </c>
      <c r="F46" s="45">
        <f t="shared" si="7"/>
        <v>34</v>
      </c>
      <c r="G46" s="45">
        <f t="shared" si="7"/>
        <v>75</v>
      </c>
      <c r="H46" s="45">
        <f t="shared" si="7"/>
        <v>0</v>
      </c>
      <c r="I46" s="45">
        <f t="shared" si="7"/>
        <v>0</v>
      </c>
      <c r="J46" s="45">
        <f t="shared" si="7"/>
        <v>18</v>
      </c>
      <c r="K46" s="45">
        <f t="shared" si="7"/>
        <v>27</v>
      </c>
      <c r="L46" s="45">
        <f t="shared" si="7"/>
        <v>9</v>
      </c>
      <c r="M46" s="45">
        <f t="shared" si="7"/>
        <v>25</v>
      </c>
      <c r="N46" s="45">
        <f t="shared" si="7"/>
        <v>34</v>
      </c>
      <c r="O46" s="45">
        <f t="shared" si="7"/>
        <v>12</v>
      </c>
      <c r="P46" s="45">
        <f t="shared" si="7"/>
        <v>34</v>
      </c>
      <c r="Q46" s="45">
        <f t="shared" si="7"/>
        <v>13</v>
      </c>
      <c r="R46" s="45">
        <f t="shared" si="7"/>
        <v>13</v>
      </c>
      <c r="S46" s="45">
        <f t="shared" si="7"/>
        <v>1</v>
      </c>
      <c r="T46" s="45">
        <f t="shared" si="7"/>
        <v>86</v>
      </c>
      <c r="U46" s="46">
        <f>((T46+Q46+N46-R46)+(O46*2))/E46</f>
        <v>0.6</v>
      </c>
      <c r="V46" s="47">
        <v>190</v>
      </c>
      <c r="W46" s="47" t="s">
        <v>88</v>
      </c>
      <c r="X46" s="47" t="s">
        <v>94</v>
      </c>
      <c r="Y46" s="72">
        <v>500</v>
      </c>
      <c r="Z46" s="49"/>
      <c r="AA46" s="44" t="s">
        <v>122</v>
      </c>
      <c r="AB46" s="76" t="s">
        <v>123</v>
      </c>
    </row>
    <row r="47" spans="1:28" x14ac:dyDescent="0.3">
      <c r="A47" s="1"/>
      <c r="B47" s="1"/>
      <c r="C47" s="1"/>
      <c r="D47" s="1"/>
      <c r="F47" s="50" t="s">
        <v>40</v>
      </c>
      <c r="G47" s="51">
        <f>F46/G46</f>
        <v>0.45333333333333331</v>
      </c>
      <c r="H47" s="27"/>
      <c r="I47" s="1"/>
      <c r="J47" s="50" t="s">
        <v>41</v>
      </c>
      <c r="K47" s="52">
        <f>J46/K46</f>
        <v>0.66666666666666663</v>
      </c>
      <c r="L47" s="1"/>
      <c r="M47" s="39" t="s">
        <v>42</v>
      </c>
      <c r="N47" s="53">
        <v>20</v>
      </c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05D95-FD73-4EF0-A526-CD399A44FC60}">
  <sheetPr>
    <tabColor rgb="FF92D050"/>
  </sheetPr>
  <dimension ref="A1:AB52"/>
  <sheetViews>
    <sheetView workbookViewId="0">
      <selection activeCell="C16" sqref="C16:E17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324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133</v>
      </c>
      <c r="D4" s="7" t="s">
        <v>4</v>
      </c>
      <c r="E4" s="8"/>
      <c r="F4" s="5"/>
      <c r="G4" s="1"/>
      <c r="J4" s="15" t="s">
        <v>134</v>
      </c>
      <c r="K4" s="16" t="str">
        <f>+C11</f>
        <v>Minnesota Fillies</v>
      </c>
      <c r="L4" s="17"/>
      <c r="M4" s="18"/>
      <c r="N4" s="19">
        <v>31</v>
      </c>
      <c r="O4" s="19">
        <v>15</v>
      </c>
      <c r="P4" s="19">
        <v>25</v>
      </c>
      <c r="Q4" s="19">
        <v>34</v>
      </c>
      <c r="R4" s="20"/>
      <c r="S4" s="21">
        <f>SUM(N4:R4)</f>
        <v>105</v>
      </c>
      <c r="T4" s="22">
        <v>195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135</v>
      </c>
      <c r="K5" s="16" t="str">
        <f>+C34</f>
        <v>Chicago Hustle</v>
      </c>
      <c r="L5" s="17"/>
      <c r="M5" s="18"/>
      <c r="N5" s="19">
        <v>17</v>
      </c>
      <c r="O5" s="19">
        <v>32</v>
      </c>
      <c r="P5" s="19">
        <v>18</v>
      </c>
      <c r="Q5" s="19">
        <v>19</v>
      </c>
      <c r="R5" s="20"/>
      <c r="S5" s="21">
        <f>SUM(N5:R5)</f>
        <v>86</v>
      </c>
      <c r="T5" s="22">
        <v>195</v>
      </c>
      <c r="U5" s="1"/>
      <c r="V5" s="1"/>
      <c r="W5" s="1"/>
    </row>
    <row r="6" spans="1:28" x14ac:dyDescent="0.3">
      <c r="C6" s="23">
        <v>595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108</v>
      </c>
      <c r="D7" s="7" t="s">
        <v>7</v>
      </c>
      <c r="G7" s="1"/>
      <c r="S7" s="1"/>
      <c r="T7" s="25" t="s">
        <v>8</v>
      </c>
      <c r="U7" s="1"/>
      <c r="V7" s="26">
        <v>195</v>
      </c>
      <c r="W7" s="1"/>
    </row>
    <row r="8" spans="1:28" x14ac:dyDescent="0.3">
      <c r="B8" s="1"/>
      <c r="C8" s="24" t="s">
        <v>175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8.6805555555555566E-2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9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136</v>
      </c>
      <c r="D13" s="38">
        <v>25</v>
      </c>
      <c r="E13" s="27">
        <v>2</v>
      </c>
      <c r="F13" s="27">
        <v>0</v>
      </c>
      <c r="G13" s="27">
        <v>0</v>
      </c>
      <c r="H13" s="27"/>
      <c r="I13" s="27"/>
      <c r="J13" s="27">
        <v>0</v>
      </c>
      <c r="K13" s="27">
        <v>0</v>
      </c>
      <c r="L13" s="27">
        <v>0</v>
      </c>
      <c r="M13" s="27">
        <v>0</v>
      </c>
      <c r="N13" s="27">
        <f>SUM(L13:M13)</f>
        <v>0</v>
      </c>
      <c r="O13" s="27">
        <v>0</v>
      </c>
      <c r="P13" s="39">
        <v>0</v>
      </c>
      <c r="Q13" s="27">
        <v>0</v>
      </c>
      <c r="R13" s="27">
        <v>1</v>
      </c>
      <c r="S13" s="27">
        <v>0</v>
      </c>
      <c r="T13" s="27">
        <f>+(F13*2)+J13</f>
        <v>0</v>
      </c>
      <c r="U13" s="96">
        <f>IFERROR(((T13+Q13+N13-R13)+(O13*2))/E13,"")</f>
        <v>-0.5</v>
      </c>
      <c r="V13" s="22">
        <v>195</v>
      </c>
      <c r="W13" s="22" t="s">
        <v>93</v>
      </c>
      <c r="X13" s="22" t="s">
        <v>89</v>
      </c>
      <c r="Y13" s="71">
        <v>595</v>
      </c>
      <c r="Z13" s="42"/>
      <c r="AA13" s="1" t="s">
        <v>90</v>
      </c>
      <c r="AB13" s="28" t="s">
        <v>137</v>
      </c>
    </row>
    <row r="14" spans="1:28" x14ac:dyDescent="0.3">
      <c r="A14" s="1" t="s">
        <v>68</v>
      </c>
      <c r="B14" s="1" t="s">
        <v>45</v>
      </c>
      <c r="C14" s="27" t="s">
        <v>54</v>
      </c>
      <c r="D14" s="38">
        <v>21</v>
      </c>
      <c r="E14" s="27">
        <v>32</v>
      </c>
      <c r="F14" s="27">
        <v>3</v>
      </c>
      <c r="G14" s="27">
        <v>7</v>
      </c>
      <c r="H14" s="27"/>
      <c r="I14" s="27"/>
      <c r="J14" s="27">
        <v>2</v>
      </c>
      <c r="K14" s="27">
        <v>5</v>
      </c>
      <c r="L14" s="27">
        <v>0</v>
      </c>
      <c r="M14" s="27">
        <v>7</v>
      </c>
      <c r="N14" s="27">
        <f t="shared" ref="N14:N21" si="0">SUM(L14:M14)</f>
        <v>7</v>
      </c>
      <c r="O14" s="39">
        <v>3</v>
      </c>
      <c r="P14" s="39">
        <v>4</v>
      </c>
      <c r="Q14" s="39">
        <v>0</v>
      </c>
      <c r="R14" s="39">
        <v>2</v>
      </c>
      <c r="S14" s="39">
        <v>1</v>
      </c>
      <c r="T14" s="27">
        <f t="shared" ref="T14:T24" si="1">+(F14*2)+J14</f>
        <v>8</v>
      </c>
      <c r="U14" s="40">
        <f t="shared" ref="U14:U24" si="2">IFERROR(((T14+Q14+N14-R14)+(O14*2))/E14,"")</f>
        <v>0.59375</v>
      </c>
      <c r="V14" s="22">
        <v>195</v>
      </c>
      <c r="W14" s="22" t="s">
        <v>93</v>
      </c>
      <c r="X14" s="22" t="s">
        <v>89</v>
      </c>
      <c r="Y14" s="71">
        <v>595</v>
      </c>
      <c r="Z14" s="42"/>
      <c r="AA14" s="1" t="s">
        <v>90</v>
      </c>
      <c r="AB14" s="28" t="s">
        <v>137</v>
      </c>
    </row>
    <row r="15" spans="1:28" x14ac:dyDescent="0.3">
      <c r="A15" s="1" t="s">
        <v>68</v>
      </c>
      <c r="B15" s="1" t="s">
        <v>45</v>
      </c>
      <c r="C15" s="27" t="s">
        <v>50</v>
      </c>
      <c r="D15" s="38">
        <v>32</v>
      </c>
      <c r="E15" s="27">
        <v>46</v>
      </c>
      <c r="F15" s="27">
        <v>6</v>
      </c>
      <c r="G15" s="27">
        <v>12</v>
      </c>
      <c r="H15" s="27"/>
      <c r="I15" s="27"/>
      <c r="J15" s="27">
        <v>4</v>
      </c>
      <c r="K15" s="27">
        <v>5</v>
      </c>
      <c r="L15" s="27">
        <v>0</v>
      </c>
      <c r="M15" s="27">
        <v>6</v>
      </c>
      <c r="N15" s="27">
        <f t="shared" si="0"/>
        <v>6</v>
      </c>
      <c r="O15" s="39">
        <v>5</v>
      </c>
      <c r="P15" s="39">
        <v>4</v>
      </c>
      <c r="Q15" s="39">
        <v>0</v>
      </c>
      <c r="R15" s="39">
        <v>5</v>
      </c>
      <c r="S15" s="39">
        <v>0</v>
      </c>
      <c r="T15" s="27">
        <f t="shared" si="1"/>
        <v>16</v>
      </c>
      <c r="U15" s="40">
        <f t="shared" si="2"/>
        <v>0.58695652173913049</v>
      </c>
      <c r="V15" s="22">
        <v>195</v>
      </c>
      <c r="W15" s="22" t="s">
        <v>93</v>
      </c>
      <c r="X15" s="22" t="s">
        <v>89</v>
      </c>
      <c r="Y15" s="71">
        <v>595</v>
      </c>
      <c r="Z15" s="42"/>
      <c r="AA15" s="1" t="s">
        <v>90</v>
      </c>
      <c r="AB15" s="28" t="s">
        <v>137</v>
      </c>
    </row>
    <row r="16" spans="1:28" x14ac:dyDescent="0.3">
      <c r="A16" s="1" t="s">
        <v>68</v>
      </c>
      <c r="B16" s="1" t="s">
        <v>45</v>
      </c>
      <c r="C16" s="27" t="s">
        <v>55</v>
      </c>
      <c r="D16" s="38">
        <v>13</v>
      </c>
      <c r="E16" s="27" t="s">
        <v>459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27"/>
      <c r="U16" s="40"/>
      <c r="V16" s="22">
        <v>195</v>
      </c>
      <c r="W16" s="22" t="s">
        <v>93</v>
      </c>
      <c r="X16" s="22" t="s">
        <v>89</v>
      </c>
      <c r="Y16" s="71">
        <v>595</v>
      </c>
      <c r="Z16" s="42"/>
      <c r="AA16" s="1" t="s">
        <v>90</v>
      </c>
      <c r="AB16" s="28" t="s">
        <v>137</v>
      </c>
    </row>
    <row r="17" spans="1:28" x14ac:dyDescent="0.3">
      <c r="A17" s="1" t="s">
        <v>68</v>
      </c>
      <c r="B17" s="1" t="s">
        <v>45</v>
      </c>
      <c r="C17" s="27" t="s">
        <v>195</v>
      </c>
      <c r="D17" s="38">
        <v>15</v>
      </c>
      <c r="E17" s="27" t="s">
        <v>459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39"/>
      <c r="S17" s="39"/>
      <c r="T17" s="27"/>
      <c r="U17" s="40"/>
      <c r="V17" s="22">
        <v>195</v>
      </c>
      <c r="W17" s="22" t="s">
        <v>93</v>
      </c>
      <c r="X17" s="22" t="s">
        <v>89</v>
      </c>
      <c r="Y17" s="71">
        <v>595</v>
      </c>
      <c r="Z17" s="42"/>
      <c r="AA17" s="1" t="s">
        <v>90</v>
      </c>
      <c r="AB17" s="28" t="s">
        <v>137</v>
      </c>
    </row>
    <row r="18" spans="1:28" x14ac:dyDescent="0.3">
      <c r="A18" s="1" t="s">
        <v>68</v>
      </c>
      <c r="B18" s="1" t="s">
        <v>45</v>
      </c>
      <c r="C18" s="27" t="s">
        <v>46</v>
      </c>
      <c r="D18" s="38">
        <v>45</v>
      </c>
      <c r="E18" s="27">
        <v>10</v>
      </c>
      <c r="F18" s="27">
        <v>0</v>
      </c>
      <c r="G18" s="27">
        <v>2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0"/>
        <v>0</v>
      </c>
      <c r="O18" s="39">
        <v>0</v>
      </c>
      <c r="P18" s="39">
        <v>0</v>
      </c>
      <c r="Q18" s="39">
        <v>0</v>
      </c>
      <c r="R18" s="39">
        <v>1</v>
      </c>
      <c r="S18" s="39">
        <v>0</v>
      </c>
      <c r="T18" s="27">
        <f t="shared" si="1"/>
        <v>0</v>
      </c>
      <c r="U18" s="96">
        <f t="shared" si="2"/>
        <v>-0.1</v>
      </c>
      <c r="V18" s="22">
        <v>195</v>
      </c>
      <c r="W18" s="22" t="s">
        <v>93</v>
      </c>
      <c r="X18" s="22" t="s">
        <v>89</v>
      </c>
      <c r="Y18" s="71">
        <v>595</v>
      </c>
      <c r="Z18" s="42"/>
      <c r="AA18" s="1" t="s">
        <v>90</v>
      </c>
      <c r="AB18" s="28" t="s">
        <v>137</v>
      </c>
    </row>
    <row r="19" spans="1:28" x14ac:dyDescent="0.3">
      <c r="A19" s="1" t="s">
        <v>68</v>
      </c>
      <c r="B19" s="1" t="s">
        <v>45</v>
      </c>
      <c r="C19" s="27" t="s">
        <v>47</v>
      </c>
      <c r="D19" s="38">
        <v>42</v>
      </c>
      <c r="E19" s="27">
        <v>38</v>
      </c>
      <c r="F19" s="27">
        <v>12</v>
      </c>
      <c r="G19" s="27">
        <v>20</v>
      </c>
      <c r="H19" s="27"/>
      <c r="I19" s="27"/>
      <c r="J19" s="27">
        <v>8</v>
      </c>
      <c r="K19" s="27">
        <v>8</v>
      </c>
      <c r="L19" s="27">
        <v>2</v>
      </c>
      <c r="M19" s="27">
        <v>8</v>
      </c>
      <c r="N19" s="27">
        <f t="shared" si="0"/>
        <v>10</v>
      </c>
      <c r="O19" s="39">
        <v>3</v>
      </c>
      <c r="P19" s="57">
        <v>6</v>
      </c>
      <c r="Q19" s="39">
        <v>1</v>
      </c>
      <c r="R19" s="39">
        <v>1</v>
      </c>
      <c r="S19" s="39">
        <v>2</v>
      </c>
      <c r="T19" s="27">
        <f t="shared" si="1"/>
        <v>32</v>
      </c>
      <c r="U19" s="40">
        <f t="shared" si="2"/>
        <v>1.263157894736842</v>
      </c>
      <c r="V19" s="22">
        <v>195</v>
      </c>
      <c r="W19" s="22" t="s">
        <v>93</v>
      </c>
      <c r="X19" s="22" t="s">
        <v>89</v>
      </c>
      <c r="Y19" s="71">
        <v>595</v>
      </c>
      <c r="Z19" s="42"/>
      <c r="AA19" s="1" t="s">
        <v>90</v>
      </c>
      <c r="AB19" s="28" t="s">
        <v>137</v>
      </c>
    </row>
    <row r="20" spans="1:28" x14ac:dyDescent="0.3">
      <c r="A20" s="1" t="s">
        <v>68</v>
      </c>
      <c r="B20" s="1" t="s">
        <v>45</v>
      </c>
      <c r="C20" s="27" t="s">
        <v>49</v>
      </c>
      <c r="D20" s="38">
        <v>53</v>
      </c>
      <c r="E20" s="27">
        <v>48</v>
      </c>
      <c r="F20" s="27">
        <v>9</v>
      </c>
      <c r="G20" s="27">
        <v>22</v>
      </c>
      <c r="H20" s="27"/>
      <c r="I20" s="27"/>
      <c r="J20" s="27">
        <v>9</v>
      </c>
      <c r="K20" s="27">
        <v>12</v>
      </c>
      <c r="L20" s="27">
        <v>10</v>
      </c>
      <c r="M20" s="27">
        <v>9</v>
      </c>
      <c r="N20" s="27">
        <f t="shared" si="0"/>
        <v>19</v>
      </c>
      <c r="O20" s="39">
        <v>0</v>
      </c>
      <c r="P20" s="39">
        <v>4</v>
      </c>
      <c r="Q20" s="39">
        <v>3</v>
      </c>
      <c r="R20" s="39">
        <v>2</v>
      </c>
      <c r="S20" s="39">
        <v>0</v>
      </c>
      <c r="T20" s="27">
        <f t="shared" si="1"/>
        <v>27</v>
      </c>
      <c r="U20" s="40">
        <f t="shared" si="2"/>
        <v>0.97916666666666663</v>
      </c>
      <c r="V20" s="22">
        <v>195</v>
      </c>
      <c r="W20" s="22" t="s">
        <v>93</v>
      </c>
      <c r="X20" s="22" t="s">
        <v>89</v>
      </c>
      <c r="Y20" s="71">
        <v>595</v>
      </c>
      <c r="Z20" s="42"/>
      <c r="AA20" s="1" t="s">
        <v>90</v>
      </c>
      <c r="AB20" s="28" t="s">
        <v>137</v>
      </c>
    </row>
    <row r="21" spans="1:28" x14ac:dyDescent="0.3">
      <c r="A21" s="1" t="s">
        <v>68</v>
      </c>
      <c r="B21" s="1" t="s">
        <v>45</v>
      </c>
      <c r="C21" s="27" t="s">
        <v>51</v>
      </c>
      <c r="D21" s="38">
        <v>33</v>
      </c>
      <c r="E21" s="27">
        <v>7</v>
      </c>
      <c r="F21" s="27">
        <v>1</v>
      </c>
      <c r="G21" s="27">
        <v>1</v>
      </c>
      <c r="H21" s="27"/>
      <c r="I21" s="27"/>
      <c r="J21" s="27">
        <v>0</v>
      </c>
      <c r="K21" s="27">
        <v>0</v>
      </c>
      <c r="L21" s="27">
        <v>2</v>
      </c>
      <c r="M21" s="27">
        <v>2</v>
      </c>
      <c r="N21" s="27">
        <f t="shared" si="0"/>
        <v>4</v>
      </c>
      <c r="O21" s="39">
        <v>1</v>
      </c>
      <c r="P21" s="39">
        <v>1</v>
      </c>
      <c r="Q21" s="39">
        <v>0</v>
      </c>
      <c r="R21" s="39">
        <v>3</v>
      </c>
      <c r="S21" s="39">
        <v>0</v>
      </c>
      <c r="T21" s="27">
        <f t="shared" si="1"/>
        <v>2</v>
      </c>
      <c r="U21" s="40">
        <f t="shared" si="2"/>
        <v>0.7142857142857143</v>
      </c>
      <c r="V21" s="22">
        <v>195</v>
      </c>
      <c r="W21" s="22" t="s">
        <v>93</v>
      </c>
      <c r="X21" s="22" t="s">
        <v>89</v>
      </c>
      <c r="Y21" s="71">
        <v>595</v>
      </c>
      <c r="Z21" s="42"/>
      <c r="AA21" s="1" t="s">
        <v>90</v>
      </c>
      <c r="AB21" s="28" t="s">
        <v>137</v>
      </c>
    </row>
    <row r="22" spans="1:28" x14ac:dyDescent="0.3">
      <c r="A22" s="1" t="s">
        <v>68</v>
      </c>
      <c r="B22" s="1" t="s">
        <v>45</v>
      </c>
      <c r="C22" s="27" t="s">
        <v>52</v>
      </c>
      <c r="D22" s="38">
        <v>12</v>
      </c>
      <c r="E22" s="27">
        <v>9</v>
      </c>
      <c r="F22" s="27">
        <v>0</v>
      </c>
      <c r="G22" s="27">
        <v>1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>SUM(L22:M22)</f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27">
        <f t="shared" si="1"/>
        <v>0</v>
      </c>
      <c r="U22" s="40">
        <f t="shared" si="2"/>
        <v>0</v>
      </c>
      <c r="V22" s="22">
        <v>195</v>
      </c>
      <c r="W22" s="22" t="s">
        <v>93</v>
      </c>
      <c r="X22" s="22" t="s">
        <v>89</v>
      </c>
      <c r="Y22" s="71">
        <v>595</v>
      </c>
      <c r="Z22" s="42"/>
      <c r="AA22" s="1" t="s">
        <v>90</v>
      </c>
      <c r="AB22" s="28" t="s">
        <v>137</v>
      </c>
    </row>
    <row r="23" spans="1:28" x14ac:dyDescent="0.3">
      <c r="A23" s="1" t="s">
        <v>68</v>
      </c>
      <c r="B23" s="1" t="s">
        <v>45</v>
      </c>
      <c r="C23" s="27" t="s">
        <v>53</v>
      </c>
      <c r="D23" s="38">
        <v>24</v>
      </c>
      <c r="E23" s="27" t="s">
        <v>459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27"/>
      <c r="U23" s="40" t="str">
        <f t="shared" si="2"/>
        <v/>
      </c>
      <c r="V23" s="22">
        <v>195</v>
      </c>
      <c r="W23" s="22" t="s">
        <v>93</v>
      </c>
      <c r="X23" s="22" t="s">
        <v>89</v>
      </c>
      <c r="Y23" s="71">
        <v>595</v>
      </c>
      <c r="Z23" s="42"/>
      <c r="AA23" s="1" t="s">
        <v>90</v>
      </c>
      <c r="AB23" s="28" t="s">
        <v>137</v>
      </c>
    </row>
    <row r="24" spans="1:28" x14ac:dyDescent="0.3">
      <c r="A24" s="1" t="s">
        <v>68</v>
      </c>
      <c r="B24" s="1" t="s">
        <v>45</v>
      </c>
      <c r="C24" s="27" t="s">
        <v>48</v>
      </c>
      <c r="D24" s="38">
        <v>11</v>
      </c>
      <c r="E24" s="27">
        <v>48</v>
      </c>
      <c r="F24" s="27">
        <v>9</v>
      </c>
      <c r="G24" s="27">
        <v>17</v>
      </c>
      <c r="H24" s="27"/>
      <c r="I24" s="27"/>
      <c r="J24" s="27">
        <v>2</v>
      </c>
      <c r="K24" s="27">
        <v>4</v>
      </c>
      <c r="L24" s="27">
        <v>3</v>
      </c>
      <c r="M24" s="27">
        <v>1</v>
      </c>
      <c r="N24" s="27">
        <f>SUM(L24:M24)</f>
        <v>4</v>
      </c>
      <c r="O24" s="39">
        <v>4</v>
      </c>
      <c r="P24" s="39">
        <v>3</v>
      </c>
      <c r="Q24" s="39">
        <v>0</v>
      </c>
      <c r="R24" s="39">
        <v>4</v>
      </c>
      <c r="S24" s="39">
        <v>0</v>
      </c>
      <c r="T24" s="27">
        <f t="shared" si="1"/>
        <v>20</v>
      </c>
      <c r="U24" s="40">
        <f t="shared" si="2"/>
        <v>0.58333333333333337</v>
      </c>
      <c r="V24" s="22">
        <v>195</v>
      </c>
      <c r="W24" s="22" t="s">
        <v>93</v>
      </c>
      <c r="X24" s="22" t="s">
        <v>89</v>
      </c>
      <c r="Y24" s="71">
        <v>595</v>
      </c>
      <c r="Z24" s="42"/>
      <c r="AA24" s="1" t="s">
        <v>90</v>
      </c>
      <c r="AB24" s="28" t="s">
        <v>137</v>
      </c>
    </row>
    <row r="25" spans="1:28" x14ac:dyDescent="0.3">
      <c r="A25" s="44" t="s">
        <v>68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40</v>
      </c>
      <c r="G25" s="45">
        <f t="shared" si="3"/>
        <v>82</v>
      </c>
      <c r="H25" s="45">
        <f t="shared" si="3"/>
        <v>0</v>
      </c>
      <c r="I25" s="45">
        <f t="shared" si="3"/>
        <v>0</v>
      </c>
      <c r="J25" s="45">
        <f t="shared" si="3"/>
        <v>25</v>
      </c>
      <c r="K25" s="45">
        <f t="shared" si="3"/>
        <v>34</v>
      </c>
      <c r="L25" s="45">
        <f t="shared" si="3"/>
        <v>17</v>
      </c>
      <c r="M25" s="45">
        <f t="shared" si="3"/>
        <v>33</v>
      </c>
      <c r="N25" s="45">
        <f t="shared" si="3"/>
        <v>50</v>
      </c>
      <c r="O25" s="45">
        <f t="shared" si="3"/>
        <v>16</v>
      </c>
      <c r="P25" s="45">
        <f t="shared" si="3"/>
        <v>22</v>
      </c>
      <c r="Q25" s="45">
        <f t="shared" si="3"/>
        <v>4</v>
      </c>
      <c r="R25" s="45">
        <f t="shared" si="3"/>
        <v>19</v>
      </c>
      <c r="S25" s="45">
        <f t="shared" si="3"/>
        <v>3</v>
      </c>
      <c r="T25" s="45">
        <f t="shared" si="3"/>
        <v>105</v>
      </c>
      <c r="U25" s="46">
        <f>((T25+Q25+N25-R25)+(O25*2))/E25</f>
        <v>0.71666666666666667</v>
      </c>
      <c r="V25" s="47">
        <v>195</v>
      </c>
      <c r="W25" s="47" t="s">
        <v>93</v>
      </c>
      <c r="X25" s="47" t="s">
        <v>89</v>
      </c>
      <c r="Y25" s="72">
        <v>595</v>
      </c>
      <c r="Z25" s="49"/>
      <c r="AA25" s="44" t="s">
        <v>90</v>
      </c>
      <c r="AB25" s="76" t="s">
        <v>137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0.48780487804878048</v>
      </c>
      <c r="H26" s="27"/>
      <c r="I26" s="1"/>
      <c r="J26" s="50" t="s">
        <v>41</v>
      </c>
      <c r="K26" s="52">
        <f>J25/K25</f>
        <v>0.73529411764705888</v>
      </c>
      <c r="L26" s="1"/>
      <c r="M26" s="39" t="s">
        <v>42</v>
      </c>
      <c r="N26" s="53">
        <v>9</v>
      </c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B34" s="1"/>
      <c r="C34" s="32" t="s">
        <v>69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9</v>
      </c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68</v>
      </c>
      <c r="C36" s="27" t="s">
        <v>138</v>
      </c>
      <c r="D36" s="38">
        <v>30</v>
      </c>
      <c r="E36" s="27">
        <v>25</v>
      </c>
      <c r="F36" s="27">
        <v>3</v>
      </c>
      <c r="G36" s="27">
        <v>7</v>
      </c>
      <c r="H36" s="27">
        <v>0</v>
      </c>
      <c r="I36" s="27">
        <v>1</v>
      </c>
      <c r="J36" s="27">
        <v>2</v>
      </c>
      <c r="K36" s="27">
        <v>5</v>
      </c>
      <c r="L36" s="27">
        <v>1</v>
      </c>
      <c r="M36" s="27">
        <v>1</v>
      </c>
      <c r="N36" s="27">
        <f t="shared" ref="N36:N48" si="4">SUM(L36:M36)</f>
        <v>2</v>
      </c>
      <c r="O36" s="27">
        <v>4</v>
      </c>
      <c r="P36" s="39">
        <v>2</v>
      </c>
      <c r="Q36" s="27">
        <v>1</v>
      </c>
      <c r="R36" s="27">
        <v>0</v>
      </c>
      <c r="S36" s="27">
        <v>0</v>
      </c>
      <c r="T36" s="27">
        <f t="shared" ref="T36:T48" si="5">(H36*3)+((F36-H36)*2)+J36</f>
        <v>8</v>
      </c>
      <c r="U36" s="40">
        <f t="shared" ref="U36:U48" si="6">IFERROR(((T36+Q36+N36-R36)+(O36*2))/E36,"")</f>
        <v>0.76</v>
      </c>
      <c r="V36" s="22">
        <v>195</v>
      </c>
      <c r="W36" s="22" t="s">
        <v>88</v>
      </c>
      <c r="X36" s="22" t="s">
        <v>94</v>
      </c>
      <c r="Y36" s="71">
        <v>595</v>
      </c>
      <c r="Z36" s="42"/>
      <c r="AA36" s="1" t="s">
        <v>139</v>
      </c>
      <c r="AB36" s="28" t="s">
        <v>140</v>
      </c>
    </row>
    <row r="37" spans="1:28" x14ac:dyDescent="0.3">
      <c r="A37" s="1" t="s">
        <v>45</v>
      </c>
      <c r="B37" s="1" t="s">
        <v>68</v>
      </c>
      <c r="C37" s="27" t="s">
        <v>141</v>
      </c>
      <c r="D37" s="38">
        <v>21</v>
      </c>
      <c r="E37" s="27">
        <v>34</v>
      </c>
      <c r="F37" s="27">
        <v>5</v>
      </c>
      <c r="G37" s="27">
        <v>8</v>
      </c>
      <c r="H37" s="27"/>
      <c r="I37" s="27"/>
      <c r="J37" s="27">
        <v>1</v>
      </c>
      <c r="K37" s="27">
        <v>2</v>
      </c>
      <c r="L37" s="27">
        <v>1</v>
      </c>
      <c r="M37" s="27">
        <v>2</v>
      </c>
      <c r="N37" s="27">
        <f t="shared" si="4"/>
        <v>3</v>
      </c>
      <c r="O37" s="39">
        <v>0</v>
      </c>
      <c r="P37" s="39">
        <v>5</v>
      </c>
      <c r="Q37" s="39">
        <v>0</v>
      </c>
      <c r="R37" s="39">
        <v>1</v>
      </c>
      <c r="S37" s="39">
        <v>0</v>
      </c>
      <c r="T37" s="39">
        <f t="shared" si="5"/>
        <v>11</v>
      </c>
      <c r="U37" s="40">
        <f t="shared" si="6"/>
        <v>0.38235294117647056</v>
      </c>
      <c r="V37" s="22">
        <v>195</v>
      </c>
      <c r="W37" s="22" t="s">
        <v>88</v>
      </c>
      <c r="X37" s="22" t="s">
        <v>94</v>
      </c>
      <c r="Y37" s="71">
        <v>595</v>
      </c>
      <c r="Z37" s="42"/>
      <c r="AA37" s="1" t="s">
        <v>139</v>
      </c>
      <c r="AB37" s="28" t="s">
        <v>140</v>
      </c>
    </row>
    <row r="38" spans="1:28" x14ac:dyDescent="0.3">
      <c r="A38" s="1" t="s">
        <v>45</v>
      </c>
      <c r="B38" s="1" t="s">
        <v>68</v>
      </c>
      <c r="C38" s="27" t="s">
        <v>152</v>
      </c>
      <c r="D38" s="38">
        <v>15</v>
      </c>
      <c r="E38" s="27" t="s">
        <v>508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39"/>
      <c r="U38" s="40"/>
      <c r="V38" s="22">
        <v>195</v>
      </c>
      <c r="W38" s="22" t="s">
        <v>88</v>
      </c>
      <c r="X38" s="22" t="s">
        <v>94</v>
      </c>
      <c r="Y38" s="71">
        <v>595</v>
      </c>
      <c r="Z38" s="42"/>
      <c r="AA38" s="1" t="s">
        <v>139</v>
      </c>
      <c r="AB38" s="28" t="s">
        <v>140</v>
      </c>
    </row>
    <row r="39" spans="1:28" x14ac:dyDescent="0.3">
      <c r="A39" s="1" t="s">
        <v>45</v>
      </c>
      <c r="B39" s="1" t="s">
        <v>68</v>
      </c>
      <c r="C39" s="27" t="s">
        <v>142</v>
      </c>
      <c r="D39" s="38">
        <v>31</v>
      </c>
      <c r="E39" s="27">
        <v>20</v>
      </c>
      <c r="F39" s="27">
        <v>0</v>
      </c>
      <c r="G39" s="27">
        <v>5</v>
      </c>
      <c r="H39" s="27"/>
      <c r="I39" s="27"/>
      <c r="J39" s="27">
        <v>0</v>
      </c>
      <c r="K39" s="27">
        <v>0</v>
      </c>
      <c r="L39" s="27">
        <v>0</v>
      </c>
      <c r="M39" s="27">
        <v>0</v>
      </c>
      <c r="N39" s="27">
        <f t="shared" si="4"/>
        <v>0</v>
      </c>
      <c r="O39" s="39">
        <v>1</v>
      </c>
      <c r="P39" s="39">
        <v>0</v>
      </c>
      <c r="Q39" s="39">
        <v>1</v>
      </c>
      <c r="R39" s="39">
        <v>4</v>
      </c>
      <c r="S39" s="39">
        <v>0</v>
      </c>
      <c r="T39" s="39">
        <f t="shared" si="5"/>
        <v>0</v>
      </c>
      <c r="U39" s="96">
        <f t="shared" si="6"/>
        <v>-0.05</v>
      </c>
      <c r="V39" s="22">
        <v>195</v>
      </c>
      <c r="W39" s="22" t="s">
        <v>88</v>
      </c>
      <c r="X39" s="22" t="s">
        <v>94</v>
      </c>
      <c r="Y39" s="71">
        <v>595</v>
      </c>
      <c r="Z39" s="42"/>
      <c r="AA39" s="1" t="s">
        <v>139</v>
      </c>
      <c r="AB39" s="28" t="s">
        <v>140</v>
      </c>
    </row>
    <row r="40" spans="1:28" x14ac:dyDescent="0.3">
      <c r="A40" s="1" t="s">
        <v>45</v>
      </c>
      <c r="B40" s="1" t="s">
        <v>68</v>
      </c>
      <c r="C40" s="27" t="s">
        <v>143</v>
      </c>
      <c r="D40" s="38">
        <v>22</v>
      </c>
      <c r="E40" s="27">
        <v>24</v>
      </c>
      <c r="F40" s="27">
        <v>0</v>
      </c>
      <c r="G40" s="27">
        <v>2</v>
      </c>
      <c r="H40" s="27"/>
      <c r="I40" s="27"/>
      <c r="J40" s="27">
        <v>1</v>
      </c>
      <c r="K40" s="27">
        <v>2</v>
      </c>
      <c r="L40" s="27">
        <v>0</v>
      </c>
      <c r="M40" s="27">
        <v>2</v>
      </c>
      <c r="N40" s="27">
        <f t="shared" si="4"/>
        <v>2</v>
      </c>
      <c r="O40" s="39">
        <v>1</v>
      </c>
      <c r="P40" s="39">
        <v>2</v>
      </c>
      <c r="Q40" s="39">
        <v>0</v>
      </c>
      <c r="R40" s="39">
        <v>1</v>
      </c>
      <c r="S40" s="39">
        <v>0</v>
      </c>
      <c r="T40" s="39">
        <f t="shared" si="5"/>
        <v>1</v>
      </c>
      <c r="U40" s="40">
        <f t="shared" si="6"/>
        <v>0.16666666666666666</v>
      </c>
      <c r="V40" s="22">
        <v>195</v>
      </c>
      <c r="W40" s="22" t="s">
        <v>88</v>
      </c>
      <c r="X40" s="22" t="s">
        <v>94</v>
      </c>
      <c r="Y40" s="71">
        <v>595</v>
      </c>
      <c r="Z40" s="42"/>
      <c r="AA40" s="1" t="s">
        <v>139</v>
      </c>
      <c r="AB40" s="28" t="s">
        <v>140</v>
      </c>
    </row>
    <row r="41" spans="1:28" x14ac:dyDescent="0.3">
      <c r="A41" s="1" t="s">
        <v>45</v>
      </c>
      <c r="B41" s="1" t="s">
        <v>68</v>
      </c>
      <c r="C41" s="27" t="s">
        <v>144</v>
      </c>
      <c r="D41" s="38">
        <v>11</v>
      </c>
      <c r="E41" s="27">
        <v>36</v>
      </c>
      <c r="F41" s="27">
        <v>6</v>
      </c>
      <c r="G41" s="27">
        <v>11</v>
      </c>
      <c r="H41" s="27">
        <v>0</v>
      </c>
      <c r="I41" s="27">
        <v>2</v>
      </c>
      <c r="J41" s="27">
        <v>0</v>
      </c>
      <c r="K41" s="27">
        <v>0</v>
      </c>
      <c r="L41" s="27">
        <v>1</v>
      </c>
      <c r="M41" s="27">
        <v>5</v>
      </c>
      <c r="N41" s="27">
        <f t="shared" si="4"/>
        <v>6</v>
      </c>
      <c r="O41" s="39">
        <v>1</v>
      </c>
      <c r="P41" s="39">
        <v>4</v>
      </c>
      <c r="Q41" s="39">
        <v>0</v>
      </c>
      <c r="R41" s="39">
        <v>3</v>
      </c>
      <c r="S41" s="39">
        <v>0</v>
      </c>
      <c r="T41" s="39">
        <f t="shared" si="5"/>
        <v>12</v>
      </c>
      <c r="U41" s="40">
        <f t="shared" si="6"/>
        <v>0.47222222222222221</v>
      </c>
      <c r="V41" s="22">
        <v>195</v>
      </c>
      <c r="W41" s="22" t="s">
        <v>88</v>
      </c>
      <c r="X41" s="22" t="s">
        <v>94</v>
      </c>
      <c r="Y41" s="71">
        <v>595</v>
      </c>
      <c r="Z41" s="42"/>
      <c r="AA41" s="1" t="s">
        <v>139</v>
      </c>
      <c r="AB41" s="28" t="s">
        <v>140</v>
      </c>
    </row>
    <row r="42" spans="1:28" x14ac:dyDescent="0.3">
      <c r="A42" s="1" t="s">
        <v>45</v>
      </c>
      <c r="B42" s="1" t="s">
        <v>68</v>
      </c>
      <c r="C42" s="27" t="s">
        <v>145</v>
      </c>
      <c r="D42" s="38">
        <v>26</v>
      </c>
      <c r="E42" s="27">
        <v>27</v>
      </c>
      <c r="F42" s="27">
        <v>5</v>
      </c>
      <c r="G42" s="27">
        <v>10</v>
      </c>
      <c r="H42" s="27"/>
      <c r="I42" s="27"/>
      <c r="J42" s="27">
        <v>4</v>
      </c>
      <c r="K42" s="27">
        <v>5</v>
      </c>
      <c r="L42" s="27">
        <v>0</v>
      </c>
      <c r="M42" s="27">
        <v>2</v>
      </c>
      <c r="N42" s="27">
        <f t="shared" si="4"/>
        <v>2</v>
      </c>
      <c r="O42" s="39">
        <v>0</v>
      </c>
      <c r="P42" s="39">
        <v>4</v>
      </c>
      <c r="Q42" s="39">
        <v>3</v>
      </c>
      <c r="R42" s="39">
        <v>1</v>
      </c>
      <c r="S42" s="39">
        <v>0</v>
      </c>
      <c r="T42" s="39">
        <f t="shared" si="5"/>
        <v>14</v>
      </c>
      <c r="U42" s="40">
        <f t="shared" si="6"/>
        <v>0.66666666666666663</v>
      </c>
      <c r="V42" s="22">
        <v>195</v>
      </c>
      <c r="W42" s="22" t="s">
        <v>88</v>
      </c>
      <c r="X42" s="22" t="s">
        <v>94</v>
      </c>
      <c r="Y42" s="71">
        <v>595</v>
      </c>
      <c r="Z42" s="42"/>
      <c r="AA42" s="1" t="s">
        <v>139</v>
      </c>
      <c r="AB42" s="28" t="s">
        <v>140</v>
      </c>
    </row>
    <row r="43" spans="1:28" x14ac:dyDescent="0.3">
      <c r="A43" s="1" t="s">
        <v>45</v>
      </c>
      <c r="B43" s="1" t="s">
        <v>68</v>
      </c>
      <c r="C43" s="27" t="s">
        <v>154</v>
      </c>
      <c r="D43" s="38">
        <v>24</v>
      </c>
      <c r="E43" s="27" t="s">
        <v>509</v>
      </c>
      <c r="F43" s="27"/>
      <c r="G43" s="27"/>
      <c r="H43" s="27"/>
      <c r="I43" s="27"/>
      <c r="J43" s="27"/>
      <c r="K43" s="27"/>
      <c r="L43" s="27"/>
      <c r="M43" s="27"/>
      <c r="N43" s="27"/>
      <c r="O43" s="39"/>
      <c r="P43" s="39"/>
      <c r="Q43" s="39"/>
      <c r="R43" s="39"/>
      <c r="S43" s="39"/>
      <c r="T43" s="39"/>
      <c r="U43" s="40" t="str">
        <f t="shared" si="6"/>
        <v/>
      </c>
      <c r="V43" s="22">
        <v>195</v>
      </c>
      <c r="W43" s="22" t="s">
        <v>88</v>
      </c>
      <c r="X43" s="22" t="s">
        <v>94</v>
      </c>
      <c r="Y43" s="71">
        <v>595</v>
      </c>
      <c r="Z43" s="42"/>
      <c r="AA43" s="1" t="s">
        <v>139</v>
      </c>
      <c r="AB43" s="28" t="s">
        <v>140</v>
      </c>
    </row>
    <row r="44" spans="1:28" x14ac:dyDescent="0.3">
      <c r="A44" s="1" t="s">
        <v>45</v>
      </c>
      <c r="B44" s="1" t="s">
        <v>68</v>
      </c>
      <c r="C44" s="27" t="s">
        <v>156</v>
      </c>
      <c r="D44" s="38">
        <v>14</v>
      </c>
      <c r="E44" s="27" t="s">
        <v>509</v>
      </c>
      <c r="F44" s="27"/>
      <c r="G44" s="27"/>
      <c r="H44" s="27"/>
      <c r="I44" s="27"/>
      <c r="J44" s="27"/>
      <c r="K44" s="27"/>
      <c r="L44" s="27"/>
      <c r="M44" s="27"/>
      <c r="N44" s="27"/>
      <c r="O44" s="39"/>
      <c r="P44" s="39"/>
      <c r="Q44" s="39"/>
      <c r="R44" s="39"/>
      <c r="S44" s="39"/>
      <c r="T44" s="39"/>
      <c r="U44" s="40" t="str">
        <f t="shared" si="6"/>
        <v/>
      </c>
      <c r="V44" s="22">
        <v>195</v>
      </c>
      <c r="W44" s="22" t="s">
        <v>88</v>
      </c>
      <c r="X44" s="22" t="s">
        <v>94</v>
      </c>
      <c r="Y44" s="71">
        <v>595</v>
      </c>
      <c r="Z44" s="42"/>
      <c r="AA44" s="1" t="s">
        <v>139</v>
      </c>
      <c r="AB44" s="28" t="s">
        <v>140</v>
      </c>
    </row>
    <row r="45" spans="1:28" x14ac:dyDescent="0.3">
      <c r="A45" s="1" t="s">
        <v>45</v>
      </c>
      <c r="B45" s="1" t="s">
        <v>68</v>
      </c>
      <c r="C45" s="27" t="s">
        <v>146</v>
      </c>
      <c r="D45" s="38">
        <v>44</v>
      </c>
      <c r="E45" s="27">
        <v>34</v>
      </c>
      <c r="F45" s="27">
        <v>6</v>
      </c>
      <c r="G45" s="27">
        <v>14</v>
      </c>
      <c r="H45" s="27"/>
      <c r="I45" s="27"/>
      <c r="J45" s="27">
        <v>4</v>
      </c>
      <c r="K45" s="27">
        <v>9</v>
      </c>
      <c r="L45" s="27">
        <v>3</v>
      </c>
      <c r="M45" s="27">
        <v>4</v>
      </c>
      <c r="N45" s="27">
        <f t="shared" si="4"/>
        <v>7</v>
      </c>
      <c r="O45" s="39">
        <v>0</v>
      </c>
      <c r="P45" s="39">
        <v>4</v>
      </c>
      <c r="Q45" s="39">
        <v>5</v>
      </c>
      <c r="R45" s="39">
        <v>6</v>
      </c>
      <c r="S45" s="39">
        <v>3</v>
      </c>
      <c r="T45" s="39">
        <f t="shared" si="5"/>
        <v>16</v>
      </c>
      <c r="U45" s="40">
        <f t="shared" si="6"/>
        <v>0.6470588235294118</v>
      </c>
      <c r="V45" s="22">
        <v>195</v>
      </c>
      <c r="W45" s="22" t="s">
        <v>88</v>
      </c>
      <c r="X45" s="22" t="s">
        <v>94</v>
      </c>
      <c r="Y45" s="71">
        <v>595</v>
      </c>
      <c r="Z45" s="42"/>
      <c r="AA45" s="1" t="s">
        <v>139</v>
      </c>
      <c r="AB45" s="28" t="s">
        <v>140</v>
      </c>
    </row>
    <row r="46" spans="1:28" x14ac:dyDescent="0.3">
      <c r="A46" s="1" t="s">
        <v>45</v>
      </c>
      <c r="B46" s="1" t="s">
        <v>68</v>
      </c>
      <c r="C46" s="27" t="s">
        <v>157</v>
      </c>
      <c r="D46" s="38">
        <v>41</v>
      </c>
      <c r="E46" s="27" t="s">
        <v>509</v>
      </c>
      <c r="F46" s="27"/>
      <c r="G46" s="27"/>
      <c r="H46" s="27"/>
      <c r="I46" s="27"/>
      <c r="J46" s="27"/>
      <c r="K46" s="27"/>
      <c r="L46" s="27"/>
      <c r="M46" s="27"/>
      <c r="N46" s="27"/>
      <c r="O46" s="39"/>
      <c r="P46" s="39"/>
      <c r="Q46" s="39"/>
      <c r="R46" s="39"/>
      <c r="S46" s="39"/>
      <c r="T46" s="39"/>
      <c r="U46" s="40" t="str">
        <f t="shared" si="6"/>
        <v/>
      </c>
      <c r="V46" s="22">
        <v>195</v>
      </c>
      <c r="W46" s="22" t="s">
        <v>88</v>
      </c>
      <c r="X46" s="22" t="s">
        <v>94</v>
      </c>
      <c r="Y46" s="71">
        <v>595</v>
      </c>
      <c r="Z46" s="42"/>
      <c r="AA46" s="1" t="s">
        <v>139</v>
      </c>
      <c r="AB46" s="28" t="s">
        <v>140</v>
      </c>
    </row>
    <row r="47" spans="1:28" x14ac:dyDescent="0.3">
      <c r="A47" s="1" t="s">
        <v>45</v>
      </c>
      <c r="B47" s="1" t="s">
        <v>68</v>
      </c>
      <c r="C47" s="27" t="s">
        <v>147</v>
      </c>
      <c r="D47" s="38">
        <v>12</v>
      </c>
      <c r="E47" s="27">
        <v>16</v>
      </c>
      <c r="F47" s="27">
        <v>4</v>
      </c>
      <c r="G47" s="27">
        <v>7</v>
      </c>
      <c r="H47" s="27"/>
      <c r="I47" s="27"/>
      <c r="J47" s="27">
        <v>2</v>
      </c>
      <c r="K47" s="27">
        <v>5</v>
      </c>
      <c r="L47" s="27">
        <v>3</v>
      </c>
      <c r="M47" s="27">
        <v>0</v>
      </c>
      <c r="N47" s="27">
        <f t="shared" si="4"/>
        <v>3</v>
      </c>
      <c r="O47" s="39">
        <v>0</v>
      </c>
      <c r="P47" s="39">
        <v>2</v>
      </c>
      <c r="Q47" s="39">
        <v>0</v>
      </c>
      <c r="R47" s="39">
        <v>2</v>
      </c>
      <c r="S47" s="39">
        <v>0</v>
      </c>
      <c r="T47" s="39">
        <f t="shared" si="5"/>
        <v>10</v>
      </c>
      <c r="U47" s="40">
        <f t="shared" si="6"/>
        <v>0.6875</v>
      </c>
      <c r="V47" s="22">
        <v>195</v>
      </c>
      <c r="W47" s="22" t="s">
        <v>88</v>
      </c>
      <c r="X47" s="22" t="s">
        <v>94</v>
      </c>
      <c r="Y47" s="71">
        <v>595</v>
      </c>
      <c r="Z47" s="42"/>
      <c r="AA47" s="1" t="s">
        <v>139</v>
      </c>
      <c r="AB47" s="28" t="s">
        <v>140</v>
      </c>
    </row>
    <row r="48" spans="1:28" x14ac:dyDescent="0.3">
      <c r="A48" s="1" t="s">
        <v>45</v>
      </c>
      <c r="B48" s="1" t="s">
        <v>68</v>
      </c>
      <c r="C48" s="27" t="s">
        <v>148</v>
      </c>
      <c r="D48" s="38">
        <v>25</v>
      </c>
      <c r="E48" s="27">
        <v>24</v>
      </c>
      <c r="F48" s="27">
        <v>5</v>
      </c>
      <c r="G48" s="27">
        <v>14</v>
      </c>
      <c r="H48" s="27"/>
      <c r="I48" s="27"/>
      <c r="J48" s="27">
        <v>4</v>
      </c>
      <c r="K48" s="27">
        <v>4</v>
      </c>
      <c r="L48" s="27">
        <v>2</v>
      </c>
      <c r="M48" s="27">
        <v>2</v>
      </c>
      <c r="N48" s="27">
        <f t="shared" si="4"/>
        <v>4</v>
      </c>
      <c r="O48" s="39">
        <v>1</v>
      </c>
      <c r="P48" s="39">
        <v>4</v>
      </c>
      <c r="Q48" s="39">
        <v>0</v>
      </c>
      <c r="R48" s="39">
        <v>1</v>
      </c>
      <c r="S48" s="39">
        <v>0</v>
      </c>
      <c r="T48" s="39">
        <f t="shared" si="5"/>
        <v>14</v>
      </c>
      <c r="U48" s="40">
        <f t="shared" si="6"/>
        <v>0.79166666666666663</v>
      </c>
      <c r="V48" s="22">
        <v>195</v>
      </c>
      <c r="W48" s="22" t="s">
        <v>88</v>
      </c>
      <c r="X48" s="22" t="s">
        <v>94</v>
      </c>
      <c r="Y48" s="71">
        <v>595</v>
      </c>
      <c r="Z48" s="42"/>
      <c r="AA48" s="1" t="s">
        <v>139</v>
      </c>
      <c r="AB48" s="28" t="s">
        <v>140</v>
      </c>
    </row>
    <row r="49" spans="1:28" x14ac:dyDescent="0.3">
      <c r="A49" s="44" t="s">
        <v>45</v>
      </c>
      <c r="B49" s="44" t="s">
        <v>68</v>
      </c>
      <c r="C49" s="45" t="s">
        <v>39</v>
      </c>
      <c r="D49" s="44"/>
      <c r="E49" s="45">
        <f t="shared" ref="E49:T49" si="7">SUM(E36:E48)</f>
        <v>240</v>
      </c>
      <c r="F49" s="45">
        <f t="shared" si="7"/>
        <v>34</v>
      </c>
      <c r="G49" s="45">
        <f t="shared" si="7"/>
        <v>78</v>
      </c>
      <c r="H49" s="45">
        <f t="shared" si="7"/>
        <v>0</v>
      </c>
      <c r="I49" s="45">
        <f t="shared" si="7"/>
        <v>3</v>
      </c>
      <c r="J49" s="45">
        <f t="shared" si="7"/>
        <v>18</v>
      </c>
      <c r="K49" s="45">
        <f t="shared" si="7"/>
        <v>32</v>
      </c>
      <c r="L49" s="45">
        <f t="shared" si="7"/>
        <v>11</v>
      </c>
      <c r="M49" s="45">
        <f t="shared" si="7"/>
        <v>18</v>
      </c>
      <c r="N49" s="45">
        <f t="shared" si="7"/>
        <v>29</v>
      </c>
      <c r="O49" s="45">
        <f t="shared" si="7"/>
        <v>8</v>
      </c>
      <c r="P49" s="45">
        <f t="shared" si="7"/>
        <v>27</v>
      </c>
      <c r="Q49" s="45">
        <f t="shared" si="7"/>
        <v>10</v>
      </c>
      <c r="R49" s="45">
        <f t="shared" si="7"/>
        <v>19</v>
      </c>
      <c r="S49" s="45">
        <f t="shared" si="7"/>
        <v>3</v>
      </c>
      <c r="T49" s="45">
        <f t="shared" si="7"/>
        <v>86</v>
      </c>
      <c r="U49" s="46">
        <f>((T49+Q49+N49-R49)+(O49*2))/E49</f>
        <v>0.5083333333333333</v>
      </c>
      <c r="V49" s="47">
        <v>195</v>
      </c>
      <c r="W49" s="47" t="s">
        <v>88</v>
      </c>
      <c r="X49" s="47" t="s">
        <v>94</v>
      </c>
      <c r="Y49" s="72">
        <v>595</v>
      </c>
      <c r="Z49" s="77" t="s">
        <v>510</v>
      </c>
      <c r="AA49" s="44" t="s">
        <v>139</v>
      </c>
      <c r="AB49" s="76" t="s">
        <v>140</v>
      </c>
    </row>
    <row r="50" spans="1:28" x14ac:dyDescent="0.3">
      <c r="A50" s="1"/>
      <c r="B50" s="1"/>
      <c r="C50" s="1"/>
      <c r="D50" s="1"/>
      <c r="F50" s="50" t="s">
        <v>40</v>
      </c>
      <c r="G50" s="51">
        <f>F49/G49</f>
        <v>0.4358974358974359</v>
      </c>
      <c r="H50" s="27"/>
      <c r="I50" s="1"/>
      <c r="J50" s="50" t="s">
        <v>41</v>
      </c>
      <c r="K50" s="52">
        <f>J49/K49</f>
        <v>0.5625</v>
      </c>
      <c r="L50" s="1"/>
      <c r="M50" s="39" t="s">
        <v>42</v>
      </c>
      <c r="N50" s="53">
        <v>11</v>
      </c>
      <c r="P50" s="1"/>
      <c r="Q50" s="1"/>
      <c r="R50" s="1"/>
      <c r="S50" s="1"/>
      <c r="T50" s="1"/>
      <c r="U50" s="1"/>
      <c r="V50" s="22"/>
      <c r="W50" s="22"/>
      <c r="X50" s="22"/>
      <c r="Y50" s="54"/>
      <c r="Z50" s="42"/>
      <c r="AA50" s="1"/>
      <c r="AB50" s="1"/>
    </row>
    <row r="51" spans="1:28" x14ac:dyDescent="0.3">
      <c r="A51" s="1"/>
      <c r="B51" s="1"/>
      <c r="C51" s="5" t="s">
        <v>43</v>
      </c>
      <c r="V51" s="22"/>
      <c r="W51" s="22"/>
      <c r="X51" s="22"/>
      <c r="Y51" s="54"/>
      <c r="Z51" s="42"/>
      <c r="AA51" s="1"/>
      <c r="AB51" s="1"/>
    </row>
    <row r="52" spans="1:28" x14ac:dyDescent="0.3">
      <c r="A52" s="1"/>
      <c r="B52" s="1"/>
      <c r="C52" s="1" t="s">
        <v>149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54"/>
      <c r="Z52" s="42"/>
      <c r="AA52" s="1"/>
      <c r="AB52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19</vt:i4>
      </vt:variant>
    </vt:vector>
  </HeadingPairs>
  <TitlesOfParts>
    <vt:vector size="59" baseType="lpstr">
      <vt:lpstr>1 vs StL</vt:lpstr>
      <vt:lpstr>2 vs SF</vt:lpstr>
      <vt:lpstr>3 @Wash</vt:lpstr>
      <vt:lpstr>4 @Phil</vt:lpstr>
      <vt:lpstr>5 @Dall</vt:lpstr>
      <vt:lpstr>6 vs Dall</vt:lpstr>
      <vt:lpstr>7 @Milw</vt:lpstr>
      <vt:lpstr>8 vs Milw</vt:lpstr>
      <vt:lpstr>9 vs Chic</vt:lpstr>
      <vt:lpstr>10 vs StL</vt:lpstr>
      <vt:lpstr>11 @NO</vt:lpstr>
      <vt:lpstr>12 @StL</vt:lpstr>
      <vt:lpstr>13 vs Chic</vt:lpstr>
      <vt:lpstr>14 @NY</vt:lpstr>
      <vt:lpstr>15 @NJ</vt:lpstr>
      <vt:lpstr>16 @Iowa</vt:lpstr>
      <vt:lpstr>17 vs NJ</vt:lpstr>
      <vt:lpstr>18 vs NO</vt:lpstr>
      <vt:lpstr>19 vs MIlw</vt:lpstr>
      <vt:lpstr>20 vs Iowa</vt:lpstr>
      <vt:lpstr>21 @Hous</vt:lpstr>
      <vt:lpstr>22 vs Iowa</vt:lpstr>
      <vt:lpstr>23 vs Iowa</vt:lpstr>
      <vt:lpstr>24 vs Cal</vt:lpstr>
      <vt:lpstr>25 vs NY</vt:lpstr>
      <vt:lpstr>26 @SF</vt:lpstr>
      <vt:lpstr>27 @Chic</vt:lpstr>
      <vt:lpstr>28 @Iowa</vt:lpstr>
      <vt:lpstr>29 @Milw</vt:lpstr>
      <vt:lpstr>30 @Chic</vt:lpstr>
      <vt:lpstr>31 vs Hous</vt:lpstr>
      <vt:lpstr>32 @StL</vt:lpstr>
      <vt:lpstr>33 vs NJ</vt:lpstr>
      <vt:lpstr>34 vs NO</vt:lpstr>
      <vt:lpstr>Playoff 12 vs NO</vt:lpstr>
      <vt:lpstr>Playoff 14 @NO</vt:lpstr>
      <vt:lpstr>Playoff 16 @NO</vt:lpstr>
      <vt:lpstr>Playoff 17 vs Iowa</vt:lpstr>
      <vt:lpstr>Playoff 19 @Iowa</vt:lpstr>
      <vt:lpstr>Playoff 20 @Iowa</vt:lpstr>
      <vt:lpstr>'1 vs StL'!Print_Area</vt:lpstr>
      <vt:lpstr>'10 vs StL'!Print_Area</vt:lpstr>
      <vt:lpstr>'11 @NO'!Print_Area</vt:lpstr>
      <vt:lpstr>'12 @StL'!Print_Area</vt:lpstr>
      <vt:lpstr>'14 @NY'!Print_Area</vt:lpstr>
      <vt:lpstr>'18 vs NO'!Print_Area</vt:lpstr>
      <vt:lpstr>'19 vs MIlw'!Print_Area</vt:lpstr>
      <vt:lpstr>'2 vs SF'!Print_Area</vt:lpstr>
      <vt:lpstr>'21 @Hous'!Print_Area</vt:lpstr>
      <vt:lpstr>'24 vs Cal'!Print_Area</vt:lpstr>
      <vt:lpstr>'25 vs NY'!Print_Area</vt:lpstr>
      <vt:lpstr>'29 @Milw'!Print_Area</vt:lpstr>
      <vt:lpstr>'3 @Wash'!Print_Area</vt:lpstr>
      <vt:lpstr>'32 @StL'!Print_Area</vt:lpstr>
      <vt:lpstr>'33 vs NJ'!Print_Area</vt:lpstr>
      <vt:lpstr>'34 vs NO'!Print_Area</vt:lpstr>
      <vt:lpstr>'4 @Phil'!Print_Area</vt:lpstr>
      <vt:lpstr>'7 @Milw'!Print_Area</vt:lpstr>
      <vt:lpstr>'8 vs Milw'!Print_Area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2022-03-03T21:26:35Z</cp:lastPrinted>
  <dcterms:created xsi:type="dcterms:W3CDTF">2019-04-23T22:17:27Z</dcterms:created>
  <dcterms:modified xsi:type="dcterms:W3CDTF">2025-02-12T19:41:01Z</dcterms:modified>
</cp:coreProperties>
</file>