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MF Year 3  1980-1981\"/>
    </mc:Choice>
  </mc:AlternateContent>
  <xr:revisionPtr revIDLastSave="0" documentId="13_ncr:1_{F7802315-73BC-4779-8F05-49DD7DC636A6}" xr6:coauthVersionLast="47" xr6:coauthVersionMax="47" xr10:uidLastSave="{00000000-0000-0000-0000-000000000000}"/>
  <bookViews>
    <workbookView xWindow="-108" yWindow="-108" windowWidth="23256" windowHeight="12576" firstSheet="11" activeTab="14" xr2:uid="{D7C426E0-374B-4E0F-A9D0-934B1E1AB4F0}"/>
  </bookViews>
  <sheets>
    <sheet name="EXHB-vs Chic" sheetId="37" r:id="rId1"/>
    <sheet name="1 vs Neb" sheetId="1" r:id="rId2"/>
    <sheet name="2 vs Chic" sheetId="2" r:id="rId3"/>
    <sheet name="3 @NO" sheetId="3" r:id="rId4"/>
    <sheet name="4 vs StL" sheetId="4" r:id="rId5"/>
    <sheet name="5 vs Chic" sheetId="5" r:id="rId6"/>
    <sheet name="6 @SF" sheetId="6" r:id="rId7"/>
    <sheet name="7 vs NO" sheetId="7" r:id="rId8"/>
    <sheet name="8 vs NJ" sheetId="8" r:id="rId9"/>
    <sheet name="9 @NJ" sheetId="9" r:id="rId10"/>
    <sheet name="10 @Gulls" sheetId="10" r:id="rId11"/>
    <sheet name="11 @Neb" sheetId="11" r:id="rId12"/>
    <sheet name="12 vs SF" sheetId="12" r:id="rId13"/>
    <sheet name="13 @NJ" sheetId="13" r:id="rId14"/>
    <sheet name="14 @StL" sheetId="14" r:id="rId15"/>
    <sheet name="15 vs StL" sheetId="15" r:id="rId16"/>
    <sheet name="16 vs Neb" sheetId="16" r:id="rId17"/>
    <sheet name="17 vs Chic" sheetId="17" r:id="rId18"/>
    <sheet name="18 @StL" sheetId="18" r:id="rId19"/>
    <sheet name="19 @StL" sheetId="19" r:id="rId20"/>
    <sheet name="20 @Dall" sheetId="20" r:id="rId21"/>
    <sheet name="21 @NO" sheetId="21" r:id="rId22"/>
    <sheet name="22 @Chic" sheetId="22" r:id="rId23"/>
    <sheet name="23 vs Dall" sheetId="23" r:id="rId24"/>
    <sheet name="24 @Chic" sheetId="24" r:id="rId25"/>
    <sheet name="25 vs NO" sheetId="25" r:id="rId26"/>
    <sheet name="26 vs SF" sheetId="26" r:id="rId27"/>
    <sheet name="27 @Chic" sheetId="27" r:id="rId28"/>
    <sheet name="28 vs NJ" sheetId="28" r:id="rId29"/>
    <sheet name="29 @Neb" sheetId="29" r:id="rId30"/>
    <sheet name="30 vs Neb" sheetId="30" r:id="rId31"/>
    <sheet name="31 @Chic" sheetId="31" r:id="rId32"/>
    <sheet name="32 vs Dall" sheetId="32" r:id="rId33"/>
    <sheet name="33 vs StL" sheetId="33" r:id="rId34"/>
    <sheet name="34 vs StL" sheetId="34" r:id="rId35"/>
    <sheet name="35 @Dall" sheetId="35" r:id="rId36"/>
    <sheet name="36 @SF" sheetId="36" r:id="rId37"/>
  </sheets>
  <definedNames>
    <definedName name="_xlnm.Print_Area" localSheetId="1">'1 vs Neb'!$A$1:$AB$51</definedName>
    <definedName name="_xlnm.Print_Area" localSheetId="10">'10 @Gulls'!$A$1:$AB$51</definedName>
    <definedName name="_xlnm.Print_Area" localSheetId="11">'11 @Neb'!$A$1:$AB$50</definedName>
    <definedName name="_xlnm.Print_Area" localSheetId="12">'12 vs SF'!$A$1:$AB$48</definedName>
    <definedName name="_xlnm.Print_Area" localSheetId="16">'16 vs Neb'!$A$1:$AB$50</definedName>
    <definedName name="_xlnm.Print_Area" localSheetId="17">'17 vs Chic'!$A$1:$AB$49</definedName>
    <definedName name="_xlnm.Print_Area" localSheetId="2">'2 vs Chic'!$A$1:$AB$52</definedName>
    <definedName name="_xlnm.Print_Area" localSheetId="20">'20 @Dall'!$A$1:$AB$51</definedName>
    <definedName name="_xlnm.Print_Area" localSheetId="22">'22 @Chic'!$A$1:$AB$51</definedName>
    <definedName name="_xlnm.Print_Area" localSheetId="23">'23 vs Dall'!$A$1:$AB$48</definedName>
    <definedName name="_xlnm.Print_Area" localSheetId="24">'24 @Chic'!$A$1:$AB$50</definedName>
    <definedName name="_xlnm.Print_Area" localSheetId="26">'26 vs SF'!$A$1:$AB$50</definedName>
    <definedName name="_xlnm.Print_Area" localSheetId="27">'27 @Chic'!$A$1:$AB$51</definedName>
    <definedName name="_xlnm.Print_Area" localSheetId="29">'29 @Neb'!$A$1:$AB$50</definedName>
    <definedName name="_xlnm.Print_Area" localSheetId="30">'30 vs Neb'!$A$1:$AB$51</definedName>
    <definedName name="_xlnm.Print_Area" localSheetId="31">'31 @Chic'!$A$1:$AB$47</definedName>
    <definedName name="_xlnm.Print_Area" localSheetId="32">'32 vs Dall'!$A$1:$AB$47</definedName>
    <definedName name="_xlnm.Print_Area" localSheetId="35">'35 @Dall'!$A$1:$AB$48</definedName>
    <definedName name="_xlnm.Print_Area" localSheetId="36">'36 @SF'!$A$1:$AB$50</definedName>
    <definedName name="_xlnm.Print_Area" localSheetId="5">'5 vs Chic'!$A$1:$AB$50</definedName>
    <definedName name="_xlnm.Print_Area" localSheetId="6">'6 @SF'!$A$1:$AB$51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37" l="1"/>
  <c r="S4" i="37"/>
  <c r="S54" i="37"/>
  <c r="R54" i="37"/>
  <c r="Q54" i="37"/>
  <c r="P54" i="37"/>
  <c r="O54" i="37"/>
  <c r="M54" i="37"/>
  <c r="L54" i="37"/>
  <c r="K54" i="37"/>
  <c r="J54" i="37"/>
  <c r="K55" i="37" s="1"/>
  <c r="I54" i="37"/>
  <c r="H54" i="37"/>
  <c r="G54" i="37"/>
  <c r="F54" i="37"/>
  <c r="G55" i="37" s="1"/>
  <c r="E54" i="37"/>
  <c r="U53" i="37"/>
  <c r="T53" i="37"/>
  <c r="T52" i="37"/>
  <c r="U52" i="37" s="1"/>
  <c r="N52" i="37"/>
  <c r="T51" i="37"/>
  <c r="T50" i="37"/>
  <c r="U50" i="37" s="1"/>
  <c r="N50" i="37"/>
  <c r="T49" i="37"/>
  <c r="N49" i="37"/>
  <c r="U49" i="37" s="1"/>
  <c r="U48" i="37"/>
  <c r="T48" i="37"/>
  <c r="N48" i="37"/>
  <c r="T47" i="37"/>
  <c r="U47" i="37" s="1"/>
  <c r="N47" i="37"/>
  <c r="T46" i="37"/>
  <c r="U46" i="37" s="1"/>
  <c r="N46" i="37"/>
  <c r="T45" i="37"/>
  <c r="U45" i="37" s="1"/>
  <c r="N45" i="37"/>
  <c r="U44" i="37"/>
  <c r="T44" i="37"/>
  <c r="N44" i="37"/>
  <c r="T43" i="37"/>
  <c r="U42" i="37"/>
  <c r="T42" i="37"/>
  <c r="N42" i="37"/>
  <c r="T41" i="37"/>
  <c r="U41" i="37" s="1"/>
  <c r="N41" i="37"/>
  <c r="T40" i="37"/>
  <c r="U40" i="37" s="1"/>
  <c r="N40" i="37"/>
  <c r="T39" i="37"/>
  <c r="N39" i="37"/>
  <c r="U39" i="37" s="1"/>
  <c r="U38" i="37"/>
  <c r="T38" i="37"/>
  <c r="N38" i="37"/>
  <c r="N54" i="37" s="1"/>
  <c r="S30" i="37"/>
  <c r="R30" i="37"/>
  <c r="Q30" i="37"/>
  <c r="P30" i="37"/>
  <c r="O30" i="37"/>
  <c r="M30" i="37"/>
  <c r="L30" i="37"/>
  <c r="K30" i="37"/>
  <c r="J30" i="37"/>
  <c r="K31" i="37" s="1"/>
  <c r="I30" i="37"/>
  <c r="H30" i="37"/>
  <c r="G30" i="37"/>
  <c r="F30" i="37"/>
  <c r="G31" i="37" s="1"/>
  <c r="E30" i="37"/>
  <c r="U29" i="37"/>
  <c r="T28" i="37"/>
  <c r="T27" i="37"/>
  <c r="U27" i="37" s="1"/>
  <c r="N27" i="37"/>
  <c r="T26" i="37"/>
  <c r="U26" i="37" s="1"/>
  <c r="N26" i="37"/>
  <c r="U25" i="37"/>
  <c r="T25" i="37"/>
  <c r="N25" i="37"/>
  <c r="T24" i="37"/>
  <c r="U24" i="37" s="1"/>
  <c r="N24" i="37"/>
  <c r="T23" i="37"/>
  <c r="U23" i="37" s="1"/>
  <c r="N23" i="37"/>
  <c r="T22" i="37"/>
  <c r="U22" i="37" s="1"/>
  <c r="N22" i="37"/>
  <c r="U21" i="37"/>
  <c r="T21" i="37"/>
  <c r="N21" i="37"/>
  <c r="T20" i="37"/>
  <c r="U20" i="37" s="1"/>
  <c r="N20" i="37"/>
  <c r="T19" i="37"/>
  <c r="T18" i="37"/>
  <c r="U18" i="37" s="1"/>
  <c r="N18" i="37"/>
  <c r="T17" i="37"/>
  <c r="U17" i="37" s="1"/>
  <c r="U16" i="37"/>
  <c r="T16" i="37"/>
  <c r="N16" i="37"/>
  <c r="T15" i="37"/>
  <c r="U14" i="37"/>
  <c r="T14" i="37"/>
  <c r="N14" i="37"/>
  <c r="N30" i="37" s="1"/>
  <c r="T13" i="37"/>
  <c r="T30" i="37" s="1"/>
  <c r="U30" i="37" s="1"/>
  <c r="N13" i="37"/>
  <c r="S46" i="35"/>
  <c r="R46" i="35"/>
  <c r="Q46" i="35"/>
  <c r="P46" i="35"/>
  <c r="O46" i="35"/>
  <c r="M46" i="35"/>
  <c r="L46" i="35"/>
  <c r="K46" i="35"/>
  <c r="J46" i="35"/>
  <c r="I46" i="35"/>
  <c r="H46" i="35"/>
  <c r="G46" i="35"/>
  <c r="F46" i="35"/>
  <c r="E46" i="35"/>
  <c r="T45" i="35"/>
  <c r="N45" i="35"/>
  <c r="T44" i="35"/>
  <c r="N44" i="35"/>
  <c r="T43" i="35"/>
  <c r="N43" i="35"/>
  <c r="T42" i="35"/>
  <c r="N42" i="35"/>
  <c r="T40" i="35"/>
  <c r="U40" i="35" s="1"/>
  <c r="N40" i="35"/>
  <c r="T38" i="35"/>
  <c r="N38" i="35"/>
  <c r="T37" i="35"/>
  <c r="U37" i="35" s="1"/>
  <c r="N37" i="35"/>
  <c r="T36" i="35"/>
  <c r="N36" i="35"/>
  <c r="T35" i="35"/>
  <c r="N35" i="35"/>
  <c r="T34" i="35"/>
  <c r="N34" i="35"/>
  <c r="S47" i="27"/>
  <c r="R47" i="27"/>
  <c r="Q47" i="27"/>
  <c r="P47" i="27"/>
  <c r="O47" i="27"/>
  <c r="M47" i="27"/>
  <c r="L47" i="27"/>
  <c r="K47" i="27"/>
  <c r="J47" i="27"/>
  <c r="I47" i="27"/>
  <c r="H47" i="27"/>
  <c r="G47" i="27"/>
  <c r="F47" i="27"/>
  <c r="E47" i="27"/>
  <c r="T46" i="27"/>
  <c r="U46" i="27" s="1"/>
  <c r="N46" i="27"/>
  <c r="T45" i="27"/>
  <c r="N45" i="27"/>
  <c r="T44" i="27"/>
  <c r="U44" i="27" s="1"/>
  <c r="N44" i="27"/>
  <c r="T43" i="27"/>
  <c r="N43" i="27"/>
  <c r="U42" i="27"/>
  <c r="T42" i="27"/>
  <c r="N42" i="27"/>
  <c r="T41" i="27"/>
  <c r="N41" i="27"/>
  <c r="T40" i="27"/>
  <c r="U40" i="27" s="1"/>
  <c r="N40" i="27"/>
  <c r="T39" i="27"/>
  <c r="N39" i="27"/>
  <c r="T38" i="27"/>
  <c r="N38" i="27"/>
  <c r="U38" i="27" s="1"/>
  <c r="T37" i="27"/>
  <c r="U37" i="27" s="1"/>
  <c r="N37" i="27"/>
  <c r="T36" i="27"/>
  <c r="N36" i="27"/>
  <c r="T35" i="27"/>
  <c r="U35" i="27" s="1"/>
  <c r="N35" i="27"/>
  <c r="S47" i="24"/>
  <c r="R47" i="24"/>
  <c r="Q47" i="24"/>
  <c r="P47" i="24"/>
  <c r="O47" i="24"/>
  <c r="M47" i="24"/>
  <c r="L47" i="24"/>
  <c r="K47" i="24"/>
  <c r="J47" i="24"/>
  <c r="I47" i="24"/>
  <c r="H47" i="24"/>
  <c r="G47" i="24"/>
  <c r="F47" i="24"/>
  <c r="E47" i="24"/>
  <c r="T46" i="24"/>
  <c r="U46" i="24" s="1"/>
  <c r="N46" i="24"/>
  <c r="T45" i="24"/>
  <c r="N45" i="24"/>
  <c r="T44" i="24"/>
  <c r="U44" i="24" s="1"/>
  <c r="N44" i="24"/>
  <c r="T43" i="24"/>
  <c r="N43" i="24"/>
  <c r="U42" i="24"/>
  <c r="T41" i="24"/>
  <c r="U41" i="24" s="1"/>
  <c r="N41" i="24"/>
  <c r="T40" i="24"/>
  <c r="U40" i="24" s="1"/>
  <c r="N40" i="24"/>
  <c r="T39" i="24"/>
  <c r="N39" i="24"/>
  <c r="U38" i="24"/>
  <c r="T37" i="24"/>
  <c r="U37" i="24" s="1"/>
  <c r="N37" i="24"/>
  <c r="T36" i="24"/>
  <c r="N36" i="24"/>
  <c r="T35" i="24"/>
  <c r="U35" i="24" s="1"/>
  <c r="N35" i="24"/>
  <c r="S47" i="23"/>
  <c r="R47" i="23"/>
  <c r="Q47" i="23"/>
  <c r="P47" i="23"/>
  <c r="O47" i="23"/>
  <c r="M47" i="23"/>
  <c r="L47" i="23"/>
  <c r="K47" i="23"/>
  <c r="J47" i="23"/>
  <c r="I47" i="23"/>
  <c r="H47" i="23"/>
  <c r="G47" i="23"/>
  <c r="F47" i="23"/>
  <c r="E47" i="23"/>
  <c r="T46" i="23"/>
  <c r="U46" i="23" s="1"/>
  <c r="N46" i="23"/>
  <c r="T45" i="23"/>
  <c r="N45" i="23"/>
  <c r="T44" i="23"/>
  <c r="U44" i="23" s="1"/>
  <c r="N44" i="23"/>
  <c r="T43" i="23"/>
  <c r="N43" i="23"/>
  <c r="U42" i="23"/>
  <c r="T42" i="23"/>
  <c r="N42" i="23"/>
  <c r="T41" i="23"/>
  <c r="N41" i="23"/>
  <c r="T40" i="23"/>
  <c r="N40" i="23"/>
  <c r="T37" i="23"/>
  <c r="N37" i="23"/>
  <c r="T36" i="23"/>
  <c r="U36" i="23" s="1"/>
  <c r="N36" i="23"/>
  <c r="T35" i="23"/>
  <c r="T47" i="23" s="1"/>
  <c r="N35" i="23"/>
  <c r="S48" i="22"/>
  <c r="R48" i="22"/>
  <c r="Q48" i="22"/>
  <c r="P48" i="22"/>
  <c r="O48" i="22"/>
  <c r="M48" i="22"/>
  <c r="L48" i="22"/>
  <c r="K48" i="22"/>
  <c r="J48" i="22"/>
  <c r="I48" i="22"/>
  <c r="H48" i="22"/>
  <c r="G48" i="22"/>
  <c r="F48" i="22"/>
  <c r="E48" i="22"/>
  <c r="U47" i="22"/>
  <c r="T46" i="22"/>
  <c r="U46" i="22" s="1"/>
  <c r="N46" i="22"/>
  <c r="T45" i="22"/>
  <c r="U45" i="22" s="1"/>
  <c r="N45" i="22"/>
  <c r="T44" i="22"/>
  <c r="U44" i="22" s="1"/>
  <c r="N44" i="22"/>
  <c r="T43" i="22"/>
  <c r="N43" i="22"/>
  <c r="T42" i="22"/>
  <c r="U42" i="22" s="1"/>
  <c r="N42" i="22"/>
  <c r="T41" i="22"/>
  <c r="U41" i="22" s="1"/>
  <c r="N41" i="22"/>
  <c r="T40" i="22"/>
  <c r="N40" i="22"/>
  <c r="T39" i="22"/>
  <c r="U39" i="22" s="1"/>
  <c r="N39" i="22"/>
  <c r="T38" i="22"/>
  <c r="N38" i="22"/>
  <c r="U37" i="22"/>
  <c r="T37" i="22"/>
  <c r="N37" i="22"/>
  <c r="T36" i="22"/>
  <c r="N36" i="22"/>
  <c r="T35" i="22"/>
  <c r="U35" i="22" s="1"/>
  <c r="N35" i="22"/>
  <c r="S48" i="20"/>
  <c r="R48" i="20"/>
  <c r="Q48" i="20"/>
  <c r="P48" i="20"/>
  <c r="O48" i="20"/>
  <c r="M48" i="20"/>
  <c r="L48" i="20"/>
  <c r="K48" i="20"/>
  <c r="J48" i="20"/>
  <c r="I48" i="20"/>
  <c r="H48" i="20"/>
  <c r="G48" i="20"/>
  <c r="F48" i="20"/>
  <c r="E48" i="20"/>
  <c r="T47" i="20"/>
  <c r="U47" i="20" s="1"/>
  <c r="N47" i="20"/>
  <c r="T46" i="20"/>
  <c r="N46" i="20"/>
  <c r="T45" i="20"/>
  <c r="U45" i="20" s="1"/>
  <c r="N45" i="20"/>
  <c r="T44" i="20"/>
  <c r="U44" i="20" s="1"/>
  <c r="N44" i="20"/>
  <c r="T42" i="20"/>
  <c r="N42" i="20"/>
  <c r="U42" i="20" s="1"/>
  <c r="T41" i="20"/>
  <c r="U41" i="20" s="1"/>
  <c r="N41" i="20"/>
  <c r="T40" i="20"/>
  <c r="N40" i="20"/>
  <c r="U39" i="20"/>
  <c r="T39" i="20"/>
  <c r="N39" i="20"/>
  <c r="T38" i="20"/>
  <c r="U38" i="20" s="1"/>
  <c r="N38" i="20"/>
  <c r="T37" i="20"/>
  <c r="U37" i="20" s="1"/>
  <c r="N37" i="20"/>
  <c r="T36" i="20"/>
  <c r="U36" i="20" s="1"/>
  <c r="N36" i="20"/>
  <c r="T35" i="20"/>
  <c r="N35" i="20"/>
  <c r="N48" i="20" s="1"/>
  <c r="S46" i="17"/>
  <c r="R46" i="17"/>
  <c r="Q46" i="17"/>
  <c r="P46" i="17"/>
  <c r="O46" i="17"/>
  <c r="M46" i="17"/>
  <c r="L46" i="17"/>
  <c r="K46" i="17"/>
  <c r="J46" i="17"/>
  <c r="I46" i="17"/>
  <c r="H46" i="17"/>
  <c r="G46" i="17"/>
  <c r="F46" i="17"/>
  <c r="E46" i="17"/>
  <c r="T45" i="17"/>
  <c r="U45" i="17" s="1"/>
  <c r="N45" i="17"/>
  <c r="T44" i="17"/>
  <c r="N44" i="17"/>
  <c r="T43" i="17"/>
  <c r="U43" i="17" s="1"/>
  <c r="N43" i="17"/>
  <c r="T42" i="17"/>
  <c r="U42" i="17" s="1"/>
  <c r="N42" i="17"/>
  <c r="T41" i="17"/>
  <c r="N41" i="17"/>
  <c r="U41" i="17" s="1"/>
  <c r="T40" i="17"/>
  <c r="U40" i="17" s="1"/>
  <c r="N40" i="17"/>
  <c r="U39" i="17"/>
  <c r="T38" i="17"/>
  <c r="N38" i="17"/>
  <c r="T37" i="17"/>
  <c r="N37" i="17"/>
  <c r="U37" i="17" s="1"/>
  <c r="T36" i="17"/>
  <c r="N36" i="17"/>
  <c r="T35" i="17"/>
  <c r="U35" i="17" s="1"/>
  <c r="N35" i="17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E46" i="5"/>
  <c r="T45" i="5"/>
  <c r="N45" i="5"/>
  <c r="T44" i="5"/>
  <c r="N44" i="5"/>
  <c r="T43" i="5"/>
  <c r="N43" i="5"/>
  <c r="T42" i="5"/>
  <c r="N42" i="5"/>
  <c r="U42" i="5" s="1"/>
  <c r="T41" i="5"/>
  <c r="U41" i="5" s="1"/>
  <c r="N41" i="5"/>
  <c r="T40" i="5"/>
  <c r="N40" i="5"/>
  <c r="U39" i="5"/>
  <c r="T38" i="5"/>
  <c r="N38" i="5"/>
  <c r="U37" i="5"/>
  <c r="T36" i="5"/>
  <c r="U36" i="5" s="1"/>
  <c r="N36" i="5"/>
  <c r="T35" i="5"/>
  <c r="N35" i="5"/>
  <c r="T34" i="5"/>
  <c r="U34" i="5" s="1"/>
  <c r="N34" i="5"/>
  <c r="S23" i="5"/>
  <c r="R23" i="5"/>
  <c r="Q23" i="5"/>
  <c r="P23" i="5"/>
  <c r="O23" i="5"/>
  <c r="M23" i="5"/>
  <c r="L23" i="5"/>
  <c r="K23" i="5"/>
  <c r="J23" i="5"/>
  <c r="I23" i="5"/>
  <c r="H23" i="5"/>
  <c r="G23" i="5"/>
  <c r="F23" i="5"/>
  <c r="G24" i="5" s="1"/>
  <c r="E23" i="5"/>
  <c r="T22" i="5"/>
  <c r="N22" i="5"/>
  <c r="T21" i="5"/>
  <c r="U21" i="5" s="1"/>
  <c r="N21" i="5"/>
  <c r="T20" i="5"/>
  <c r="U20" i="5" s="1"/>
  <c r="N20" i="5"/>
  <c r="T19" i="5"/>
  <c r="N19" i="5"/>
  <c r="T18" i="5"/>
  <c r="U18" i="5" s="1"/>
  <c r="N18" i="5"/>
  <c r="T17" i="5"/>
  <c r="N17" i="5"/>
  <c r="U17" i="5" s="1"/>
  <c r="T16" i="5"/>
  <c r="U16" i="5" s="1"/>
  <c r="N16" i="5"/>
  <c r="T15" i="5"/>
  <c r="N15" i="5"/>
  <c r="T14" i="5"/>
  <c r="N14" i="5"/>
  <c r="T13" i="5"/>
  <c r="N13" i="5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U46" i="2" s="1"/>
  <c r="N46" i="2"/>
  <c r="U45" i="2"/>
  <c r="T45" i="2"/>
  <c r="N45" i="2"/>
  <c r="T44" i="2"/>
  <c r="U44" i="2" s="1"/>
  <c r="N44" i="2"/>
  <c r="T43" i="2"/>
  <c r="U43" i="2" s="1"/>
  <c r="N43" i="2"/>
  <c r="T42" i="2"/>
  <c r="U42" i="2" s="1"/>
  <c r="N42" i="2"/>
  <c r="U41" i="2"/>
  <c r="T41" i="2"/>
  <c r="N41" i="2"/>
  <c r="T40" i="2"/>
  <c r="U40" i="2" s="1"/>
  <c r="N40" i="2"/>
  <c r="T39" i="2"/>
  <c r="U39" i="2" s="1"/>
  <c r="N39" i="2"/>
  <c r="T38" i="2"/>
  <c r="U38" i="2" s="1"/>
  <c r="N38" i="2"/>
  <c r="U37" i="2"/>
  <c r="T37" i="2"/>
  <c r="N37" i="2"/>
  <c r="T36" i="2"/>
  <c r="U36" i="2" s="1"/>
  <c r="N36" i="2"/>
  <c r="T35" i="2"/>
  <c r="U35" i="2" s="1"/>
  <c r="N35" i="2"/>
  <c r="N48" i="2" s="1"/>
  <c r="T47" i="30"/>
  <c r="S47" i="30"/>
  <c r="R47" i="30"/>
  <c r="Q47" i="30"/>
  <c r="P47" i="30"/>
  <c r="O47" i="30"/>
  <c r="M47" i="30"/>
  <c r="L47" i="30"/>
  <c r="K47" i="30"/>
  <c r="J47" i="30"/>
  <c r="K48" i="30" s="1"/>
  <c r="I47" i="30"/>
  <c r="H47" i="30"/>
  <c r="G47" i="30"/>
  <c r="F47" i="30"/>
  <c r="G48" i="30" s="1"/>
  <c r="E47" i="30"/>
  <c r="U46" i="30"/>
  <c r="N45" i="30"/>
  <c r="U45" i="30" s="1"/>
  <c r="N44" i="30"/>
  <c r="U44" i="30" s="1"/>
  <c r="N43" i="30"/>
  <c r="U43" i="30" s="1"/>
  <c r="N42" i="30"/>
  <c r="N47" i="30" s="1"/>
  <c r="U41" i="30"/>
  <c r="U40" i="30"/>
  <c r="N40" i="30"/>
  <c r="U39" i="30"/>
  <c r="N39" i="30"/>
  <c r="U38" i="30"/>
  <c r="N38" i="30"/>
  <c r="U37" i="30"/>
  <c r="N37" i="30"/>
  <c r="U36" i="30"/>
  <c r="N36" i="30"/>
  <c r="U35" i="30"/>
  <c r="N35" i="30"/>
  <c r="T47" i="29"/>
  <c r="S47" i="29"/>
  <c r="R47" i="29"/>
  <c r="Q47" i="29"/>
  <c r="P47" i="29"/>
  <c r="O47" i="29"/>
  <c r="M47" i="29"/>
  <c r="L47" i="29"/>
  <c r="K47" i="29"/>
  <c r="J47" i="29"/>
  <c r="K48" i="29" s="1"/>
  <c r="I47" i="29"/>
  <c r="H47" i="29"/>
  <c r="G47" i="29"/>
  <c r="F47" i="29"/>
  <c r="G48" i="29" s="1"/>
  <c r="E47" i="29"/>
  <c r="U46" i="29"/>
  <c r="N45" i="29"/>
  <c r="U45" i="29" s="1"/>
  <c r="N44" i="29"/>
  <c r="U44" i="29" s="1"/>
  <c r="N43" i="29"/>
  <c r="U43" i="29" s="1"/>
  <c r="N42" i="29"/>
  <c r="U42" i="29" s="1"/>
  <c r="U41" i="29"/>
  <c r="N40" i="29"/>
  <c r="U40" i="29" s="1"/>
  <c r="N39" i="29"/>
  <c r="U39" i="29" s="1"/>
  <c r="N38" i="29"/>
  <c r="U38" i="29" s="1"/>
  <c r="N37" i="29"/>
  <c r="U37" i="29" s="1"/>
  <c r="N36" i="29"/>
  <c r="U36" i="29" s="1"/>
  <c r="U35" i="29"/>
  <c r="N35" i="29"/>
  <c r="S47" i="16"/>
  <c r="R47" i="16"/>
  <c r="Q47" i="16"/>
  <c r="P47" i="16"/>
  <c r="O47" i="16"/>
  <c r="M47" i="16"/>
  <c r="L47" i="16"/>
  <c r="K47" i="16"/>
  <c r="J47" i="16"/>
  <c r="I47" i="16"/>
  <c r="H47" i="16"/>
  <c r="G47" i="16"/>
  <c r="F47" i="16"/>
  <c r="E47" i="16"/>
  <c r="T46" i="16"/>
  <c r="U46" i="16" s="1"/>
  <c r="N46" i="16"/>
  <c r="T45" i="16"/>
  <c r="N45" i="16"/>
  <c r="T44" i="16"/>
  <c r="N44" i="16"/>
  <c r="T43" i="16"/>
  <c r="N43" i="16"/>
  <c r="U42" i="16"/>
  <c r="T42" i="16"/>
  <c r="N42" i="16"/>
  <c r="T41" i="16"/>
  <c r="N41" i="16"/>
  <c r="T40" i="16"/>
  <c r="N40" i="16"/>
  <c r="T39" i="16"/>
  <c r="N39" i="16"/>
  <c r="T38" i="16"/>
  <c r="N38" i="16"/>
  <c r="U38" i="16" s="1"/>
  <c r="T37" i="16"/>
  <c r="U37" i="16" s="1"/>
  <c r="N37" i="16"/>
  <c r="T36" i="16"/>
  <c r="N36" i="16"/>
  <c r="U36" i="16" s="1"/>
  <c r="T35" i="16"/>
  <c r="U35" i="16" s="1"/>
  <c r="N35" i="16"/>
  <c r="S47" i="11"/>
  <c r="R47" i="11"/>
  <c r="Q47" i="11"/>
  <c r="P47" i="11"/>
  <c r="O47" i="11"/>
  <c r="M47" i="11"/>
  <c r="L47" i="11"/>
  <c r="K47" i="11"/>
  <c r="K48" i="11" s="1"/>
  <c r="J47" i="11"/>
  <c r="I47" i="11"/>
  <c r="H47" i="11"/>
  <c r="G47" i="11"/>
  <c r="F47" i="11"/>
  <c r="E47" i="11"/>
  <c r="T46" i="11"/>
  <c r="U46" i="11" s="1"/>
  <c r="N46" i="11"/>
  <c r="T45" i="11"/>
  <c r="N45" i="11"/>
  <c r="T44" i="11"/>
  <c r="U44" i="11" s="1"/>
  <c r="N44" i="11"/>
  <c r="T43" i="11"/>
  <c r="N43" i="11"/>
  <c r="U43" i="11" s="1"/>
  <c r="U42" i="11"/>
  <c r="T42" i="11"/>
  <c r="N42" i="11"/>
  <c r="T41" i="11"/>
  <c r="N41" i="11"/>
  <c r="T40" i="11"/>
  <c r="U40" i="11" s="1"/>
  <c r="N40" i="11"/>
  <c r="T39" i="11"/>
  <c r="N39" i="11"/>
  <c r="U39" i="11" s="1"/>
  <c r="T38" i="11"/>
  <c r="N38" i="11"/>
  <c r="U38" i="11" s="1"/>
  <c r="T37" i="11"/>
  <c r="U37" i="11" s="1"/>
  <c r="N37" i="11"/>
  <c r="T36" i="11"/>
  <c r="N36" i="11"/>
  <c r="T35" i="11"/>
  <c r="N35" i="11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N46" i="1"/>
  <c r="U46" i="1" s="1"/>
  <c r="N45" i="1"/>
  <c r="U45" i="1" s="1"/>
  <c r="T44" i="1"/>
  <c r="N44" i="1"/>
  <c r="N43" i="1"/>
  <c r="U43" i="1" s="1"/>
  <c r="U42" i="1"/>
  <c r="U41" i="1"/>
  <c r="U40" i="1"/>
  <c r="N40" i="1"/>
  <c r="N39" i="1"/>
  <c r="U39" i="1" s="1"/>
  <c r="U38" i="1"/>
  <c r="N38" i="1"/>
  <c r="N37" i="1"/>
  <c r="U37" i="1" s="1"/>
  <c r="N36" i="1"/>
  <c r="U36" i="1" s="1"/>
  <c r="N35" i="1"/>
  <c r="S46" i="28"/>
  <c r="R46" i="28"/>
  <c r="Q46" i="28"/>
  <c r="P46" i="28"/>
  <c r="O46" i="28"/>
  <c r="M46" i="28"/>
  <c r="L46" i="28"/>
  <c r="K46" i="28"/>
  <c r="J46" i="28"/>
  <c r="I46" i="28"/>
  <c r="H46" i="28"/>
  <c r="G46" i="28"/>
  <c r="F46" i="28"/>
  <c r="E46" i="28"/>
  <c r="U45" i="28"/>
  <c r="N44" i="28"/>
  <c r="U44" i="28" s="1"/>
  <c r="N43" i="28"/>
  <c r="U43" i="28" s="1"/>
  <c r="N42" i="28"/>
  <c r="U42" i="28" s="1"/>
  <c r="N41" i="28"/>
  <c r="U41" i="28" s="1"/>
  <c r="N40" i="28"/>
  <c r="U40" i="28" s="1"/>
  <c r="N39" i="28"/>
  <c r="U39" i="28" s="1"/>
  <c r="N38" i="28"/>
  <c r="U38" i="28" s="1"/>
  <c r="N37" i="28"/>
  <c r="U37" i="28" s="1"/>
  <c r="N36" i="28"/>
  <c r="U36" i="28" s="1"/>
  <c r="T35" i="28"/>
  <c r="U35" i="28" s="1"/>
  <c r="N35" i="28"/>
  <c r="S45" i="13"/>
  <c r="R45" i="13"/>
  <c r="Q45" i="13"/>
  <c r="P45" i="13"/>
  <c r="O45" i="13"/>
  <c r="M45" i="13"/>
  <c r="L45" i="13"/>
  <c r="K45" i="13"/>
  <c r="J45" i="13"/>
  <c r="I45" i="13"/>
  <c r="H45" i="13"/>
  <c r="G45" i="13"/>
  <c r="F45" i="13"/>
  <c r="E45" i="13"/>
  <c r="U44" i="13"/>
  <c r="T43" i="13"/>
  <c r="U43" i="13" s="1"/>
  <c r="N43" i="13"/>
  <c r="T42" i="13"/>
  <c r="U42" i="13" s="1"/>
  <c r="N42" i="13"/>
  <c r="T41" i="13"/>
  <c r="U41" i="13" s="1"/>
  <c r="N41" i="13"/>
  <c r="T40" i="13"/>
  <c r="N40" i="13"/>
  <c r="T39" i="13"/>
  <c r="U39" i="13" s="1"/>
  <c r="N39" i="13"/>
  <c r="T38" i="13"/>
  <c r="U38" i="13" s="1"/>
  <c r="N38" i="13"/>
  <c r="T37" i="13"/>
  <c r="N37" i="13"/>
  <c r="T36" i="13"/>
  <c r="U36" i="13" s="1"/>
  <c r="N36" i="13"/>
  <c r="T35" i="13"/>
  <c r="N35" i="13"/>
  <c r="T54" i="37" l="1"/>
  <c r="U54" i="37" s="1"/>
  <c r="U13" i="37"/>
  <c r="U45" i="35"/>
  <c r="U34" i="35"/>
  <c r="U43" i="35"/>
  <c r="U35" i="35"/>
  <c r="U38" i="35"/>
  <c r="U42" i="35"/>
  <c r="U44" i="35"/>
  <c r="U36" i="35"/>
  <c r="N46" i="35"/>
  <c r="G47" i="35"/>
  <c r="K47" i="35"/>
  <c r="T46" i="35"/>
  <c r="U39" i="27"/>
  <c r="U36" i="27"/>
  <c r="U43" i="27"/>
  <c r="U45" i="27"/>
  <c r="U41" i="27"/>
  <c r="N47" i="27"/>
  <c r="G48" i="27"/>
  <c r="K48" i="27"/>
  <c r="T47" i="27"/>
  <c r="N47" i="24"/>
  <c r="U39" i="24"/>
  <c r="U43" i="24"/>
  <c r="U45" i="24"/>
  <c r="U36" i="24"/>
  <c r="G48" i="24"/>
  <c r="K48" i="24"/>
  <c r="T47" i="24"/>
  <c r="U47" i="24" s="1"/>
  <c r="U37" i="23"/>
  <c r="U41" i="23"/>
  <c r="U43" i="23"/>
  <c r="U45" i="23"/>
  <c r="N47" i="23"/>
  <c r="U47" i="23" s="1"/>
  <c r="U40" i="23"/>
  <c r="G48" i="23"/>
  <c r="K48" i="23"/>
  <c r="U35" i="23"/>
  <c r="U36" i="22"/>
  <c r="U43" i="22"/>
  <c r="N48" i="22"/>
  <c r="U38" i="22"/>
  <c r="U40" i="22"/>
  <c r="G49" i="22"/>
  <c r="K49" i="22"/>
  <c r="T48" i="22"/>
  <c r="U48" i="22" s="1"/>
  <c r="U35" i="20"/>
  <c r="U40" i="20"/>
  <c r="U46" i="20"/>
  <c r="G49" i="20"/>
  <c r="K49" i="20"/>
  <c r="T48" i="20"/>
  <c r="U48" i="20" s="1"/>
  <c r="N46" i="17"/>
  <c r="U38" i="17"/>
  <c r="U44" i="17"/>
  <c r="U36" i="17"/>
  <c r="G47" i="17"/>
  <c r="K47" i="17"/>
  <c r="T46" i="17"/>
  <c r="U46" i="17" s="1"/>
  <c r="U13" i="5"/>
  <c r="U19" i="5"/>
  <c r="U43" i="5"/>
  <c r="U45" i="5"/>
  <c r="K24" i="5"/>
  <c r="U15" i="5"/>
  <c r="U22" i="5"/>
  <c r="U35" i="5"/>
  <c r="U40" i="5"/>
  <c r="U14" i="5"/>
  <c r="N46" i="5"/>
  <c r="U38" i="5"/>
  <c r="U44" i="5"/>
  <c r="N23" i="5"/>
  <c r="G47" i="5"/>
  <c r="K47" i="5"/>
  <c r="T46" i="5"/>
  <c r="T23" i="5"/>
  <c r="U23" i="5" s="1"/>
  <c r="T48" i="2"/>
  <c r="U48" i="2" s="1"/>
  <c r="U47" i="30"/>
  <c r="U42" i="30"/>
  <c r="N47" i="29"/>
  <c r="U47" i="29" s="1"/>
  <c r="U39" i="16"/>
  <c r="U40" i="16"/>
  <c r="U43" i="16"/>
  <c r="U45" i="16"/>
  <c r="U41" i="16"/>
  <c r="N47" i="16"/>
  <c r="U44" i="16"/>
  <c r="G48" i="16"/>
  <c r="K48" i="16"/>
  <c r="T47" i="16"/>
  <c r="U47" i="16" s="1"/>
  <c r="U41" i="11"/>
  <c r="U36" i="11"/>
  <c r="U45" i="11"/>
  <c r="U35" i="11"/>
  <c r="G48" i="11"/>
  <c r="T47" i="11"/>
  <c r="N47" i="11"/>
  <c r="U44" i="1"/>
  <c r="N48" i="1"/>
  <c r="T48" i="1"/>
  <c r="U48" i="1"/>
  <c r="U35" i="1"/>
  <c r="N46" i="28"/>
  <c r="G47" i="28"/>
  <c r="K47" i="28"/>
  <c r="T46" i="28"/>
  <c r="U46" i="28" s="1"/>
  <c r="U40" i="13"/>
  <c r="U35" i="13"/>
  <c r="U37" i="13"/>
  <c r="N45" i="13"/>
  <c r="G46" i="13"/>
  <c r="K46" i="13"/>
  <c r="T45" i="13"/>
  <c r="U46" i="35" l="1"/>
  <c r="U47" i="27"/>
  <c r="U46" i="5"/>
  <c r="U47" i="11"/>
  <c r="U45" i="13"/>
  <c r="S48" i="10" l="1"/>
  <c r="R48" i="10"/>
  <c r="Q48" i="10"/>
  <c r="P48" i="10"/>
  <c r="O48" i="10"/>
  <c r="M48" i="10"/>
  <c r="L48" i="10"/>
  <c r="K48" i="10"/>
  <c r="J48" i="10"/>
  <c r="I48" i="10"/>
  <c r="H48" i="10"/>
  <c r="G48" i="10"/>
  <c r="F48" i="10"/>
  <c r="E48" i="10"/>
  <c r="U47" i="10"/>
  <c r="T46" i="10"/>
  <c r="U46" i="10" s="1"/>
  <c r="N46" i="10"/>
  <c r="T45" i="10"/>
  <c r="U45" i="10" s="1"/>
  <c r="N45" i="10"/>
  <c r="T44" i="10"/>
  <c r="U44" i="10" s="1"/>
  <c r="N44" i="10"/>
  <c r="T43" i="10"/>
  <c r="N43" i="10"/>
  <c r="T42" i="10"/>
  <c r="U42" i="10" s="1"/>
  <c r="N42" i="10"/>
  <c r="T41" i="10"/>
  <c r="U41" i="10" s="1"/>
  <c r="N41" i="10"/>
  <c r="T40" i="10"/>
  <c r="N40" i="10"/>
  <c r="T39" i="10"/>
  <c r="U39" i="10" s="1"/>
  <c r="N39" i="10"/>
  <c r="T38" i="10"/>
  <c r="N38" i="10"/>
  <c r="U37" i="10"/>
  <c r="T37" i="10"/>
  <c r="N37" i="10"/>
  <c r="T36" i="10"/>
  <c r="N36" i="10"/>
  <c r="T35" i="10"/>
  <c r="U35" i="10" s="1"/>
  <c r="N35" i="10"/>
  <c r="S49" i="9"/>
  <c r="R49" i="9"/>
  <c r="Q49" i="9"/>
  <c r="P49" i="9"/>
  <c r="O49" i="9"/>
  <c r="M49" i="9"/>
  <c r="L49" i="9"/>
  <c r="K49" i="9"/>
  <c r="J49" i="9"/>
  <c r="I49" i="9"/>
  <c r="H49" i="9"/>
  <c r="G49" i="9"/>
  <c r="F49" i="9"/>
  <c r="E49" i="9"/>
  <c r="U48" i="9"/>
  <c r="U47" i="9"/>
  <c r="T46" i="9"/>
  <c r="U46" i="9" s="1"/>
  <c r="N46" i="9"/>
  <c r="T45" i="9"/>
  <c r="N45" i="9"/>
  <c r="U45" i="9" s="1"/>
  <c r="T44" i="9"/>
  <c r="N44" i="9"/>
  <c r="U44" i="9" s="1"/>
  <c r="T43" i="9"/>
  <c r="U43" i="9" s="1"/>
  <c r="N43" i="9"/>
  <c r="T42" i="9"/>
  <c r="N42" i="9"/>
  <c r="T41" i="9"/>
  <c r="N41" i="9"/>
  <c r="T39" i="9"/>
  <c r="U39" i="9" s="1"/>
  <c r="N39" i="9"/>
  <c r="T38" i="9"/>
  <c r="U38" i="9" s="1"/>
  <c r="N38" i="9"/>
  <c r="T37" i="9"/>
  <c r="N37" i="9"/>
  <c r="T36" i="9"/>
  <c r="N36" i="9"/>
  <c r="T35" i="9"/>
  <c r="U35" i="9" s="1"/>
  <c r="N35" i="9"/>
  <c r="S49" i="8"/>
  <c r="R49" i="8"/>
  <c r="Q49" i="8"/>
  <c r="P49" i="8"/>
  <c r="O49" i="8"/>
  <c r="M49" i="8"/>
  <c r="L49" i="8"/>
  <c r="K49" i="8"/>
  <c r="J49" i="8"/>
  <c r="I49" i="8"/>
  <c r="H49" i="8"/>
  <c r="G49" i="8"/>
  <c r="F49" i="8"/>
  <c r="E49" i="8"/>
  <c r="U48" i="8"/>
  <c r="T47" i="8"/>
  <c r="U47" i="8" s="1"/>
  <c r="N47" i="8"/>
  <c r="T46" i="8"/>
  <c r="U46" i="8" s="1"/>
  <c r="N46" i="8"/>
  <c r="T44" i="8"/>
  <c r="U44" i="8" s="1"/>
  <c r="N44" i="8"/>
  <c r="T43" i="8"/>
  <c r="N43" i="8"/>
  <c r="U43" i="8" s="1"/>
  <c r="T42" i="8"/>
  <c r="U42" i="8" s="1"/>
  <c r="N42" i="8"/>
  <c r="T41" i="8"/>
  <c r="U41" i="8" s="1"/>
  <c r="N41" i="8"/>
  <c r="U40" i="8"/>
  <c r="T39" i="8"/>
  <c r="U39" i="8" s="1"/>
  <c r="N39" i="8"/>
  <c r="T38" i="8"/>
  <c r="N38" i="8"/>
  <c r="T37" i="8"/>
  <c r="U37" i="8" s="1"/>
  <c r="N37" i="8"/>
  <c r="T36" i="8"/>
  <c r="N36" i="8"/>
  <c r="U35" i="8"/>
  <c r="T35" i="8"/>
  <c r="N35" i="8"/>
  <c r="S46" i="25"/>
  <c r="R46" i="25"/>
  <c r="Q46" i="25"/>
  <c r="P46" i="25"/>
  <c r="O46" i="25"/>
  <c r="M46" i="25"/>
  <c r="L46" i="25"/>
  <c r="K46" i="25"/>
  <c r="J46" i="25"/>
  <c r="I46" i="25"/>
  <c r="H46" i="25"/>
  <c r="G46" i="25"/>
  <c r="F46" i="25"/>
  <c r="G47" i="25" s="1"/>
  <c r="E46" i="25"/>
  <c r="U45" i="25"/>
  <c r="T44" i="25"/>
  <c r="U44" i="25" s="1"/>
  <c r="N44" i="25"/>
  <c r="N43" i="25"/>
  <c r="U43" i="25" s="1"/>
  <c r="N42" i="25"/>
  <c r="U42" i="25" s="1"/>
  <c r="N41" i="25"/>
  <c r="U41" i="25" s="1"/>
  <c r="N40" i="25"/>
  <c r="U40" i="25" s="1"/>
  <c r="U39" i="25"/>
  <c r="N39" i="25"/>
  <c r="N38" i="25"/>
  <c r="U38" i="25" s="1"/>
  <c r="U37" i="25"/>
  <c r="T37" i="25"/>
  <c r="T46" i="25" s="1"/>
  <c r="N37" i="25"/>
  <c r="N36" i="25"/>
  <c r="U36" i="25" s="1"/>
  <c r="U35" i="25"/>
  <c r="N35" i="25"/>
  <c r="T45" i="21"/>
  <c r="S45" i="21"/>
  <c r="R45" i="21"/>
  <c r="Q45" i="21"/>
  <c r="P45" i="21"/>
  <c r="O45" i="21"/>
  <c r="M45" i="21"/>
  <c r="L45" i="21"/>
  <c r="K45" i="21"/>
  <c r="J45" i="21"/>
  <c r="K46" i="21" s="1"/>
  <c r="I45" i="21"/>
  <c r="H45" i="21"/>
  <c r="G45" i="21"/>
  <c r="F45" i="21"/>
  <c r="G46" i="21" s="1"/>
  <c r="E45" i="21"/>
  <c r="U44" i="21"/>
  <c r="U43" i="21"/>
  <c r="N42" i="21"/>
  <c r="U42" i="21" s="1"/>
  <c r="N41" i="21"/>
  <c r="U41" i="21" s="1"/>
  <c r="N40" i="21"/>
  <c r="U40" i="21" s="1"/>
  <c r="N39" i="21"/>
  <c r="U39" i="21" s="1"/>
  <c r="N38" i="21"/>
  <c r="U38" i="21" s="1"/>
  <c r="U37" i="21"/>
  <c r="N37" i="21"/>
  <c r="N36" i="21"/>
  <c r="U36" i="21" s="1"/>
  <c r="U35" i="21"/>
  <c r="N35" i="21"/>
  <c r="S46" i="7"/>
  <c r="R46" i="7"/>
  <c r="Q46" i="7"/>
  <c r="P46" i="7"/>
  <c r="O46" i="7"/>
  <c r="M46" i="7"/>
  <c r="L46" i="7"/>
  <c r="K46" i="7"/>
  <c r="J46" i="7"/>
  <c r="I46" i="7"/>
  <c r="H46" i="7"/>
  <c r="G46" i="7"/>
  <c r="F46" i="7"/>
  <c r="E46" i="7"/>
  <c r="U45" i="7"/>
  <c r="T44" i="7"/>
  <c r="N44" i="7"/>
  <c r="N43" i="7"/>
  <c r="U43" i="7" s="1"/>
  <c r="N42" i="7"/>
  <c r="U42" i="7" s="1"/>
  <c r="T41" i="7"/>
  <c r="N41" i="7"/>
  <c r="U41" i="7" s="1"/>
  <c r="T40" i="7"/>
  <c r="U40" i="7" s="1"/>
  <c r="N40" i="7"/>
  <c r="T39" i="7"/>
  <c r="N39" i="7"/>
  <c r="T38" i="7"/>
  <c r="N38" i="7"/>
  <c r="T37" i="7"/>
  <c r="U37" i="7" s="1"/>
  <c r="N37" i="7"/>
  <c r="T36" i="7"/>
  <c r="N36" i="7"/>
  <c r="T35" i="7"/>
  <c r="N35" i="7"/>
  <c r="N46" i="7" s="1"/>
  <c r="S48" i="3"/>
  <c r="R48" i="3"/>
  <c r="Q48" i="3"/>
  <c r="P48" i="3"/>
  <c r="O48" i="3"/>
  <c r="M48" i="3"/>
  <c r="L48" i="3"/>
  <c r="K48" i="3"/>
  <c r="J48" i="3"/>
  <c r="I48" i="3"/>
  <c r="H48" i="3"/>
  <c r="G48" i="3"/>
  <c r="F48" i="3"/>
  <c r="G49" i="3" s="1"/>
  <c r="E48" i="3"/>
  <c r="U47" i="3"/>
  <c r="N46" i="3"/>
  <c r="U46" i="3" s="1"/>
  <c r="U45" i="3"/>
  <c r="N44" i="3"/>
  <c r="U44" i="3" s="1"/>
  <c r="N43" i="3"/>
  <c r="U43" i="3" s="1"/>
  <c r="U42" i="3"/>
  <c r="N41" i="3"/>
  <c r="U41" i="3" s="1"/>
  <c r="N40" i="3"/>
  <c r="U40" i="3" s="1"/>
  <c r="N39" i="3"/>
  <c r="U39" i="3" s="1"/>
  <c r="N38" i="3"/>
  <c r="U38" i="3" s="1"/>
  <c r="N37" i="3"/>
  <c r="U37" i="3" s="1"/>
  <c r="N36" i="3"/>
  <c r="U36" i="3" s="1"/>
  <c r="T35" i="3"/>
  <c r="N35" i="3"/>
  <c r="S47" i="36"/>
  <c r="R47" i="36"/>
  <c r="Q47" i="36"/>
  <c r="P47" i="36"/>
  <c r="O47" i="36"/>
  <c r="M47" i="36"/>
  <c r="L47" i="36"/>
  <c r="K47" i="36"/>
  <c r="J47" i="36"/>
  <c r="I47" i="36"/>
  <c r="H47" i="36"/>
  <c r="G47" i="36"/>
  <c r="F47" i="36"/>
  <c r="E47" i="36"/>
  <c r="U46" i="36"/>
  <c r="T45" i="36"/>
  <c r="U45" i="36" s="1"/>
  <c r="N45" i="36"/>
  <c r="T44" i="36"/>
  <c r="U44" i="36" s="1"/>
  <c r="N44" i="36"/>
  <c r="T43" i="36"/>
  <c r="U43" i="36" s="1"/>
  <c r="N43" i="36"/>
  <c r="T42" i="36"/>
  <c r="N42" i="36"/>
  <c r="T41" i="36"/>
  <c r="U41" i="36" s="1"/>
  <c r="N41" i="36"/>
  <c r="T40" i="36"/>
  <c r="U40" i="36" s="1"/>
  <c r="N40" i="36"/>
  <c r="T39" i="36"/>
  <c r="N39" i="36"/>
  <c r="T38" i="36"/>
  <c r="U38" i="36" s="1"/>
  <c r="N38" i="36"/>
  <c r="T37" i="36"/>
  <c r="N37" i="36"/>
  <c r="U36" i="36"/>
  <c r="T36" i="36"/>
  <c r="N36" i="36"/>
  <c r="T35" i="36"/>
  <c r="N35" i="36"/>
  <c r="N47" i="36" s="1"/>
  <c r="S47" i="26"/>
  <c r="R47" i="26"/>
  <c r="Q47" i="26"/>
  <c r="P47" i="26"/>
  <c r="O47" i="26"/>
  <c r="M47" i="26"/>
  <c r="L47" i="26"/>
  <c r="K47" i="26"/>
  <c r="J47" i="26"/>
  <c r="I47" i="26"/>
  <c r="H47" i="26"/>
  <c r="G47" i="26"/>
  <c r="F47" i="26"/>
  <c r="E47" i="26"/>
  <c r="U46" i="26"/>
  <c r="T45" i="26"/>
  <c r="U45" i="26" s="1"/>
  <c r="N45" i="26"/>
  <c r="T44" i="26"/>
  <c r="U44" i="26" s="1"/>
  <c r="N44" i="26"/>
  <c r="T43" i="26"/>
  <c r="U43" i="26" s="1"/>
  <c r="N43" i="26"/>
  <c r="T42" i="26"/>
  <c r="N42" i="26"/>
  <c r="T41" i="26"/>
  <c r="U41" i="26" s="1"/>
  <c r="N41" i="26"/>
  <c r="T40" i="26"/>
  <c r="U40" i="26" s="1"/>
  <c r="N40" i="26"/>
  <c r="T39" i="26"/>
  <c r="N39" i="26"/>
  <c r="U38" i="26"/>
  <c r="T37" i="26"/>
  <c r="U37" i="26" s="1"/>
  <c r="N37" i="26"/>
  <c r="T36" i="26"/>
  <c r="N36" i="26"/>
  <c r="T35" i="26"/>
  <c r="U35" i="26" s="1"/>
  <c r="N35" i="26"/>
  <c r="S45" i="12"/>
  <c r="R45" i="12"/>
  <c r="Q45" i="12"/>
  <c r="P45" i="12"/>
  <c r="O45" i="12"/>
  <c r="M45" i="12"/>
  <c r="L45" i="12"/>
  <c r="K45" i="12"/>
  <c r="J45" i="12"/>
  <c r="I45" i="12"/>
  <c r="H45" i="12"/>
  <c r="G45" i="12"/>
  <c r="F45" i="12"/>
  <c r="E45" i="12"/>
  <c r="T44" i="12"/>
  <c r="U44" i="12" s="1"/>
  <c r="N44" i="12"/>
  <c r="T43" i="12"/>
  <c r="N43" i="12"/>
  <c r="T42" i="12"/>
  <c r="N42" i="12"/>
  <c r="T41" i="12"/>
  <c r="N41" i="12"/>
  <c r="U40" i="12"/>
  <c r="T40" i="12"/>
  <c r="N40" i="12"/>
  <c r="T39" i="12"/>
  <c r="N39" i="12"/>
  <c r="T38" i="12"/>
  <c r="N38" i="12"/>
  <c r="T37" i="12"/>
  <c r="N37" i="12"/>
  <c r="T36" i="12"/>
  <c r="N36" i="12"/>
  <c r="U36" i="12" s="1"/>
  <c r="T35" i="12"/>
  <c r="T45" i="12" s="1"/>
  <c r="N35" i="12"/>
  <c r="S47" i="6"/>
  <c r="R47" i="6"/>
  <c r="Q47" i="6"/>
  <c r="P47" i="6"/>
  <c r="O47" i="6"/>
  <c r="M47" i="6"/>
  <c r="L47" i="6"/>
  <c r="K47" i="6"/>
  <c r="J47" i="6"/>
  <c r="I47" i="6"/>
  <c r="H47" i="6"/>
  <c r="G47" i="6"/>
  <c r="F47" i="6"/>
  <c r="E47" i="6"/>
  <c r="U46" i="6"/>
  <c r="T45" i="6"/>
  <c r="U45" i="6" s="1"/>
  <c r="N45" i="6"/>
  <c r="T44" i="6"/>
  <c r="U44" i="6" s="1"/>
  <c r="N44" i="6"/>
  <c r="T43" i="6"/>
  <c r="U43" i="6" s="1"/>
  <c r="N43" i="6"/>
  <c r="T42" i="6"/>
  <c r="N42" i="6"/>
  <c r="U42" i="6" s="1"/>
  <c r="T41" i="6"/>
  <c r="U41" i="6" s="1"/>
  <c r="N41" i="6"/>
  <c r="T40" i="6"/>
  <c r="U40" i="6" s="1"/>
  <c r="N40" i="6"/>
  <c r="T39" i="6"/>
  <c r="N39" i="6"/>
  <c r="T38" i="6"/>
  <c r="N38" i="6"/>
  <c r="T37" i="6"/>
  <c r="N37" i="6"/>
  <c r="U36" i="6"/>
  <c r="T36" i="6"/>
  <c r="N36" i="6"/>
  <c r="U35" i="6"/>
  <c r="T47" i="34"/>
  <c r="S47" i="34"/>
  <c r="R47" i="34"/>
  <c r="Q47" i="34"/>
  <c r="P47" i="34"/>
  <c r="O47" i="34"/>
  <c r="M47" i="34"/>
  <c r="L47" i="34"/>
  <c r="K47" i="34"/>
  <c r="J47" i="34"/>
  <c r="K48" i="34" s="1"/>
  <c r="I47" i="34"/>
  <c r="H47" i="34"/>
  <c r="G47" i="34"/>
  <c r="F47" i="34"/>
  <c r="G48" i="34" s="1"/>
  <c r="E47" i="34"/>
  <c r="U46" i="34"/>
  <c r="N44" i="34"/>
  <c r="U44" i="34" s="1"/>
  <c r="U43" i="34"/>
  <c r="N42" i="34"/>
  <c r="U42" i="34" s="1"/>
  <c r="N41" i="34"/>
  <c r="U41" i="34" s="1"/>
  <c r="U40" i="34"/>
  <c r="N40" i="34"/>
  <c r="N39" i="34"/>
  <c r="U39" i="34" s="1"/>
  <c r="N37" i="34"/>
  <c r="U37" i="34" s="1"/>
  <c r="N36" i="34"/>
  <c r="U36" i="34" s="1"/>
  <c r="U35" i="34"/>
  <c r="N35" i="34"/>
  <c r="T47" i="33"/>
  <c r="S47" i="33"/>
  <c r="R47" i="33"/>
  <c r="Q47" i="33"/>
  <c r="P47" i="33"/>
  <c r="O47" i="33"/>
  <c r="M47" i="33"/>
  <c r="L47" i="33"/>
  <c r="K47" i="33"/>
  <c r="J47" i="33"/>
  <c r="K48" i="33" s="1"/>
  <c r="I47" i="33"/>
  <c r="H47" i="33"/>
  <c r="G47" i="33"/>
  <c r="F47" i="33"/>
  <c r="G48" i="33" s="1"/>
  <c r="E47" i="33"/>
  <c r="U46" i="33"/>
  <c r="N45" i="33"/>
  <c r="U45" i="33" s="1"/>
  <c r="N44" i="33"/>
  <c r="U44" i="33" s="1"/>
  <c r="T43" i="33"/>
  <c r="U43" i="33" s="1"/>
  <c r="N43" i="33"/>
  <c r="U42" i="33"/>
  <c r="N42" i="33"/>
  <c r="T41" i="33"/>
  <c r="U41" i="33" s="1"/>
  <c r="N41" i="33"/>
  <c r="T40" i="33"/>
  <c r="U40" i="33" s="1"/>
  <c r="N40" i="33"/>
  <c r="U39" i="33"/>
  <c r="T39" i="33"/>
  <c r="N39" i="33"/>
  <c r="U38" i="33"/>
  <c r="U37" i="33"/>
  <c r="T37" i="33"/>
  <c r="N37" i="33"/>
  <c r="N36" i="33"/>
  <c r="U36" i="33" s="1"/>
  <c r="N35" i="33"/>
  <c r="U35" i="33" s="1"/>
  <c r="T46" i="19"/>
  <c r="S46" i="19"/>
  <c r="R46" i="19"/>
  <c r="Q46" i="19"/>
  <c r="P46" i="19"/>
  <c r="O46" i="19"/>
  <c r="M46" i="19"/>
  <c r="L46" i="19"/>
  <c r="K46" i="19"/>
  <c r="J46" i="19"/>
  <c r="K47" i="19" s="1"/>
  <c r="I46" i="19"/>
  <c r="H46" i="19"/>
  <c r="G46" i="19"/>
  <c r="F46" i="19"/>
  <c r="G47" i="19" s="1"/>
  <c r="E46" i="19"/>
  <c r="U45" i="19"/>
  <c r="N44" i="19"/>
  <c r="U44" i="19" s="1"/>
  <c r="N43" i="19"/>
  <c r="U43" i="19" s="1"/>
  <c r="N42" i="19"/>
  <c r="U42" i="19" s="1"/>
  <c r="N41" i="19"/>
  <c r="U41" i="19" s="1"/>
  <c r="N40" i="19"/>
  <c r="U40" i="19" s="1"/>
  <c r="N39" i="19"/>
  <c r="U39" i="19" s="1"/>
  <c r="N38" i="19"/>
  <c r="U38" i="19" s="1"/>
  <c r="N37" i="19"/>
  <c r="U37" i="19" s="1"/>
  <c r="N36" i="19"/>
  <c r="U36" i="19" s="1"/>
  <c r="N35" i="19"/>
  <c r="T46" i="18"/>
  <c r="S46" i="18"/>
  <c r="R46" i="18"/>
  <c r="Q46" i="18"/>
  <c r="P46" i="18"/>
  <c r="O46" i="18"/>
  <c r="M46" i="18"/>
  <c r="L46" i="18"/>
  <c r="K46" i="18"/>
  <c r="J46" i="18"/>
  <c r="I46" i="18"/>
  <c r="H46" i="18"/>
  <c r="G46" i="18"/>
  <c r="F46" i="18"/>
  <c r="E46" i="18"/>
  <c r="U45" i="18"/>
  <c r="N44" i="18"/>
  <c r="U44" i="18" s="1"/>
  <c r="N43" i="18"/>
  <c r="U43" i="18" s="1"/>
  <c r="N41" i="18"/>
  <c r="U41" i="18" s="1"/>
  <c r="N40" i="18"/>
  <c r="U40" i="18" s="1"/>
  <c r="N39" i="18"/>
  <c r="U39" i="18" s="1"/>
  <c r="N38" i="18"/>
  <c r="U38" i="18" s="1"/>
  <c r="N37" i="18"/>
  <c r="U37" i="18" s="1"/>
  <c r="N36" i="18"/>
  <c r="U36" i="18" s="1"/>
  <c r="N35" i="18"/>
  <c r="U35" i="18" s="1"/>
  <c r="S45" i="15"/>
  <c r="R45" i="15"/>
  <c r="Q45" i="15"/>
  <c r="P45" i="15"/>
  <c r="O45" i="15"/>
  <c r="M45" i="15"/>
  <c r="L45" i="15"/>
  <c r="K45" i="15"/>
  <c r="J45" i="15"/>
  <c r="I45" i="15"/>
  <c r="H45" i="15"/>
  <c r="G45" i="15"/>
  <c r="F45" i="15"/>
  <c r="E45" i="15"/>
  <c r="U44" i="15"/>
  <c r="T43" i="15"/>
  <c r="U43" i="15" s="1"/>
  <c r="N43" i="15"/>
  <c r="U42" i="15"/>
  <c r="N42" i="15"/>
  <c r="T41" i="15"/>
  <c r="N41" i="15"/>
  <c r="N40" i="15"/>
  <c r="U40" i="15" s="1"/>
  <c r="N39" i="15"/>
  <c r="U39" i="15" s="1"/>
  <c r="N38" i="15"/>
  <c r="U38" i="15" s="1"/>
  <c r="T36" i="15"/>
  <c r="N36" i="15"/>
  <c r="N45" i="15" s="1"/>
  <c r="N35" i="15"/>
  <c r="U35" i="15" s="1"/>
  <c r="S47" i="14"/>
  <c r="R47" i="14"/>
  <c r="Q47" i="14"/>
  <c r="P47" i="14"/>
  <c r="O47" i="14"/>
  <c r="M47" i="14"/>
  <c r="L47" i="14"/>
  <c r="K47" i="14"/>
  <c r="J47" i="14"/>
  <c r="I47" i="14"/>
  <c r="H47" i="14"/>
  <c r="G47" i="14"/>
  <c r="F47" i="14"/>
  <c r="E47" i="14"/>
  <c r="T45" i="14"/>
  <c r="U45" i="14" s="1"/>
  <c r="N45" i="14"/>
  <c r="T44" i="14"/>
  <c r="N44" i="14"/>
  <c r="T43" i="14"/>
  <c r="N43" i="14"/>
  <c r="T42" i="14"/>
  <c r="N42" i="14"/>
  <c r="U41" i="14"/>
  <c r="T40" i="14"/>
  <c r="U40" i="14" s="1"/>
  <c r="N40" i="14"/>
  <c r="T39" i="14"/>
  <c r="U39" i="14" s="1"/>
  <c r="N39" i="14"/>
  <c r="U38" i="14"/>
  <c r="U37" i="14"/>
  <c r="T36" i="14"/>
  <c r="U36" i="14" s="1"/>
  <c r="N36" i="14"/>
  <c r="T35" i="14"/>
  <c r="U35" i="14" s="1"/>
  <c r="N35" i="14"/>
  <c r="N47" i="14" s="1"/>
  <c r="T47" i="4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N45" i="4"/>
  <c r="U45" i="4" s="1"/>
  <c r="N44" i="4"/>
  <c r="U44" i="4" s="1"/>
  <c r="U43" i="4"/>
  <c r="U42" i="4"/>
  <c r="N42" i="4"/>
  <c r="N41" i="4"/>
  <c r="U41" i="4" s="1"/>
  <c r="U39" i="4"/>
  <c r="N39" i="4"/>
  <c r="N38" i="4"/>
  <c r="U38" i="4" s="1"/>
  <c r="U37" i="4"/>
  <c r="N37" i="4"/>
  <c r="N36" i="4"/>
  <c r="U36" i="4" s="1"/>
  <c r="U35" i="4"/>
  <c r="N35" i="4"/>
  <c r="N48" i="10" l="1"/>
  <c r="U38" i="10"/>
  <c r="U40" i="10"/>
  <c r="U36" i="10"/>
  <c r="U43" i="10"/>
  <c r="G49" i="10"/>
  <c r="K49" i="10"/>
  <c r="T48" i="10"/>
  <c r="U48" i="10" s="1"/>
  <c r="U36" i="9"/>
  <c r="U42" i="9"/>
  <c r="U37" i="9"/>
  <c r="N49" i="9"/>
  <c r="U41" i="9"/>
  <c r="G50" i="9"/>
  <c r="K50" i="9"/>
  <c r="T49" i="9"/>
  <c r="U49" i="9" s="1"/>
  <c r="N49" i="8"/>
  <c r="U36" i="8"/>
  <c r="U38" i="8"/>
  <c r="G50" i="8"/>
  <c r="K50" i="8"/>
  <c r="T49" i="8"/>
  <c r="U49" i="8" s="1"/>
  <c r="K47" i="25"/>
  <c r="N46" i="25"/>
  <c r="U46" i="25"/>
  <c r="N45" i="21"/>
  <c r="U45" i="21"/>
  <c r="U39" i="7"/>
  <c r="U35" i="7"/>
  <c r="T46" i="7"/>
  <c r="U38" i="7"/>
  <c r="U44" i="7"/>
  <c r="G47" i="7"/>
  <c r="K47" i="7"/>
  <c r="U46" i="7"/>
  <c r="U36" i="7"/>
  <c r="N48" i="3"/>
  <c r="K49" i="3"/>
  <c r="U35" i="3"/>
  <c r="T48" i="3"/>
  <c r="U48" i="3" s="1"/>
  <c r="U37" i="36"/>
  <c r="U39" i="36"/>
  <c r="T47" i="36"/>
  <c r="U42" i="36"/>
  <c r="G48" i="36"/>
  <c r="K48" i="36"/>
  <c r="U47" i="36"/>
  <c r="U35" i="36"/>
  <c r="U36" i="26"/>
  <c r="N47" i="26"/>
  <c r="U39" i="26"/>
  <c r="U42" i="26"/>
  <c r="G48" i="26"/>
  <c r="K48" i="26"/>
  <c r="T47" i="26"/>
  <c r="U47" i="26" s="1"/>
  <c r="U39" i="12"/>
  <c r="U38" i="12"/>
  <c r="U41" i="12"/>
  <c r="U43" i="12"/>
  <c r="U37" i="12"/>
  <c r="N45" i="12"/>
  <c r="U45" i="12" s="1"/>
  <c r="U42" i="12"/>
  <c r="G46" i="12"/>
  <c r="K46" i="12"/>
  <c r="U35" i="12"/>
  <c r="N47" i="6"/>
  <c r="U37" i="6"/>
  <c r="U39" i="6"/>
  <c r="U38" i="6"/>
  <c r="G48" i="6"/>
  <c r="K48" i="6"/>
  <c r="T47" i="6"/>
  <c r="U47" i="6" s="1"/>
  <c r="N47" i="34"/>
  <c r="U47" i="34"/>
  <c r="N47" i="33"/>
  <c r="U47" i="33" s="1"/>
  <c r="N46" i="19"/>
  <c r="U46" i="19"/>
  <c r="U35" i="19"/>
  <c r="G47" i="18"/>
  <c r="K47" i="18"/>
  <c r="N46" i="18"/>
  <c r="U46" i="18" s="1"/>
  <c r="U36" i="15"/>
  <c r="U41" i="15"/>
  <c r="G46" i="15"/>
  <c r="K46" i="15"/>
  <c r="T45" i="15"/>
  <c r="U45" i="15" s="1"/>
  <c r="U42" i="14"/>
  <c r="U44" i="14"/>
  <c r="U43" i="14"/>
  <c r="G48" i="14"/>
  <c r="K48" i="14"/>
  <c r="T47" i="14"/>
  <c r="U47" i="14" s="1"/>
  <c r="N47" i="4"/>
  <c r="U47" i="4"/>
  <c r="U21" i="33" l="1"/>
  <c r="T21" i="33"/>
  <c r="N21" i="33"/>
  <c r="N14" i="4"/>
  <c r="U14" i="4" s="1"/>
  <c r="T23" i="30"/>
  <c r="S23" i="30"/>
  <c r="R23" i="30"/>
  <c r="Q23" i="30"/>
  <c r="P23" i="30"/>
  <c r="O23" i="30"/>
  <c r="M23" i="30"/>
  <c r="L23" i="30"/>
  <c r="K23" i="30"/>
  <c r="J23" i="30"/>
  <c r="I23" i="30"/>
  <c r="H23" i="30"/>
  <c r="G23" i="30"/>
  <c r="F23" i="30"/>
  <c r="E23" i="30"/>
  <c r="U22" i="30"/>
  <c r="N21" i="30"/>
  <c r="U21" i="30" s="1"/>
  <c r="N20" i="30"/>
  <c r="U20" i="30" s="1"/>
  <c r="N18" i="30"/>
  <c r="U18" i="30" s="1"/>
  <c r="N17" i="30"/>
  <c r="U17" i="30" s="1"/>
  <c r="N16" i="30"/>
  <c r="U16" i="30" s="1"/>
  <c r="N15" i="30"/>
  <c r="U15" i="30" s="1"/>
  <c r="N14" i="30"/>
  <c r="U14" i="30" s="1"/>
  <c r="N13" i="30"/>
  <c r="S27" i="1"/>
  <c r="R27" i="1"/>
  <c r="Q27" i="1"/>
  <c r="P27" i="1"/>
  <c r="O27" i="1"/>
  <c r="M27" i="1"/>
  <c r="L27" i="1"/>
  <c r="K27" i="1"/>
  <c r="J27" i="1"/>
  <c r="K28" i="1" s="1"/>
  <c r="I27" i="1"/>
  <c r="H27" i="1"/>
  <c r="G27" i="1"/>
  <c r="F27" i="1"/>
  <c r="E27" i="1"/>
  <c r="U26" i="1"/>
  <c r="N25" i="1"/>
  <c r="U25" i="1" s="1"/>
  <c r="N24" i="1"/>
  <c r="U24" i="1" s="1"/>
  <c r="N23" i="1"/>
  <c r="U23" i="1" s="1"/>
  <c r="N22" i="1"/>
  <c r="U22" i="1" s="1"/>
  <c r="N21" i="1"/>
  <c r="U21" i="1" s="1"/>
  <c r="U20" i="1"/>
  <c r="N20" i="1"/>
  <c r="N19" i="1"/>
  <c r="U19" i="1" s="1"/>
  <c r="T18" i="1"/>
  <c r="T27" i="1" s="1"/>
  <c r="N18" i="1"/>
  <c r="U18" i="1" s="1"/>
  <c r="N17" i="1"/>
  <c r="U17" i="1" s="1"/>
  <c r="N16" i="1"/>
  <c r="U16" i="1" s="1"/>
  <c r="N14" i="1"/>
  <c r="U14" i="1" s="1"/>
  <c r="N13" i="1"/>
  <c r="U13" i="1" s="1"/>
  <c r="T23" i="25"/>
  <c r="S23" i="25"/>
  <c r="R23" i="25"/>
  <c r="Q23" i="25"/>
  <c r="P23" i="25"/>
  <c r="O23" i="25"/>
  <c r="M23" i="25"/>
  <c r="L23" i="25"/>
  <c r="K23" i="25"/>
  <c r="K24" i="25" s="1"/>
  <c r="J23" i="25"/>
  <c r="I23" i="25"/>
  <c r="H23" i="25"/>
  <c r="G23" i="25"/>
  <c r="F23" i="25"/>
  <c r="E23" i="25"/>
  <c r="U22" i="25"/>
  <c r="N21" i="25"/>
  <c r="U21" i="25" s="1"/>
  <c r="N20" i="25"/>
  <c r="U20" i="25" s="1"/>
  <c r="U19" i="25"/>
  <c r="N18" i="25"/>
  <c r="U18" i="25" s="1"/>
  <c r="N17" i="25"/>
  <c r="U17" i="25" s="1"/>
  <c r="N16" i="25"/>
  <c r="U16" i="25" s="1"/>
  <c r="N15" i="25"/>
  <c r="U15" i="25" s="1"/>
  <c r="N14" i="25"/>
  <c r="U14" i="25" s="1"/>
  <c r="N13" i="25"/>
  <c r="T23" i="21"/>
  <c r="S23" i="21"/>
  <c r="R23" i="21"/>
  <c r="Q23" i="21"/>
  <c r="P23" i="21"/>
  <c r="O23" i="21"/>
  <c r="M23" i="21"/>
  <c r="L23" i="21"/>
  <c r="K23" i="21"/>
  <c r="J23" i="21"/>
  <c r="K24" i="21" s="1"/>
  <c r="I23" i="21"/>
  <c r="H23" i="21"/>
  <c r="G23" i="21"/>
  <c r="F23" i="21"/>
  <c r="G24" i="21" s="1"/>
  <c r="E23" i="21"/>
  <c r="U22" i="21"/>
  <c r="N21" i="21"/>
  <c r="U21" i="21" s="1"/>
  <c r="N20" i="21"/>
  <c r="U20" i="21" s="1"/>
  <c r="U19" i="21"/>
  <c r="N19" i="21"/>
  <c r="N18" i="21"/>
  <c r="U18" i="21" s="1"/>
  <c r="U17" i="21"/>
  <c r="N17" i="21"/>
  <c r="N16" i="21"/>
  <c r="U16" i="21" s="1"/>
  <c r="N15" i="21"/>
  <c r="U15" i="21" s="1"/>
  <c r="N14" i="21"/>
  <c r="U14" i="21" s="1"/>
  <c r="N13" i="21"/>
  <c r="S24" i="7"/>
  <c r="R24" i="7"/>
  <c r="Q24" i="7"/>
  <c r="P24" i="7"/>
  <c r="O24" i="7"/>
  <c r="M24" i="7"/>
  <c r="L24" i="7"/>
  <c r="K24" i="7"/>
  <c r="J24" i="7"/>
  <c r="I24" i="7"/>
  <c r="H24" i="7"/>
  <c r="G24" i="7"/>
  <c r="F24" i="7"/>
  <c r="E24" i="7"/>
  <c r="U23" i="7"/>
  <c r="T22" i="7"/>
  <c r="U22" i="7" s="1"/>
  <c r="N22" i="7"/>
  <c r="T21" i="7"/>
  <c r="N21" i="7"/>
  <c r="T20" i="7"/>
  <c r="U20" i="7" s="1"/>
  <c r="N20" i="7"/>
  <c r="N19" i="7"/>
  <c r="U19" i="7" s="1"/>
  <c r="T18" i="7"/>
  <c r="N18" i="7"/>
  <c r="T17" i="7"/>
  <c r="N17" i="7"/>
  <c r="N16" i="7"/>
  <c r="U16" i="7" s="1"/>
  <c r="T15" i="7"/>
  <c r="U15" i="7" s="1"/>
  <c r="N15" i="7"/>
  <c r="T14" i="7"/>
  <c r="N14" i="7"/>
  <c r="T13" i="7"/>
  <c r="N13" i="7"/>
  <c r="U13" i="7" s="1"/>
  <c r="T26" i="3"/>
  <c r="S26" i="3"/>
  <c r="R26" i="3"/>
  <c r="Q26" i="3"/>
  <c r="P26" i="3"/>
  <c r="O26" i="3"/>
  <c r="M26" i="3"/>
  <c r="L26" i="3"/>
  <c r="K26" i="3"/>
  <c r="J26" i="3"/>
  <c r="I26" i="3"/>
  <c r="H26" i="3"/>
  <c r="G26" i="3"/>
  <c r="F26" i="3"/>
  <c r="E26" i="3"/>
  <c r="N25" i="3"/>
  <c r="U25" i="3" s="1"/>
  <c r="N24" i="3"/>
  <c r="U24" i="3" s="1"/>
  <c r="N22" i="3"/>
  <c r="U22" i="3" s="1"/>
  <c r="N21" i="3"/>
  <c r="U21" i="3" s="1"/>
  <c r="N20" i="3"/>
  <c r="U20" i="3" s="1"/>
  <c r="N19" i="3"/>
  <c r="U19" i="3" s="1"/>
  <c r="N18" i="3"/>
  <c r="U18" i="3" s="1"/>
  <c r="N17" i="3"/>
  <c r="U17" i="3" s="1"/>
  <c r="N16" i="3"/>
  <c r="U16" i="3" s="1"/>
  <c r="U15" i="3"/>
  <c r="U14" i="3"/>
  <c r="N13" i="3"/>
  <c r="U13" i="3" s="1"/>
  <c r="S21" i="35"/>
  <c r="R21" i="35"/>
  <c r="Q21" i="35"/>
  <c r="P21" i="35"/>
  <c r="O21" i="35"/>
  <c r="M21" i="35"/>
  <c r="L21" i="35"/>
  <c r="K21" i="35"/>
  <c r="J21" i="35"/>
  <c r="I21" i="35"/>
  <c r="H21" i="35"/>
  <c r="G21" i="35"/>
  <c r="F21" i="35"/>
  <c r="G22" i="35" s="1"/>
  <c r="E21" i="35"/>
  <c r="T20" i="35"/>
  <c r="U20" i="35" s="1"/>
  <c r="N20" i="35"/>
  <c r="T19" i="35"/>
  <c r="N19" i="35"/>
  <c r="T18" i="35"/>
  <c r="N18" i="35"/>
  <c r="T17" i="35"/>
  <c r="U17" i="35" s="1"/>
  <c r="N17" i="35"/>
  <c r="T16" i="35"/>
  <c r="N16" i="35"/>
  <c r="U16" i="35" s="1"/>
  <c r="T15" i="35"/>
  <c r="N15" i="35"/>
  <c r="T14" i="35"/>
  <c r="N14" i="35"/>
  <c r="U14" i="35" s="1"/>
  <c r="T13" i="35"/>
  <c r="N13" i="35"/>
  <c r="S22" i="32"/>
  <c r="R22" i="32"/>
  <c r="Q22" i="32"/>
  <c r="P22" i="32"/>
  <c r="O22" i="32"/>
  <c r="M22" i="32"/>
  <c r="L22" i="32"/>
  <c r="K22" i="32"/>
  <c r="J22" i="32"/>
  <c r="K23" i="32" s="1"/>
  <c r="I22" i="32"/>
  <c r="H22" i="32"/>
  <c r="G22" i="32"/>
  <c r="F22" i="32"/>
  <c r="G23" i="32" s="1"/>
  <c r="E22" i="32"/>
  <c r="T21" i="32"/>
  <c r="N21" i="32"/>
  <c r="U20" i="32"/>
  <c r="T20" i="32"/>
  <c r="N20" i="32"/>
  <c r="T19" i="32"/>
  <c r="N19" i="32"/>
  <c r="T18" i="32"/>
  <c r="N18" i="32"/>
  <c r="T17" i="32"/>
  <c r="N17" i="32"/>
  <c r="T16" i="32"/>
  <c r="N16" i="32"/>
  <c r="T15" i="32"/>
  <c r="N15" i="32"/>
  <c r="T14" i="32"/>
  <c r="N14" i="32"/>
  <c r="T13" i="32"/>
  <c r="N13" i="32"/>
  <c r="S44" i="32"/>
  <c r="R44" i="32"/>
  <c r="Q44" i="32"/>
  <c r="P44" i="32"/>
  <c r="O44" i="32"/>
  <c r="M44" i="32"/>
  <c r="L44" i="32"/>
  <c r="K44" i="32"/>
  <c r="J44" i="32"/>
  <c r="I44" i="32"/>
  <c r="H44" i="32"/>
  <c r="G44" i="32"/>
  <c r="F44" i="32"/>
  <c r="E44" i="32"/>
  <c r="T43" i="32"/>
  <c r="N43" i="32"/>
  <c r="T42" i="32"/>
  <c r="N42" i="32"/>
  <c r="T41" i="32"/>
  <c r="N41" i="32"/>
  <c r="T40" i="32"/>
  <c r="N40" i="32"/>
  <c r="T39" i="32"/>
  <c r="U39" i="32" s="1"/>
  <c r="N39" i="32"/>
  <c r="T38" i="32"/>
  <c r="N38" i="32"/>
  <c r="T37" i="32"/>
  <c r="N37" i="32"/>
  <c r="T36" i="32"/>
  <c r="N36" i="32"/>
  <c r="U36" i="32" s="1"/>
  <c r="T35" i="32"/>
  <c r="N35" i="32"/>
  <c r="T34" i="32"/>
  <c r="N34" i="32"/>
  <c r="T33" i="32"/>
  <c r="N33" i="32"/>
  <c r="T32" i="32"/>
  <c r="N32" i="32"/>
  <c r="S22" i="31"/>
  <c r="R22" i="31"/>
  <c r="Q22" i="31"/>
  <c r="P22" i="31"/>
  <c r="O22" i="31"/>
  <c r="M22" i="31"/>
  <c r="L22" i="31"/>
  <c r="K22" i="31"/>
  <c r="J22" i="31"/>
  <c r="K23" i="31" s="1"/>
  <c r="I22" i="31"/>
  <c r="H22" i="31"/>
  <c r="G22" i="31"/>
  <c r="F22" i="31"/>
  <c r="G23" i="31" s="1"/>
  <c r="T21" i="31"/>
  <c r="N21" i="31"/>
  <c r="T20" i="31"/>
  <c r="N20" i="31"/>
  <c r="T19" i="31"/>
  <c r="N19" i="31"/>
  <c r="T18" i="31"/>
  <c r="N18" i="31"/>
  <c r="U18" i="31" s="1"/>
  <c r="T17" i="31"/>
  <c r="U17" i="31" s="1"/>
  <c r="N17" i="31"/>
  <c r="T16" i="31"/>
  <c r="N16" i="31"/>
  <c r="T15" i="31"/>
  <c r="U15" i="31" s="1"/>
  <c r="N15" i="31"/>
  <c r="T14" i="31"/>
  <c r="N14" i="31"/>
  <c r="T13" i="31"/>
  <c r="U13" i="31" s="1"/>
  <c r="N13" i="31"/>
  <c r="S44" i="31"/>
  <c r="R44" i="31"/>
  <c r="Q44" i="31"/>
  <c r="P44" i="31"/>
  <c r="O44" i="31"/>
  <c r="M44" i="31"/>
  <c r="L44" i="31"/>
  <c r="K44" i="31"/>
  <c r="J44" i="31"/>
  <c r="I44" i="31"/>
  <c r="H44" i="31"/>
  <c r="G44" i="31"/>
  <c r="F44" i="31"/>
  <c r="T43" i="31"/>
  <c r="N43" i="31"/>
  <c r="T42" i="31"/>
  <c r="N42" i="31"/>
  <c r="T41" i="31"/>
  <c r="N41" i="31"/>
  <c r="T40" i="31"/>
  <c r="N40" i="31"/>
  <c r="U40" i="31" s="1"/>
  <c r="T39" i="31"/>
  <c r="N39" i="31"/>
  <c r="T38" i="31"/>
  <c r="N38" i="31"/>
  <c r="T37" i="31"/>
  <c r="N37" i="31"/>
  <c r="T36" i="31"/>
  <c r="N36" i="31"/>
  <c r="T35" i="31"/>
  <c r="N35" i="31"/>
  <c r="T34" i="31"/>
  <c r="N34" i="31"/>
  <c r="T33" i="31"/>
  <c r="N33" i="31"/>
  <c r="T32" i="31"/>
  <c r="N32" i="31"/>
  <c r="S23" i="27"/>
  <c r="R23" i="27"/>
  <c r="Q23" i="27"/>
  <c r="P23" i="27"/>
  <c r="O23" i="27"/>
  <c r="M23" i="27"/>
  <c r="L23" i="27"/>
  <c r="K23" i="27"/>
  <c r="J23" i="27"/>
  <c r="K24" i="27" s="1"/>
  <c r="I23" i="27"/>
  <c r="H23" i="27"/>
  <c r="G23" i="27"/>
  <c r="F23" i="27"/>
  <c r="G24" i="27" s="1"/>
  <c r="E23" i="27"/>
  <c r="T21" i="27"/>
  <c r="U21" i="27" s="1"/>
  <c r="N21" i="27"/>
  <c r="T20" i="27"/>
  <c r="N20" i="27"/>
  <c r="T18" i="27"/>
  <c r="N18" i="27"/>
  <c r="T17" i="27"/>
  <c r="N17" i="27"/>
  <c r="U16" i="27"/>
  <c r="T16" i="27"/>
  <c r="N16" i="27"/>
  <c r="T15" i="27"/>
  <c r="N15" i="27"/>
  <c r="T14" i="27"/>
  <c r="N14" i="27"/>
  <c r="T13" i="27"/>
  <c r="N13" i="27"/>
  <c r="U13" i="35" l="1"/>
  <c r="U18" i="35"/>
  <c r="U15" i="35"/>
  <c r="K22" i="35"/>
  <c r="N21" i="35"/>
  <c r="U19" i="35"/>
  <c r="U43" i="32"/>
  <c r="U13" i="32"/>
  <c r="U21" i="32"/>
  <c r="U41" i="32"/>
  <c r="U15" i="32"/>
  <c r="U35" i="32"/>
  <c r="U14" i="32"/>
  <c r="U16" i="32"/>
  <c r="U34" i="32"/>
  <c r="U40" i="32"/>
  <c r="U17" i="32"/>
  <c r="U19" i="32"/>
  <c r="U37" i="32"/>
  <c r="K45" i="32"/>
  <c r="N22" i="32"/>
  <c r="U18" i="32"/>
  <c r="U33" i="31"/>
  <c r="U35" i="31"/>
  <c r="U37" i="31"/>
  <c r="U39" i="31"/>
  <c r="U14" i="31"/>
  <c r="U32" i="31"/>
  <c r="U36" i="31"/>
  <c r="U42" i="31"/>
  <c r="U19" i="31"/>
  <c r="U21" i="31"/>
  <c r="N22" i="31"/>
  <c r="U16" i="31"/>
  <c r="U20" i="31"/>
  <c r="U17" i="27"/>
  <c r="U13" i="27"/>
  <c r="N23" i="25"/>
  <c r="U23" i="25" s="1"/>
  <c r="G24" i="25"/>
  <c r="N23" i="21"/>
  <c r="U13" i="21"/>
  <c r="U21" i="7"/>
  <c r="N23" i="30"/>
  <c r="U23" i="30"/>
  <c r="G24" i="30"/>
  <c r="K24" i="30"/>
  <c r="U18" i="27"/>
  <c r="U15" i="27"/>
  <c r="N23" i="27"/>
  <c r="U14" i="27"/>
  <c r="U20" i="27"/>
  <c r="U17" i="7"/>
  <c r="N24" i="7"/>
  <c r="U14" i="7"/>
  <c r="U18" i="7"/>
  <c r="G25" i="7"/>
  <c r="K25" i="7"/>
  <c r="G27" i="3"/>
  <c r="K27" i="3"/>
  <c r="G28" i="1"/>
  <c r="U13" i="30"/>
  <c r="N27" i="1"/>
  <c r="U27" i="1" s="1"/>
  <c r="U13" i="25"/>
  <c r="U23" i="21"/>
  <c r="T24" i="7"/>
  <c r="U24" i="7" s="1"/>
  <c r="N26" i="3"/>
  <c r="U26" i="3" s="1"/>
  <c r="T21" i="35"/>
  <c r="U21" i="35" s="1"/>
  <c r="T22" i="32"/>
  <c r="U22" i="32" s="1"/>
  <c r="U33" i="32"/>
  <c r="U42" i="32"/>
  <c r="U38" i="32"/>
  <c r="U32" i="32"/>
  <c r="G45" i="32"/>
  <c r="T44" i="32"/>
  <c r="N44" i="32"/>
  <c r="T22" i="31"/>
  <c r="U34" i="31"/>
  <c r="U41" i="31"/>
  <c r="U43" i="31"/>
  <c r="U38" i="31"/>
  <c r="N44" i="31"/>
  <c r="G45" i="31"/>
  <c r="K45" i="31"/>
  <c r="T44" i="31"/>
  <c r="T23" i="27"/>
  <c r="U23" i="27" l="1"/>
  <c r="U44" i="32"/>
  <c r="T14" i="2" l="1"/>
  <c r="N14" i="2"/>
  <c r="U14" i="2" l="1"/>
  <c r="T16" i="4"/>
  <c r="N22" i="4"/>
  <c r="T22" i="4"/>
  <c r="N23" i="4"/>
  <c r="S24" i="13" l="1"/>
  <c r="R24" i="13"/>
  <c r="Q24" i="13"/>
  <c r="P24" i="13"/>
  <c r="O24" i="13"/>
  <c r="M24" i="13"/>
  <c r="L24" i="13"/>
  <c r="K24" i="13"/>
  <c r="J24" i="13"/>
  <c r="I24" i="13"/>
  <c r="H24" i="13"/>
  <c r="G24" i="13"/>
  <c r="F24" i="13"/>
  <c r="E24" i="13"/>
  <c r="U23" i="13"/>
  <c r="T22" i="13"/>
  <c r="N22" i="13"/>
  <c r="T21" i="13"/>
  <c r="N21" i="13"/>
  <c r="T20" i="13"/>
  <c r="N20" i="13"/>
  <c r="U19" i="13"/>
  <c r="T18" i="13"/>
  <c r="N18" i="13"/>
  <c r="T17" i="13"/>
  <c r="N17" i="13"/>
  <c r="T16" i="13"/>
  <c r="N16" i="13"/>
  <c r="T15" i="13"/>
  <c r="N15" i="13"/>
  <c r="U14" i="13"/>
  <c r="T13" i="13"/>
  <c r="N13" i="13"/>
  <c r="S4" i="13"/>
  <c r="S5" i="13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U23" i="9"/>
  <c r="T22" i="9"/>
  <c r="N22" i="9"/>
  <c r="T21" i="9"/>
  <c r="N21" i="9"/>
  <c r="T20" i="9"/>
  <c r="N20" i="9"/>
  <c r="T19" i="9"/>
  <c r="N19" i="9"/>
  <c r="T18" i="9"/>
  <c r="U18" i="9" s="1"/>
  <c r="N18" i="9"/>
  <c r="T17" i="9"/>
  <c r="N17" i="9"/>
  <c r="T16" i="9"/>
  <c r="N16" i="9"/>
  <c r="T15" i="9"/>
  <c r="N15" i="9"/>
  <c r="T14" i="9"/>
  <c r="N14" i="9"/>
  <c r="T13" i="9"/>
  <c r="N13" i="9"/>
  <c r="S4" i="9"/>
  <c r="S5" i="9"/>
  <c r="S24" i="8"/>
  <c r="R24" i="8"/>
  <c r="Q24" i="8"/>
  <c r="P24" i="8"/>
  <c r="O24" i="8"/>
  <c r="M24" i="8"/>
  <c r="L24" i="8"/>
  <c r="K24" i="8"/>
  <c r="J24" i="8"/>
  <c r="K25" i="8" s="1"/>
  <c r="I24" i="8"/>
  <c r="H24" i="8"/>
  <c r="G24" i="8"/>
  <c r="F24" i="8"/>
  <c r="G25" i="8" s="1"/>
  <c r="E24" i="8"/>
  <c r="U23" i="8"/>
  <c r="T22" i="8"/>
  <c r="N22" i="8"/>
  <c r="T21" i="8"/>
  <c r="N21" i="8"/>
  <c r="T20" i="8"/>
  <c r="N20" i="8"/>
  <c r="T19" i="8"/>
  <c r="N19" i="8"/>
  <c r="U19" i="8" s="1"/>
  <c r="T18" i="8"/>
  <c r="N18" i="8"/>
  <c r="T17" i="8"/>
  <c r="N17" i="8"/>
  <c r="T16" i="8"/>
  <c r="N16" i="8"/>
  <c r="T15" i="8"/>
  <c r="U15" i="8" s="1"/>
  <c r="N15" i="8"/>
  <c r="T14" i="8"/>
  <c r="N14" i="8"/>
  <c r="T13" i="8"/>
  <c r="N13" i="8"/>
  <c r="S4" i="8"/>
  <c r="S5" i="8"/>
  <c r="N24" i="9" l="1"/>
  <c r="U20" i="9"/>
  <c r="U22" i="9"/>
  <c r="U17" i="8"/>
  <c r="T24" i="8"/>
  <c r="U24" i="8" s="1"/>
  <c r="U21" i="8"/>
  <c r="U22" i="13"/>
  <c r="U15" i="9"/>
  <c r="U14" i="9"/>
  <c r="U16" i="9"/>
  <c r="U15" i="13"/>
  <c r="U21" i="13"/>
  <c r="U20" i="13"/>
  <c r="G25" i="13"/>
  <c r="K25" i="13"/>
  <c r="U16" i="13"/>
  <c r="U18" i="13"/>
  <c r="N24" i="13"/>
  <c r="U13" i="13"/>
  <c r="U17" i="13"/>
  <c r="U13" i="9"/>
  <c r="U19" i="9"/>
  <c r="U21" i="9"/>
  <c r="U17" i="9"/>
  <c r="G25" i="9"/>
  <c r="K25" i="9"/>
  <c r="N24" i="8"/>
  <c r="U16" i="8"/>
  <c r="U18" i="8"/>
  <c r="U13" i="8"/>
  <c r="U20" i="8"/>
  <c r="U22" i="8"/>
  <c r="T24" i="13"/>
  <c r="T24" i="9"/>
  <c r="U24" i="9" s="1"/>
  <c r="U14" i="8"/>
  <c r="U24" i="13" l="1"/>
  <c r="S22" i="36"/>
  <c r="R22" i="36"/>
  <c r="Q22" i="36"/>
  <c r="P22" i="36"/>
  <c r="O22" i="36"/>
  <c r="M22" i="36"/>
  <c r="L22" i="36"/>
  <c r="K22" i="36"/>
  <c r="J22" i="36"/>
  <c r="K23" i="36" s="1"/>
  <c r="I22" i="36"/>
  <c r="H22" i="36"/>
  <c r="G22" i="36"/>
  <c r="F22" i="36"/>
  <c r="G23" i="36" s="1"/>
  <c r="E22" i="36"/>
  <c r="U21" i="36"/>
  <c r="T20" i="36"/>
  <c r="N20" i="36"/>
  <c r="T19" i="36"/>
  <c r="U19" i="36" s="1"/>
  <c r="N19" i="36"/>
  <c r="T18" i="36"/>
  <c r="N18" i="36"/>
  <c r="T17" i="36"/>
  <c r="N17" i="36"/>
  <c r="T16" i="36"/>
  <c r="N16" i="36"/>
  <c r="T15" i="36"/>
  <c r="N15" i="36"/>
  <c r="T14" i="36"/>
  <c r="N14" i="36"/>
  <c r="T13" i="36"/>
  <c r="N13" i="36"/>
  <c r="S4" i="36"/>
  <c r="S5" i="36"/>
  <c r="U14" i="36" l="1"/>
  <c r="U15" i="36"/>
  <c r="U18" i="36"/>
  <c r="U17" i="36"/>
  <c r="U20" i="36"/>
  <c r="N22" i="36"/>
  <c r="U16" i="36"/>
  <c r="T22" i="36"/>
  <c r="U13" i="36"/>
  <c r="U22" i="36" l="1"/>
  <c r="S23" i="26"/>
  <c r="R23" i="26"/>
  <c r="Q23" i="26"/>
  <c r="P23" i="26"/>
  <c r="O23" i="26"/>
  <c r="M23" i="26"/>
  <c r="L23" i="26"/>
  <c r="K23" i="26"/>
  <c r="J23" i="26"/>
  <c r="I23" i="26"/>
  <c r="H23" i="26"/>
  <c r="G23" i="26"/>
  <c r="F23" i="26"/>
  <c r="E23" i="26"/>
  <c r="U22" i="26"/>
  <c r="T21" i="26"/>
  <c r="N21" i="26"/>
  <c r="T20" i="26"/>
  <c r="N20" i="26"/>
  <c r="T19" i="26"/>
  <c r="N19" i="26"/>
  <c r="T18" i="26"/>
  <c r="N18" i="26"/>
  <c r="T17" i="26"/>
  <c r="N17" i="26"/>
  <c r="T16" i="26"/>
  <c r="N16" i="26"/>
  <c r="T15" i="26"/>
  <c r="U15" i="26" s="1"/>
  <c r="N15" i="26"/>
  <c r="T14" i="26"/>
  <c r="N14" i="26"/>
  <c r="T13" i="26"/>
  <c r="N13" i="26"/>
  <c r="S4" i="26"/>
  <c r="S5" i="26"/>
  <c r="U19" i="26" l="1"/>
  <c r="U20" i="26"/>
  <c r="G24" i="26"/>
  <c r="K24" i="26"/>
  <c r="N23" i="26"/>
  <c r="U16" i="26"/>
  <c r="U18" i="26"/>
  <c r="U14" i="26"/>
  <c r="U21" i="26"/>
  <c r="U17" i="26"/>
  <c r="T23" i="26"/>
  <c r="U13" i="26"/>
  <c r="U23" i="26" l="1"/>
  <c r="S24" i="6"/>
  <c r="R24" i="6"/>
  <c r="Q24" i="6"/>
  <c r="P24" i="6"/>
  <c r="O24" i="6"/>
  <c r="M24" i="6"/>
  <c r="L24" i="6"/>
  <c r="K24" i="6"/>
  <c r="J24" i="6"/>
  <c r="K25" i="6" s="1"/>
  <c r="I24" i="6"/>
  <c r="H24" i="6"/>
  <c r="G24" i="6"/>
  <c r="F24" i="6"/>
  <c r="G25" i="6" s="1"/>
  <c r="E24" i="6"/>
  <c r="U23" i="6"/>
  <c r="T22" i="6"/>
  <c r="N22" i="6"/>
  <c r="T21" i="6"/>
  <c r="N21" i="6"/>
  <c r="T20" i="6"/>
  <c r="N20" i="6"/>
  <c r="T19" i="6"/>
  <c r="N19" i="6"/>
  <c r="T18" i="6"/>
  <c r="N18" i="6"/>
  <c r="T17" i="6"/>
  <c r="U17" i="6" s="1"/>
  <c r="N17" i="6"/>
  <c r="T16" i="6"/>
  <c r="N16" i="6"/>
  <c r="T15" i="6"/>
  <c r="N15" i="6"/>
  <c r="T14" i="6"/>
  <c r="N14" i="6"/>
  <c r="U13" i="6"/>
  <c r="S4" i="6"/>
  <c r="S5" i="6"/>
  <c r="U18" i="6" l="1"/>
  <c r="U15" i="6"/>
  <c r="U20" i="6"/>
  <c r="U22" i="6"/>
  <c r="N24" i="6"/>
  <c r="U19" i="6"/>
  <c r="U14" i="6"/>
  <c r="U16" i="6"/>
  <c r="U21" i="6"/>
  <c r="T24" i="6"/>
  <c r="U24" i="6" l="1"/>
  <c r="S4" i="30"/>
  <c r="S5" i="30"/>
  <c r="S23" i="29"/>
  <c r="R23" i="29"/>
  <c r="Q23" i="29"/>
  <c r="P23" i="29"/>
  <c r="O23" i="29"/>
  <c r="M23" i="29"/>
  <c r="L23" i="29"/>
  <c r="K23" i="29"/>
  <c r="J23" i="29"/>
  <c r="I23" i="29"/>
  <c r="H23" i="29"/>
  <c r="G23" i="29"/>
  <c r="F23" i="29"/>
  <c r="E23" i="29"/>
  <c r="U22" i="29"/>
  <c r="N21" i="29"/>
  <c r="U21" i="29" s="1"/>
  <c r="T23" i="29"/>
  <c r="N20" i="29"/>
  <c r="U20" i="29" s="1"/>
  <c r="N18" i="29"/>
  <c r="U18" i="29" s="1"/>
  <c r="N17" i="29"/>
  <c r="U17" i="29" s="1"/>
  <c r="N16" i="29"/>
  <c r="U16" i="29" s="1"/>
  <c r="N15" i="29"/>
  <c r="U15" i="29" s="1"/>
  <c r="N14" i="29"/>
  <c r="U14" i="29" s="1"/>
  <c r="N13" i="29"/>
  <c r="U13" i="29" s="1"/>
  <c r="S4" i="29"/>
  <c r="S5" i="29"/>
  <c r="G24" i="29" l="1"/>
  <c r="K24" i="29"/>
  <c r="N23" i="29"/>
  <c r="U23" i="29" s="1"/>
  <c r="S4" i="1" l="1"/>
  <c r="S5" i="1"/>
  <c r="S23" i="22"/>
  <c r="R23" i="22"/>
  <c r="Q23" i="22"/>
  <c r="P23" i="22"/>
  <c r="O23" i="22"/>
  <c r="M23" i="22"/>
  <c r="L23" i="22"/>
  <c r="K23" i="22"/>
  <c r="J23" i="22"/>
  <c r="I23" i="22"/>
  <c r="H23" i="22"/>
  <c r="G23" i="22"/>
  <c r="F23" i="22"/>
  <c r="E23" i="22"/>
  <c r="U22" i="22"/>
  <c r="T21" i="22"/>
  <c r="N21" i="22"/>
  <c r="T20" i="22"/>
  <c r="U20" i="22" s="1"/>
  <c r="N20" i="22"/>
  <c r="T19" i="22"/>
  <c r="N19" i="22"/>
  <c r="T18" i="22"/>
  <c r="N18" i="22"/>
  <c r="T17" i="22"/>
  <c r="N17" i="22"/>
  <c r="T16" i="22"/>
  <c r="N16" i="22"/>
  <c r="T15" i="22"/>
  <c r="N15" i="22"/>
  <c r="T14" i="22"/>
  <c r="U14" i="22" s="1"/>
  <c r="N14" i="22"/>
  <c r="T13" i="22"/>
  <c r="N13" i="22"/>
  <c r="S5" i="22"/>
  <c r="S4" i="22"/>
  <c r="S27" i="2"/>
  <c r="R27" i="2"/>
  <c r="Q27" i="2"/>
  <c r="P27" i="2"/>
  <c r="O27" i="2"/>
  <c r="M27" i="2"/>
  <c r="L27" i="2"/>
  <c r="K27" i="2"/>
  <c r="J27" i="2"/>
  <c r="K28" i="2" s="1"/>
  <c r="I27" i="2"/>
  <c r="H27" i="2"/>
  <c r="G27" i="2"/>
  <c r="F27" i="2"/>
  <c r="G28" i="2" s="1"/>
  <c r="E27" i="2"/>
  <c r="U26" i="2"/>
  <c r="T25" i="2"/>
  <c r="N25" i="2"/>
  <c r="T24" i="2"/>
  <c r="N24" i="2"/>
  <c r="T23" i="2"/>
  <c r="N23" i="2"/>
  <c r="T22" i="2"/>
  <c r="N22" i="2"/>
  <c r="T21" i="2"/>
  <c r="N21" i="2"/>
  <c r="T20" i="2"/>
  <c r="U20" i="2" s="1"/>
  <c r="N20" i="2"/>
  <c r="T19" i="2"/>
  <c r="N19" i="2"/>
  <c r="T18" i="2"/>
  <c r="N18" i="2"/>
  <c r="T17" i="2"/>
  <c r="N17" i="2"/>
  <c r="T16" i="2"/>
  <c r="U16" i="2" s="1"/>
  <c r="N16" i="2"/>
  <c r="T13" i="2"/>
  <c r="N13" i="2"/>
  <c r="S4" i="2"/>
  <c r="S5" i="2"/>
  <c r="U22" i="28"/>
  <c r="N21" i="28"/>
  <c r="U21" i="28" s="1"/>
  <c r="N20" i="28"/>
  <c r="U20" i="28" s="1"/>
  <c r="N18" i="28"/>
  <c r="U18" i="28" s="1"/>
  <c r="N17" i="28"/>
  <c r="U17" i="28" s="1"/>
  <c r="N16" i="28"/>
  <c r="U16" i="28" s="1"/>
  <c r="N15" i="28"/>
  <c r="U15" i="28" s="1"/>
  <c r="N14" i="28"/>
  <c r="U14" i="28" s="1"/>
  <c r="N13" i="28"/>
  <c r="U13" i="28" s="1"/>
  <c r="U13" i="22" l="1"/>
  <c r="U18" i="22"/>
  <c r="U21" i="22"/>
  <c r="U19" i="22"/>
  <c r="G24" i="22"/>
  <c r="K24" i="22"/>
  <c r="U13" i="2"/>
  <c r="U18" i="2"/>
  <c r="U21" i="2"/>
  <c r="U23" i="2"/>
  <c r="U24" i="2"/>
  <c r="N23" i="22"/>
  <c r="U15" i="22"/>
  <c r="U17" i="22"/>
  <c r="U16" i="22"/>
  <c r="N27" i="2"/>
  <c r="U17" i="2"/>
  <c r="U19" i="2"/>
  <c r="U22" i="2"/>
  <c r="U25" i="2"/>
  <c r="T23" i="22"/>
  <c r="T27" i="2"/>
  <c r="S4" i="28"/>
  <c r="S5" i="28"/>
  <c r="U23" i="22" l="1"/>
  <c r="U27" i="2"/>
  <c r="T22" i="17" l="1"/>
  <c r="N22" i="17"/>
  <c r="T21" i="17"/>
  <c r="N21" i="17"/>
  <c r="T20" i="17"/>
  <c r="N20" i="17"/>
  <c r="T19" i="17"/>
  <c r="N19" i="17"/>
  <c r="T18" i="17"/>
  <c r="N18" i="17"/>
  <c r="T17" i="17"/>
  <c r="N17" i="17"/>
  <c r="T16" i="17"/>
  <c r="N16" i="17"/>
  <c r="T15" i="17"/>
  <c r="N15" i="17"/>
  <c r="T14" i="17"/>
  <c r="N14" i="17"/>
  <c r="T13" i="17"/>
  <c r="N13" i="17"/>
  <c r="S4" i="17"/>
  <c r="S5" i="17"/>
  <c r="U20" i="17" l="1"/>
  <c r="U16" i="17"/>
  <c r="U13" i="17"/>
  <c r="U15" i="17"/>
  <c r="U19" i="17"/>
  <c r="U22" i="17"/>
  <c r="U17" i="17"/>
  <c r="U14" i="17"/>
  <c r="U21" i="17"/>
  <c r="U18" i="17"/>
  <c r="N20" i="16" l="1"/>
  <c r="S5" i="11" l="1"/>
  <c r="S4" i="11"/>
  <c r="T23" i="11"/>
  <c r="N23" i="11"/>
  <c r="T22" i="11"/>
  <c r="N22" i="11"/>
  <c r="T21" i="11"/>
  <c r="N21" i="11"/>
  <c r="T20" i="11"/>
  <c r="N20" i="11"/>
  <c r="T19" i="11"/>
  <c r="N19" i="11"/>
  <c r="T18" i="11"/>
  <c r="N18" i="11"/>
  <c r="T17" i="11"/>
  <c r="N17" i="11"/>
  <c r="T16" i="11"/>
  <c r="N16" i="11"/>
  <c r="T15" i="11"/>
  <c r="N15" i="11"/>
  <c r="T14" i="11"/>
  <c r="N14" i="11"/>
  <c r="T13" i="11"/>
  <c r="N13" i="11"/>
  <c r="U14" i="11" l="1"/>
  <c r="U20" i="11"/>
  <c r="U22" i="11"/>
  <c r="U13" i="11"/>
  <c r="U18" i="11"/>
  <c r="U19" i="11"/>
  <c r="U23" i="11"/>
  <c r="U16" i="11"/>
  <c r="U15" i="11"/>
  <c r="U17" i="11"/>
  <c r="U21" i="11"/>
  <c r="S4" i="35" l="1"/>
  <c r="S5" i="35"/>
  <c r="T21" i="23" l="1"/>
  <c r="N21" i="23"/>
  <c r="T20" i="23"/>
  <c r="N20" i="23"/>
  <c r="T19" i="23"/>
  <c r="N19" i="23"/>
  <c r="T18" i="23"/>
  <c r="N18" i="23"/>
  <c r="T17" i="23"/>
  <c r="N17" i="23"/>
  <c r="T16" i="23"/>
  <c r="N16" i="23"/>
  <c r="T15" i="23"/>
  <c r="N15" i="23"/>
  <c r="T14" i="23"/>
  <c r="N14" i="23"/>
  <c r="T13" i="23"/>
  <c r="N13" i="23"/>
  <c r="S4" i="23"/>
  <c r="S5" i="23"/>
  <c r="U13" i="23" l="1"/>
  <c r="U16" i="23"/>
  <c r="U20" i="23"/>
  <c r="U18" i="23"/>
  <c r="U15" i="23"/>
  <c r="U17" i="23"/>
  <c r="U14" i="23"/>
  <c r="U19" i="23"/>
  <c r="U21" i="23"/>
  <c r="U22" i="20" l="1"/>
  <c r="T21" i="20"/>
  <c r="N21" i="20"/>
  <c r="T20" i="20"/>
  <c r="U20" i="20" s="1"/>
  <c r="N20" i="20"/>
  <c r="T19" i="20"/>
  <c r="N19" i="20"/>
  <c r="T18" i="20"/>
  <c r="U18" i="20" s="1"/>
  <c r="N18" i="20"/>
  <c r="T17" i="20"/>
  <c r="N17" i="20"/>
  <c r="T16" i="20"/>
  <c r="U16" i="20" s="1"/>
  <c r="N16" i="20"/>
  <c r="T15" i="20"/>
  <c r="N15" i="20"/>
  <c r="T14" i="20"/>
  <c r="N14" i="20"/>
  <c r="T13" i="20"/>
  <c r="N13" i="20"/>
  <c r="U13" i="20" l="1"/>
  <c r="U15" i="20"/>
  <c r="U19" i="20"/>
  <c r="U17" i="20"/>
  <c r="U14" i="20"/>
  <c r="U21" i="20"/>
  <c r="S4" i="20" l="1"/>
  <c r="S5" i="20"/>
  <c r="S4" i="10" l="1"/>
  <c r="S5" i="10"/>
  <c r="K4" i="35" l="1"/>
  <c r="K5" i="35"/>
  <c r="S24" i="34"/>
  <c r="R24" i="34"/>
  <c r="Q24" i="34"/>
  <c r="P24" i="34"/>
  <c r="O24" i="34"/>
  <c r="M24" i="34"/>
  <c r="L24" i="34"/>
  <c r="K24" i="34"/>
  <c r="J24" i="34"/>
  <c r="I24" i="34"/>
  <c r="H24" i="34"/>
  <c r="G24" i="34"/>
  <c r="F24" i="34"/>
  <c r="G25" i="34" s="1"/>
  <c r="E24" i="34"/>
  <c r="U23" i="34"/>
  <c r="T22" i="34"/>
  <c r="N22" i="34"/>
  <c r="N21" i="34"/>
  <c r="U21" i="34" s="1"/>
  <c r="N20" i="34"/>
  <c r="U20" i="34" s="1"/>
  <c r="N19" i="34"/>
  <c r="U19" i="34" s="1"/>
  <c r="N18" i="34"/>
  <c r="N17" i="34"/>
  <c r="T16" i="34"/>
  <c r="N16" i="34"/>
  <c r="N15" i="34"/>
  <c r="U15" i="34" s="1"/>
  <c r="T14" i="34"/>
  <c r="N14" i="34"/>
  <c r="N13" i="34"/>
  <c r="U13" i="34" s="1"/>
  <c r="C11" i="34"/>
  <c r="S5" i="34"/>
  <c r="S4" i="34"/>
  <c r="S26" i="33"/>
  <c r="R26" i="33"/>
  <c r="Q26" i="33"/>
  <c r="P26" i="33"/>
  <c r="O26" i="33"/>
  <c r="M26" i="33"/>
  <c r="L26" i="33"/>
  <c r="K26" i="33"/>
  <c r="J26" i="33"/>
  <c r="I26" i="33"/>
  <c r="H26" i="33"/>
  <c r="G26" i="33"/>
  <c r="F26" i="33"/>
  <c r="E26" i="33"/>
  <c r="U25" i="33"/>
  <c r="T24" i="33"/>
  <c r="N24" i="33"/>
  <c r="T23" i="33"/>
  <c r="N23" i="33"/>
  <c r="T22" i="33"/>
  <c r="N22" i="33"/>
  <c r="T20" i="33"/>
  <c r="N20" i="33"/>
  <c r="N19" i="33"/>
  <c r="U19" i="33" s="1"/>
  <c r="N18" i="33"/>
  <c r="U18" i="33" s="1"/>
  <c r="T17" i="33"/>
  <c r="N17" i="33"/>
  <c r="N16" i="33"/>
  <c r="U16" i="33" s="1"/>
  <c r="T15" i="33"/>
  <c r="N15" i="33"/>
  <c r="T13" i="33"/>
  <c r="N13" i="33"/>
  <c r="C11" i="33"/>
  <c r="S5" i="33"/>
  <c r="S4" i="33"/>
  <c r="S5" i="32"/>
  <c r="K5" i="32"/>
  <c r="S4" i="32"/>
  <c r="K4" i="32"/>
  <c r="K4" i="31"/>
  <c r="S5" i="31"/>
  <c r="K5" i="31"/>
  <c r="S4" i="31"/>
  <c r="S23" i="28"/>
  <c r="R23" i="28"/>
  <c r="Q23" i="28"/>
  <c r="P23" i="28"/>
  <c r="O23" i="28"/>
  <c r="M23" i="28"/>
  <c r="L23" i="28"/>
  <c r="K23" i="28"/>
  <c r="J23" i="28"/>
  <c r="I23" i="28"/>
  <c r="H23" i="28"/>
  <c r="G23" i="28"/>
  <c r="F23" i="28"/>
  <c r="E23" i="28"/>
  <c r="C11" i="28"/>
  <c r="K4" i="28" s="1"/>
  <c r="K5" i="28"/>
  <c r="S5" i="27"/>
  <c r="K5" i="27"/>
  <c r="S4" i="27"/>
  <c r="K4" i="27"/>
  <c r="S5" i="25"/>
  <c r="S4" i="25"/>
  <c r="S22" i="24"/>
  <c r="R22" i="24"/>
  <c r="Q22" i="24"/>
  <c r="P22" i="24"/>
  <c r="O22" i="24"/>
  <c r="M22" i="24"/>
  <c r="L22" i="24"/>
  <c r="K22" i="24"/>
  <c r="J22" i="24"/>
  <c r="I22" i="24"/>
  <c r="H22" i="24"/>
  <c r="G22" i="24"/>
  <c r="F22" i="24"/>
  <c r="E22" i="24"/>
  <c r="T21" i="24"/>
  <c r="N21" i="24"/>
  <c r="T20" i="24"/>
  <c r="N20" i="24"/>
  <c r="T19" i="24"/>
  <c r="N19" i="24"/>
  <c r="T18" i="24"/>
  <c r="N18" i="24"/>
  <c r="T17" i="24"/>
  <c r="N17" i="24"/>
  <c r="T16" i="24"/>
  <c r="N16" i="24"/>
  <c r="T15" i="24"/>
  <c r="N15" i="24"/>
  <c r="T14" i="24"/>
  <c r="N14" i="24"/>
  <c r="T13" i="24"/>
  <c r="N13" i="24"/>
  <c r="C11" i="24"/>
  <c r="K4" i="24" s="1"/>
  <c r="S5" i="24"/>
  <c r="K5" i="24"/>
  <c r="S4" i="24"/>
  <c r="S22" i="23"/>
  <c r="R22" i="23"/>
  <c r="Q22" i="23"/>
  <c r="P22" i="23"/>
  <c r="O22" i="23"/>
  <c r="M22" i="23"/>
  <c r="L22" i="23"/>
  <c r="K22" i="23"/>
  <c r="J22" i="23"/>
  <c r="K23" i="23" s="1"/>
  <c r="I22" i="23"/>
  <c r="H22" i="23"/>
  <c r="G22" i="23"/>
  <c r="F22" i="23"/>
  <c r="G23" i="23" s="1"/>
  <c r="E22" i="23"/>
  <c r="N22" i="23"/>
  <c r="C11" i="23"/>
  <c r="K4" i="23" s="1"/>
  <c r="K5" i="23"/>
  <c r="S5" i="21"/>
  <c r="S4" i="21"/>
  <c r="S23" i="20"/>
  <c r="R23" i="20"/>
  <c r="Q23" i="20"/>
  <c r="P23" i="20"/>
  <c r="O23" i="20"/>
  <c r="M23" i="20"/>
  <c r="L23" i="20"/>
  <c r="K23" i="20"/>
  <c r="J23" i="20"/>
  <c r="I23" i="20"/>
  <c r="H23" i="20"/>
  <c r="G23" i="20"/>
  <c r="F23" i="20"/>
  <c r="E23" i="20"/>
  <c r="C11" i="20"/>
  <c r="K4" i="20" s="1"/>
  <c r="K5" i="20"/>
  <c r="S23" i="19"/>
  <c r="R23" i="19"/>
  <c r="Q23" i="19"/>
  <c r="P23" i="19"/>
  <c r="O23" i="19"/>
  <c r="M23" i="19"/>
  <c r="L23" i="19"/>
  <c r="K23" i="19"/>
  <c r="J23" i="19"/>
  <c r="I23" i="19"/>
  <c r="H23" i="19"/>
  <c r="G23" i="19"/>
  <c r="F23" i="19"/>
  <c r="E23" i="19"/>
  <c r="U22" i="19"/>
  <c r="N21" i="19"/>
  <c r="U21" i="19" s="1"/>
  <c r="N20" i="19"/>
  <c r="U20" i="19" s="1"/>
  <c r="N19" i="19"/>
  <c r="N18" i="19"/>
  <c r="N17" i="19"/>
  <c r="U17" i="19" s="1"/>
  <c r="N16" i="19"/>
  <c r="U16" i="19" s="1"/>
  <c r="N15" i="19"/>
  <c r="N14" i="19"/>
  <c r="U14" i="19" s="1"/>
  <c r="T23" i="19"/>
  <c r="C11" i="19"/>
  <c r="S5" i="19"/>
  <c r="S4" i="19"/>
  <c r="S24" i="18"/>
  <c r="R24" i="18"/>
  <c r="Q24" i="18"/>
  <c r="P24" i="18"/>
  <c r="O24" i="18"/>
  <c r="M24" i="18"/>
  <c r="L24" i="18"/>
  <c r="K24" i="18"/>
  <c r="J24" i="18"/>
  <c r="I24" i="18"/>
  <c r="H24" i="18"/>
  <c r="G24" i="18"/>
  <c r="F24" i="18"/>
  <c r="E24" i="18"/>
  <c r="U23" i="18"/>
  <c r="U22" i="18"/>
  <c r="N22" i="18"/>
  <c r="T21" i="18"/>
  <c r="N21" i="18"/>
  <c r="U20" i="18"/>
  <c r="N20" i="18"/>
  <c r="N19" i="18"/>
  <c r="U19" i="18" s="1"/>
  <c r="N18" i="18"/>
  <c r="N17" i="18"/>
  <c r="U17" i="18" s="1"/>
  <c r="T16" i="18"/>
  <c r="N16" i="18"/>
  <c r="N15" i="18"/>
  <c r="U15" i="18" s="1"/>
  <c r="N14" i="18"/>
  <c r="N13" i="18"/>
  <c r="C11" i="18"/>
  <c r="S5" i="18"/>
  <c r="S4" i="18"/>
  <c r="S23" i="17"/>
  <c r="R23" i="17"/>
  <c r="Q23" i="17"/>
  <c r="P23" i="17"/>
  <c r="O23" i="17"/>
  <c r="M23" i="17"/>
  <c r="L23" i="17"/>
  <c r="K23" i="17"/>
  <c r="J23" i="17"/>
  <c r="I23" i="17"/>
  <c r="H23" i="17"/>
  <c r="G23" i="17"/>
  <c r="F23" i="17"/>
  <c r="E23" i="17"/>
  <c r="N23" i="17"/>
  <c r="C11" i="17"/>
  <c r="K4" i="17" s="1"/>
  <c r="K5" i="17"/>
  <c r="S24" i="16"/>
  <c r="R24" i="16"/>
  <c r="Q24" i="16"/>
  <c r="P24" i="16"/>
  <c r="O24" i="16"/>
  <c r="M24" i="16"/>
  <c r="L24" i="16"/>
  <c r="K24" i="16"/>
  <c r="J24" i="16"/>
  <c r="I24" i="16"/>
  <c r="H24" i="16"/>
  <c r="G24" i="16"/>
  <c r="F24" i="16"/>
  <c r="E24" i="16"/>
  <c r="T15" i="16"/>
  <c r="N15" i="16"/>
  <c r="T13" i="16"/>
  <c r="N13" i="16"/>
  <c r="T23" i="16"/>
  <c r="N23" i="16"/>
  <c r="T22" i="16"/>
  <c r="N22" i="16"/>
  <c r="T18" i="16"/>
  <c r="N18" i="16"/>
  <c r="T17" i="16"/>
  <c r="N17" i="16"/>
  <c r="T21" i="16"/>
  <c r="N21" i="16"/>
  <c r="T20" i="16"/>
  <c r="T19" i="16"/>
  <c r="N19" i="16"/>
  <c r="T16" i="16"/>
  <c r="N16" i="16"/>
  <c r="T14" i="16"/>
  <c r="N14" i="16"/>
  <c r="C11" i="16"/>
  <c r="K4" i="16" s="1"/>
  <c r="S5" i="16"/>
  <c r="K5" i="16"/>
  <c r="S4" i="16"/>
  <c r="S23" i="15"/>
  <c r="R23" i="15"/>
  <c r="Q23" i="15"/>
  <c r="P23" i="15"/>
  <c r="O23" i="15"/>
  <c r="M23" i="15"/>
  <c r="L23" i="15"/>
  <c r="K23" i="15"/>
  <c r="J23" i="15"/>
  <c r="I23" i="15"/>
  <c r="H23" i="15"/>
  <c r="G23" i="15"/>
  <c r="F23" i="15"/>
  <c r="E23" i="15"/>
  <c r="U22" i="15"/>
  <c r="N21" i="15"/>
  <c r="U21" i="15" s="1"/>
  <c r="N20" i="15"/>
  <c r="U20" i="15" s="1"/>
  <c r="N19" i="15"/>
  <c r="N18" i="15"/>
  <c r="N17" i="15"/>
  <c r="U17" i="15" s="1"/>
  <c r="N16" i="15"/>
  <c r="U16" i="15" s="1"/>
  <c r="N15" i="15"/>
  <c r="U15" i="15" s="1"/>
  <c r="N14" i="15"/>
  <c r="U14" i="15" s="1"/>
  <c r="N13" i="15"/>
  <c r="C11" i="15"/>
  <c r="S5" i="15"/>
  <c r="S4" i="15"/>
  <c r="S23" i="14"/>
  <c r="R23" i="14"/>
  <c r="Q23" i="14"/>
  <c r="P23" i="14"/>
  <c r="O23" i="14"/>
  <c r="M23" i="14"/>
  <c r="L23" i="14"/>
  <c r="K23" i="14"/>
  <c r="J23" i="14"/>
  <c r="I23" i="14"/>
  <c r="H23" i="14"/>
  <c r="G23" i="14"/>
  <c r="F23" i="14"/>
  <c r="E23" i="14"/>
  <c r="T16" i="14"/>
  <c r="N16" i="14"/>
  <c r="T22" i="14"/>
  <c r="N22" i="14"/>
  <c r="T21" i="14"/>
  <c r="N21" i="14"/>
  <c r="T20" i="14"/>
  <c r="N20" i="14"/>
  <c r="T18" i="14"/>
  <c r="N18" i="14"/>
  <c r="T17" i="14"/>
  <c r="N17" i="14"/>
  <c r="T15" i="14"/>
  <c r="N15" i="14"/>
  <c r="T13" i="14"/>
  <c r="N13" i="14"/>
  <c r="C11" i="14"/>
  <c r="K4" i="14" s="1"/>
  <c r="S5" i="14"/>
  <c r="K5" i="14"/>
  <c r="S4" i="14"/>
  <c r="S24" i="12"/>
  <c r="R24" i="12"/>
  <c r="Q24" i="12"/>
  <c r="P24" i="12"/>
  <c r="O24" i="12"/>
  <c r="M24" i="12"/>
  <c r="L24" i="12"/>
  <c r="K24" i="12"/>
  <c r="J24" i="12"/>
  <c r="I24" i="12"/>
  <c r="H24" i="12"/>
  <c r="G24" i="12"/>
  <c r="F24" i="12"/>
  <c r="E24" i="12"/>
  <c r="T21" i="12"/>
  <c r="N21" i="12"/>
  <c r="T23" i="12"/>
  <c r="N23" i="12"/>
  <c r="T22" i="12"/>
  <c r="N22" i="12"/>
  <c r="T16" i="12"/>
  <c r="N16" i="12"/>
  <c r="T20" i="12"/>
  <c r="N20" i="12"/>
  <c r="T19" i="12"/>
  <c r="N19" i="12"/>
  <c r="T18" i="12"/>
  <c r="N18" i="12"/>
  <c r="T17" i="12"/>
  <c r="N17" i="12"/>
  <c r="T15" i="12"/>
  <c r="N15" i="12"/>
  <c r="T13" i="12"/>
  <c r="N13" i="12"/>
  <c r="C11" i="12"/>
  <c r="K4" i="12" s="1"/>
  <c r="S5" i="12"/>
  <c r="K5" i="12"/>
  <c r="S4" i="12"/>
  <c r="S24" i="11"/>
  <c r="R24" i="11"/>
  <c r="Q24" i="11"/>
  <c r="P24" i="11"/>
  <c r="O24" i="11"/>
  <c r="M24" i="11"/>
  <c r="L24" i="11"/>
  <c r="K24" i="11"/>
  <c r="J24" i="11"/>
  <c r="I24" i="11"/>
  <c r="H24" i="11"/>
  <c r="G24" i="11"/>
  <c r="F24" i="11"/>
  <c r="E24" i="11"/>
  <c r="N24" i="11"/>
  <c r="C11" i="11"/>
  <c r="K4" i="11" s="1"/>
  <c r="K5" i="11"/>
  <c r="S24" i="10"/>
  <c r="R24" i="10"/>
  <c r="Q24" i="10"/>
  <c r="P24" i="10"/>
  <c r="O24" i="10"/>
  <c r="M24" i="10"/>
  <c r="L24" i="10"/>
  <c r="K24" i="10"/>
  <c r="J24" i="10"/>
  <c r="I24" i="10"/>
  <c r="H24" i="10"/>
  <c r="G24" i="10"/>
  <c r="F24" i="10"/>
  <c r="G25" i="10" s="1"/>
  <c r="E24" i="10"/>
  <c r="U23" i="10"/>
  <c r="T22" i="10"/>
  <c r="N18" i="10"/>
  <c r="N20" i="10"/>
  <c r="T20" i="10"/>
  <c r="N14" i="10"/>
  <c r="N22" i="10"/>
  <c r="T19" i="10"/>
  <c r="T18" i="10"/>
  <c r="N19" i="10"/>
  <c r="T17" i="10"/>
  <c r="T16" i="10"/>
  <c r="N17" i="10"/>
  <c r="T15" i="10"/>
  <c r="N16" i="10"/>
  <c r="T14" i="10"/>
  <c r="N15" i="10"/>
  <c r="C11" i="10"/>
  <c r="K4" i="10" s="1"/>
  <c r="K5" i="10"/>
  <c r="S5" i="7"/>
  <c r="K5" i="7"/>
  <c r="S4" i="7"/>
  <c r="K4" i="7"/>
  <c r="S5" i="5"/>
  <c r="K5" i="5"/>
  <c r="S4" i="5"/>
  <c r="K4" i="5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U24" i="4"/>
  <c r="U23" i="4"/>
  <c r="U22" i="4"/>
  <c r="N21" i="4"/>
  <c r="U21" i="4" s="1"/>
  <c r="N20" i="4"/>
  <c r="U20" i="4" s="1"/>
  <c r="N19" i="4"/>
  <c r="N18" i="4"/>
  <c r="N17" i="4"/>
  <c r="N16" i="4"/>
  <c r="U16" i="4" s="1"/>
  <c r="N15" i="4"/>
  <c r="U15" i="4" s="1"/>
  <c r="U13" i="4"/>
  <c r="C11" i="4"/>
  <c r="S5" i="4"/>
  <c r="S4" i="4"/>
  <c r="S5" i="3"/>
  <c r="S4" i="3"/>
  <c r="K24" i="28" l="1"/>
  <c r="G25" i="11"/>
  <c r="K25" i="11"/>
  <c r="U14" i="34"/>
  <c r="U22" i="34"/>
  <c r="U20" i="33"/>
  <c r="U17" i="33"/>
  <c r="U21" i="18"/>
  <c r="U16" i="18"/>
  <c r="U16" i="10"/>
  <c r="K25" i="34"/>
  <c r="K25" i="18"/>
  <c r="G25" i="18"/>
  <c r="G26" i="4"/>
  <c r="K26" i="4"/>
  <c r="U14" i="10"/>
  <c r="N23" i="15"/>
  <c r="U18" i="10"/>
  <c r="U18" i="4"/>
  <c r="U21" i="10"/>
  <c r="G24" i="14"/>
  <c r="U18" i="15"/>
  <c r="G24" i="15"/>
  <c r="K24" i="15"/>
  <c r="T24" i="18"/>
  <c r="N23" i="19"/>
  <c r="U23" i="19" s="1"/>
  <c r="U15" i="19"/>
  <c r="N23" i="28"/>
  <c r="N26" i="33"/>
  <c r="N24" i="18"/>
  <c r="N25" i="4"/>
  <c r="U17" i="4"/>
  <c r="U19" i="4"/>
  <c r="U20" i="10"/>
  <c r="U22" i="10"/>
  <c r="U13" i="15"/>
  <c r="U19" i="15"/>
  <c r="G24" i="17"/>
  <c r="K24" i="17"/>
  <c r="U18" i="18"/>
  <c r="U18" i="19"/>
  <c r="U19" i="19"/>
  <c r="G24" i="19"/>
  <c r="K24" i="19"/>
  <c r="U13" i="33"/>
  <c r="U22" i="33"/>
  <c r="U24" i="33"/>
  <c r="G27" i="33"/>
  <c r="K27" i="33"/>
  <c r="N24" i="34"/>
  <c r="U16" i="34"/>
  <c r="U18" i="34"/>
  <c r="U15" i="33"/>
  <c r="U23" i="33"/>
  <c r="U17" i="34"/>
  <c r="T23" i="28"/>
  <c r="G24" i="28"/>
  <c r="U17" i="24"/>
  <c r="U16" i="24"/>
  <c r="U18" i="24"/>
  <c r="U21" i="24"/>
  <c r="U20" i="24"/>
  <c r="U19" i="24"/>
  <c r="G23" i="24"/>
  <c r="N22" i="24"/>
  <c r="U15" i="24"/>
  <c r="K23" i="24"/>
  <c r="T22" i="24"/>
  <c r="U23" i="16"/>
  <c r="U22" i="16"/>
  <c r="U21" i="16"/>
  <c r="U20" i="16"/>
  <c r="U19" i="16"/>
  <c r="U18" i="16"/>
  <c r="U17" i="16"/>
  <c r="U16" i="16"/>
  <c r="U15" i="16"/>
  <c r="N24" i="16"/>
  <c r="K25" i="16"/>
  <c r="U14" i="16"/>
  <c r="G25" i="16"/>
  <c r="U13" i="16"/>
  <c r="U20" i="14"/>
  <c r="U19" i="14"/>
  <c r="U14" i="14"/>
  <c r="K24" i="14"/>
  <c r="U22" i="14"/>
  <c r="U21" i="14"/>
  <c r="U18" i="14"/>
  <c r="U17" i="14"/>
  <c r="U16" i="14"/>
  <c r="N23" i="14"/>
  <c r="T23" i="14"/>
  <c r="U23" i="12"/>
  <c r="U22" i="12"/>
  <c r="U21" i="12"/>
  <c r="U20" i="12"/>
  <c r="U19" i="12"/>
  <c r="U18" i="12"/>
  <c r="U17" i="12"/>
  <c r="U16" i="12"/>
  <c r="U15" i="12"/>
  <c r="N24" i="12"/>
  <c r="U13" i="12"/>
  <c r="K25" i="12"/>
  <c r="G25" i="12"/>
  <c r="N24" i="10"/>
  <c r="U19" i="10"/>
  <c r="U13" i="10"/>
  <c r="U15" i="10"/>
  <c r="U17" i="10"/>
  <c r="N23" i="20"/>
  <c r="G24" i="20"/>
  <c r="K24" i="20"/>
  <c r="K25" i="10"/>
  <c r="T24" i="34"/>
  <c r="U24" i="34" s="1"/>
  <c r="T26" i="33"/>
  <c r="U14" i="24"/>
  <c r="U13" i="24"/>
  <c r="T22" i="23"/>
  <c r="U22" i="23" s="1"/>
  <c r="T23" i="20"/>
  <c r="U23" i="20" s="1"/>
  <c r="U13" i="19"/>
  <c r="U14" i="18"/>
  <c r="U13" i="18"/>
  <c r="T23" i="17"/>
  <c r="U23" i="17" s="1"/>
  <c r="T24" i="16"/>
  <c r="T23" i="15"/>
  <c r="U23" i="15" s="1"/>
  <c r="U15" i="14"/>
  <c r="U13" i="14"/>
  <c r="T24" i="12"/>
  <c r="T24" i="11"/>
  <c r="U24" i="11" s="1"/>
  <c r="T24" i="10"/>
  <c r="T25" i="4"/>
  <c r="U25" i="4" s="1"/>
  <c r="U23" i="28" l="1"/>
  <c r="U24" i="18"/>
  <c r="U26" i="33"/>
  <c r="U24" i="10"/>
  <c r="U22" i="24"/>
  <c r="U24" i="16"/>
  <c r="U23" i="14"/>
  <c r="U24" i="12"/>
</calcChain>
</file>

<file path=xl/sharedStrings.xml><?xml version="1.0" encoding="utf-8"?>
<sst xmlns="http://schemas.openxmlformats.org/spreadsheetml/2006/main" count="9940" uniqueCount="482">
  <si>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</si>
  <si>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</si>
  <si>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</si>
  <si>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</si>
  <si>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</si>
  <si>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</si>
  <si>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</si>
  <si>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</si>
  <si>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</si>
  <si>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</si>
  <si>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</si>
  <si>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</si>
  <si>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</si>
  <si>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</si>
  <si>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</si>
  <si>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</si>
  <si>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</si>
  <si>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</si>
  <si>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</si>
  <si>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</si>
  <si>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</si>
  <si>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</si>
  <si>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</si>
  <si>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</si>
  <si>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</si>
  <si>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</si>
  <si>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</si>
  <si>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</si>
  <si>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</si>
  <si>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</si>
  <si>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</si>
  <si>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</si>
  <si>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</si>
  <si>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</si>
  <si>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</si>
  <si>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</si>
  <si>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</si>
  <si>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</si>
  <si>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</si>
  <si>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</si>
  <si>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</si>
  <si>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</si>
  <si>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</si>
  <si>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</si>
  <si>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</si>
  <si>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Minnesota Fillies</t>
  </si>
  <si>
    <t>Minn</t>
  </si>
  <si>
    <t>Cotman, Angela</t>
  </si>
  <si>
    <t>Harris, Nessie</t>
  </si>
  <si>
    <t>Kocurek, Marie</t>
  </si>
  <si>
    <t>Wilson, Donna</t>
  </si>
  <si>
    <t>Sharps, Denise</t>
  </si>
  <si>
    <t>Timperman, Janet</t>
  </si>
  <si>
    <t>Mason, Debbie</t>
  </si>
  <si>
    <t>DeLorme, Scooter</t>
  </si>
  <si>
    <t>Owens, Katrina</t>
  </si>
  <si>
    <t>Nebr</t>
  </si>
  <si>
    <t>Nebraska Wranglers</t>
  </si>
  <si>
    <t>Chic</t>
  </si>
  <si>
    <t>Chicago Hustle</t>
  </si>
  <si>
    <t>N.O.</t>
  </si>
  <si>
    <t>New Orleans Pride</t>
  </si>
  <si>
    <t>St.L</t>
  </si>
  <si>
    <t>St. Louis Streak</t>
  </si>
  <si>
    <t>S.F.</t>
  </si>
  <si>
    <t>San Francisco Pioneers</t>
  </si>
  <si>
    <t>N.J.</t>
  </si>
  <si>
    <t>New Jersey Gems</t>
  </si>
  <si>
    <t>N.E.</t>
  </si>
  <si>
    <t>New England Gulls</t>
  </si>
  <si>
    <t>St,L</t>
  </si>
  <si>
    <t>Dall</t>
  </si>
  <si>
    <t>Dallas Diamonds</t>
  </si>
  <si>
    <t>Thursday</t>
  </si>
  <si>
    <t>Merrimack College</t>
  </si>
  <si>
    <t>(4-6)</t>
  </si>
  <si>
    <t>(1-8)</t>
  </si>
  <si>
    <t>A</t>
  </si>
  <si>
    <t xml:space="preserve">W </t>
  </si>
  <si>
    <t>Terry Kunze</t>
  </si>
  <si>
    <t xml:space="preserve"> 4-6</t>
  </si>
  <si>
    <t xml:space="preserve">H </t>
  </si>
  <si>
    <t>L</t>
  </si>
  <si>
    <t>Dana Skinner</t>
  </si>
  <si>
    <t xml:space="preserve"> 1-2</t>
  </si>
  <si>
    <t>Daniels, Coco</t>
  </si>
  <si>
    <t>Stachon, Toni</t>
  </si>
  <si>
    <t>Montgomery, Pat</t>
  </si>
  <si>
    <t>Info from Dallas Game #9</t>
  </si>
  <si>
    <t>ORIGINAL Box Score available &amp; used</t>
  </si>
  <si>
    <t>Barnes, Vanessa</t>
  </si>
  <si>
    <t>Greg Williams</t>
  </si>
  <si>
    <t xml:space="preserve"> 13-6</t>
  </si>
  <si>
    <t>Boutte, Joanette</t>
  </si>
  <si>
    <t>Browning, Hattie</t>
  </si>
  <si>
    <t>Bruton, Cynthia</t>
  </si>
  <si>
    <t>Bueltel, Kim</t>
  </si>
  <si>
    <t>French, Joanie</t>
  </si>
  <si>
    <t>Gillom, Peggie</t>
  </si>
  <si>
    <t>Jennings, Rosalind</t>
  </si>
  <si>
    <t>Sacoco, Katrina</t>
  </si>
  <si>
    <t>Shoemaker, Cathy</t>
  </si>
  <si>
    <t>Swindell, Retha</t>
  </si>
  <si>
    <t>Walker, Gwen</t>
  </si>
  <si>
    <t>Moody Coliseum</t>
  </si>
  <si>
    <t>Jim Blackwood</t>
  </si>
  <si>
    <t>Roy Jones</t>
  </si>
  <si>
    <t>(6-14)</t>
  </si>
  <si>
    <t>(13-6)</t>
  </si>
  <si>
    <t xml:space="preserve"> 6-14</t>
  </si>
  <si>
    <t>Dunkle, Nancy</t>
  </si>
  <si>
    <t>Hansen, Kim</t>
  </si>
  <si>
    <t>Ortega, Anita</t>
  </si>
  <si>
    <t>Minneapolis Auditorium</t>
  </si>
  <si>
    <t>Bernie Kukar</t>
  </si>
  <si>
    <t>Ken Mauer, Sr.</t>
  </si>
  <si>
    <t>(6-17)</t>
  </si>
  <si>
    <t>(17-7)</t>
  </si>
  <si>
    <t xml:space="preserve"> 6-17</t>
  </si>
  <si>
    <t xml:space="preserve"> 17-7</t>
  </si>
  <si>
    <t>Lieberman, Nancy</t>
  </si>
  <si>
    <t>Forfeit</t>
  </si>
  <si>
    <t xml:space="preserve"> 7-25</t>
  </si>
  <si>
    <t>Sunday</t>
  </si>
  <si>
    <t>(7-25)</t>
  </si>
  <si>
    <t>(23-9)</t>
  </si>
  <si>
    <t xml:space="preserve"> 23-9</t>
  </si>
  <si>
    <t xml:space="preserve"> 26-9</t>
  </si>
  <si>
    <t>Jones, Sharon</t>
  </si>
  <si>
    <t>Decker, Patti</t>
  </si>
  <si>
    <t xml:space="preserve"> 0-3</t>
  </si>
  <si>
    <t>Gaugert, Rachel</t>
  </si>
  <si>
    <t>Meredith, Sue</t>
  </si>
  <si>
    <t>Ohm, Elsie</t>
  </si>
  <si>
    <t>Peterson, Debra</t>
  </si>
  <si>
    <t>Savage, Brenda</t>
  </si>
  <si>
    <t>Sjoquist, Lynette</t>
  </si>
  <si>
    <t>Saturday</t>
  </si>
  <si>
    <t>Billy Cowan</t>
  </si>
  <si>
    <t>(7-28)</t>
  </si>
  <si>
    <t>(26-9)</t>
  </si>
  <si>
    <t>Arturi, Lynn</t>
  </si>
  <si>
    <t>Kimbrey, Krystal</t>
  </si>
  <si>
    <t>Cooper, Accronetta</t>
  </si>
  <si>
    <t>Critelli, Cris</t>
  </si>
  <si>
    <t>Gwyn, Althea</t>
  </si>
  <si>
    <t>Crusoe, Beverly</t>
  </si>
  <si>
    <t>Green, Anita</t>
  </si>
  <si>
    <t>Rajcula, Jody</t>
  </si>
  <si>
    <t>Schlesinger, Lisa</t>
  </si>
  <si>
    <t>Simms, Donna</t>
  </si>
  <si>
    <t>Slinker, Tina</t>
  </si>
  <si>
    <t>Summons, Sue</t>
  </si>
  <si>
    <t xml:space="preserve"> 4-7</t>
  </si>
  <si>
    <t>Montgomery, Patty</t>
  </si>
  <si>
    <t>Omaha Civic Auditorium</t>
  </si>
  <si>
    <t>??? Buchanan</t>
  </si>
  <si>
    <t>??? Lewis</t>
  </si>
  <si>
    <t>(4-7)</t>
  </si>
  <si>
    <t>(8-2)</t>
  </si>
  <si>
    <t>Beasley, Genia</t>
  </si>
  <si>
    <t>Steve Kirk</t>
  </si>
  <si>
    <t xml:space="preserve"> 8-2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</si>
  <si>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</si>
  <si>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</si>
  <si>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</si>
  <si>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</si>
  <si>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</si>
  <si>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</si>
  <si>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</si>
  <si>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</si>
  <si>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</si>
  <si>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</si>
  <si>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</si>
  <si>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Friday</t>
  </si>
  <si>
    <t>Ken Mauer, Jr.</t>
  </si>
  <si>
    <t>Tom Perreault</t>
  </si>
  <si>
    <t>(4-9)</t>
  </si>
  <si>
    <t>(5-7)</t>
  </si>
  <si>
    <t xml:space="preserve"> 5-7</t>
  </si>
  <si>
    <t>Dean Meminger</t>
  </si>
  <si>
    <t xml:space="preserve"> 3-4</t>
  </si>
  <si>
    <t>Draving , Doris</t>
  </si>
  <si>
    <t>Haugejorde, Cindy</t>
  </si>
  <si>
    <t>Hicks, Cardie</t>
  </si>
  <si>
    <t>McKinney, Musiette</t>
  </si>
  <si>
    <t>Nestor, Heidi</t>
  </si>
  <si>
    <t>Washington, Suzanne</t>
  </si>
  <si>
    <t>Williams, Roberta</t>
  </si>
  <si>
    <t>Bolin, Molly</t>
  </si>
  <si>
    <t>Wednesday</t>
  </si>
  <si>
    <t>Kiel Auditorium</t>
  </si>
  <si>
    <t>??? Ball</t>
  </si>
  <si>
    <t>??? Corbin</t>
  </si>
  <si>
    <t>(5-9)</t>
  </si>
  <si>
    <t>(2-13)</t>
  </si>
  <si>
    <t xml:space="preserve"> 5-9</t>
  </si>
  <si>
    <t>Larry Gillman</t>
  </si>
  <si>
    <t xml:space="preserve"> 2-13</t>
  </si>
  <si>
    <t>Booker, Betty</t>
  </si>
  <si>
    <t>Cook, Jane Ellen</t>
  </si>
  <si>
    <t>Davidson, Winsome</t>
  </si>
  <si>
    <t>Johnson, Lydia</t>
  </si>
  <si>
    <t>Jones, Linnell</t>
  </si>
  <si>
    <t>Moore, Pearl</t>
  </si>
  <si>
    <t>Pope, Rowanna</t>
  </si>
  <si>
    <t>Roberts, Patricia</t>
  </si>
  <si>
    <t>Thompson, Rosie</t>
  </si>
  <si>
    <t>Fuller, Mary</t>
  </si>
  <si>
    <t>Mitchell, Adrian</t>
  </si>
  <si>
    <t>(5-11)</t>
  </si>
  <si>
    <t>(13-3)</t>
  </si>
  <si>
    <t xml:space="preserve"> 5-11</t>
  </si>
  <si>
    <t xml:space="preserve"> 13-3</t>
  </si>
  <si>
    <t>Chavers, Tonyus</t>
  </si>
  <si>
    <t>Roy Ward</t>
  </si>
  <si>
    <t>(6-11)</t>
  </si>
  <si>
    <t>(8-7)</t>
  </si>
  <si>
    <t xml:space="preserve"> 6-11</t>
  </si>
  <si>
    <t>Bill Gleason</t>
  </si>
  <si>
    <t xml:space="preserve"> 7-4</t>
  </si>
  <si>
    <t>Digitale, Sue</t>
  </si>
  <si>
    <t>Easterling, Rita</t>
  </si>
  <si>
    <t>Fincher, Janie</t>
  </si>
  <si>
    <t>Geils, Donna</t>
  </si>
  <si>
    <t>Mathews, Linda</t>
  </si>
  <si>
    <t>Mayo, Paula</t>
  </si>
  <si>
    <t>Nissen, Inge</t>
  </si>
  <si>
    <t>White, Ethel</t>
  </si>
  <si>
    <t>Alumni Hall - DePaul</t>
  </si>
  <si>
    <t>Reuben Norris</t>
  </si>
  <si>
    <t>Steve Zebos</t>
  </si>
  <si>
    <t>(6-18)</t>
  </si>
  <si>
    <t>(13-11)</t>
  </si>
  <si>
    <t xml:space="preserve"> 6-18</t>
  </si>
  <si>
    <t>Candler, Belinda</t>
  </si>
  <si>
    <t xml:space="preserve"> 12-8</t>
  </si>
  <si>
    <t>Kilday, Pam</t>
  </si>
  <si>
    <t>(16-13)</t>
  </si>
  <si>
    <t>(7-20)</t>
  </si>
  <si>
    <t>Tom Frangella</t>
  </si>
  <si>
    <t>Bud Felechio</t>
  </si>
  <si>
    <t xml:space="preserve"> 7-20</t>
  </si>
  <si>
    <t xml:space="preserve"> 15-10</t>
  </si>
  <si>
    <t>(7-21)</t>
  </si>
  <si>
    <t>(19-12)</t>
  </si>
  <si>
    <t>Blazejowski, Carol</t>
  </si>
  <si>
    <t>Comerie, Debbie</t>
  </si>
  <si>
    <t>Feeney, Eileen</t>
  </si>
  <si>
    <t>Gregory, Anne</t>
  </si>
  <si>
    <t>Harris, Willodean</t>
  </si>
  <si>
    <t>Heiss, Tara</t>
  </si>
  <si>
    <t>Marquis, Gail</t>
  </si>
  <si>
    <t>Szeremeta, Wanda</t>
  </si>
  <si>
    <t>Thomas, Janice</t>
  </si>
  <si>
    <t>Van Ness, Joan</t>
  </si>
  <si>
    <t>Minneapolis Audit.</t>
  </si>
  <si>
    <t>(0-1)</t>
  </si>
  <si>
    <t>(1-0)</t>
  </si>
  <si>
    <t xml:space="preserve"> 0-1</t>
  </si>
  <si>
    <t xml:space="preserve"> 1-0</t>
  </si>
  <si>
    <t xml:space="preserve"> 0-2</t>
  </si>
  <si>
    <t xml:space="preserve"> 2-0</t>
  </si>
  <si>
    <t>SuperDome</t>
  </si>
  <si>
    <t>(0-3)</t>
  </si>
  <si>
    <t>(4-0)</t>
  </si>
  <si>
    <t>n/a</t>
  </si>
  <si>
    <t>Butch vanBreda Kolff</t>
  </si>
  <si>
    <t xml:space="preserve"> 4-0</t>
  </si>
  <si>
    <t>(1-3)</t>
  </si>
  <si>
    <t>(0-5)</t>
  </si>
  <si>
    <t xml:space="preserve"> 1-3</t>
  </si>
  <si>
    <t xml:space="preserve"> 0-5</t>
  </si>
  <si>
    <t>(2-3)</t>
  </si>
  <si>
    <t>(4-1)</t>
  </si>
  <si>
    <t xml:space="preserve"> 2-3</t>
  </si>
  <si>
    <t xml:space="preserve"> 4-1</t>
  </si>
  <si>
    <t>Tuesday</t>
  </si>
  <si>
    <t>S.F. Civic Auditorium</t>
  </si>
  <si>
    <t>(2-4)</t>
  </si>
  <si>
    <t>(1-5)</t>
  </si>
  <si>
    <t xml:space="preserve"> 2-4</t>
  </si>
  <si>
    <t>Last game - Coach LaPorte</t>
  </si>
  <si>
    <t>Frank LaPorte</t>
  </si>
  <si>
    <t xml:space="preserve"> 1-5</t>
  </si>
  <si>
    <t>(2-5)</t>
  </si>
  <si>
    <t>(8-1)</t>
  </si>
  <si>
    <t xml:space="preserve"> 2-5</t>
  </si>
  <si>
    <t xml:space="preserve">A </t>
  </si>
  <si>
    <t xml:space="preserve"> 8-1</t>
  </si>
  <si>
    <t>(3-5)</t>
  </si>
  <si>
    <t>(6-4)</t>
  </si>
  <si>
    <t xml:space="preserve"> 3-5</t>
  </si>
  <si>
    <t>Kathy Mosolino</t>
  </si>
  <si>
    <t xml:space="preserve"> 6-4</t>
  </si>
  <si>
    <t>South Mountain Arena</t>
  </si>
  <si>
    <t>(3-6)</t>
  </si>
  <si>
    <t>(7-4)</t>
  </si>
  <si>
    <t xml:space="preserve"> 3-6</t>
  </si>
  <si>
    <t>Monday</t>
  </si>
  <si>
    <t>(5-8)</t>
  </si>
  <si>
    <t>(10-5)</t>
  </si>
  <si>
    <t xml:space="preserve"> 5-8</t>
  </si>
  <si>
    <t xml:space="preserve"> 10-5</t>
  </si>
  <si>
    <t>(5-10)</t>
  </si>
  <si>
    <t>(3-13)</t>
  </si>
  <si>
    <t xml:space="preserve"> 5-10</t>
  </si>
  <si>
    <t xml:space="preserve"> 3-13</t>
  </si>
  <si>
    <t>(6-12)</t>
  </si>
  <si>
    <t>(6-15)</t>
  </si>
  <si>
    <t xml:space="preserve"> 6-12</t>
  </si>
  <si>
    <t xml:space="preserve"> 6-15</t>
  </si>
  <si>
    <t>(6-13)</t>
  </si>
  <si>
    <t>(7-15)</t>
  </si>
  <si>
    <t xml:space="preserve"> 6-13</t>
  </si>
  <si>
    <t xml:space="preserve"> 7-15</t>
  </si>
  <si>
    <t>Univ. of New Orleans</t>
  </si>
  <si>
    <t>(15-8)</t>
  </si>
  <si>
    <t xml:space="preserve"> 15-8</t>
  </si>
  <si>
    <t>(6-16)</t>
  </si>
  <si>
    <t>(10-9)</t>
  </si>
  <si>
    <t xml:space="preserve"> 6-16</t>
  </si>
  <si>
    <t xml:space="preserve"> 9-6</t>
  </si>
  <si>
    <t>(7-18)</t>
  </si>
  <si>
    <t>(17-10)</t>
  </si>
  <si>
    <t xml:space="preserve"> 7-18</t>
  </si>
  <si>
    <t xml:space="preserve"> 17-10</t>
  </si>
  <si>
    <t>(7-19)</t>
  </si>
  <si>
    <t>(7-17)</t>
  </si>
  <si>
    <t xml:space="preserve"> 7-19</t>
  </si>
  <si>
    <t>(7-22)</t>
  </si>
  <si>
    <t>(25-6)</t>
  </si>
  <si>
    <t xml:space="preserve"> 7-22</t>
  </si>
  <si>
    <t xml:space="preserve"> 25-6</t>
  </si>
  <si>
    <t>(7-23)</t>
  </si>
  <si>
    <t>(26-6)</t>
  </si>
  <si>
    <t xml:space="preserve"> 7-23</t>
  </si>
  <si>
    <t xml:space="preserve"> 26-6</t>
  </si>
  <si>
    <t>(7-24)</t>
  </si>
  <si>
    <t>(17-15)</t>
  </si>
  <si>
    <t xml:space="preserve"> 7-24</t>
  </si>
  <si>
    <t xml:space="preserve"> 16-12</t>
  </si>
  <si>
    <t>(7-26)</t>
  </si>
  <si>
    <t>(13-20)</t>
  </si>
  <si>
    <t xml:space="preserve">L </t>
  </si>
  <si>
    <t xml:space="preserve"> 13-20</t>
  </si>
  <si>
    <t>(7-27)</t>
  </si>
  <si>
    <t>(14-20)</t>
  </si>
  <si>
    <t xml:space="preserve"> 14-20</t>
  </si>
  <si>
    <t>(7-29)</t>
  </si>
  <si>
    <t>(14-22)</t>
  </si>
  <si>
    <t xml:space="preserve"> 13-17</t>
  </si>
  <si>
    <t>Tatterson, Gail</t>
  </si>
  <si>
    <t>Young, Faye</t>
  </si>
  <si>
    <t>Young, Kaye</t>
  </si>
  <si>
    <t xml:space="preserve"> 19-12</t>
  </si>
  <si>
    <t xml:space="preserve"> 7-21</t>
  </si>
  <si>
    <t>English, Margaret</t>
  </si>
  <si>
    <t>Ricketts, Debbie</t>
  </si>
  <si>
    <t>Booker, Gerry</t>
  </si>
  <si>
    <t>Pate, Sheryl</t>
  </si>
  <si>
    <t>Uhl, Joan</t>
  </si>
  <si>
    <t>Andrykowski, Kathy</t>
  </si>
  <si>
    <t>Blalock, Sybil</t>
  </si>
  <si>
    <t>Brogdon, Cindy</t>
  </si>
  <si>
    <t>Chapman, Vicky</t>
  </si>
  <si>
    <t>Farrah, Sharon</t>
  </si>
  <si>
    <t>Forest, Augusta</t>
  </si>
  <si>
    <t>Hardy, Bertha</t>
  </si>
  <si>
    <t>Peters, Sue</t>
  </si>
  <si>
    <t>Wayment, Heidi</t>
  </si>
  <si>
    <t>Murphy, Donna</t>
  </si>
  <si>
    <t>Hodgson, Pat</t>
  </si>
  <si>
    <t>McWhorter, Charlene</t>
  </si>
  <si>
    <t>(2-0)</t>
  </si>
  <si>
    <t>(0-2)</t>
  </si>
  <si>
    <t>Info from Minneapolis Tribune</t>
  </si>
  <si>
    <t>Voss, Vicky</t>
  </si>
  <si>
    <t>Usher Tami Phillippi - will return to watch Fillies</t>
  </si>
  <si>
    <t>Teacher Chris Hamann (32) - will return</t>
  </si>
  <si>
    <t>Usher Al Andersen - will return</t>
  </si>
  <si>
    <t>Larry Oakey - has paid to get into every Fillies game since 1st season</t>
  </si>
  <si>
    <t>Name not in Newspaper</t>
  </si>
  <si>
    <t>Tech: Coach Kunze</t>
  </si>
  <si>
    <t>Technical: Coach Terry Kunze</t>
  </si>
  <si>
    <t>Info from Minneapolis Star</t>
  </si>
  <si>
    <t>Info from Oakland Tribune</t>
  </si>
  <si>
    <t>Last game Coach LaPorte</t>
  </si>
  <si>
    <t>Info From Oakland Tribune</t>
  </si>
  <si>
    <t>Johnny Butler</t>
  </si>
  <si>
    <t>Jim Cope</t>
  </si>
  <si>
    <t>Greatest margin of defeat</t>
  </si>
  <si>
    <t xml:space="preserve"> 0-4</t>
  </si>
  <si>
    <t>Greatest victory margin</t>
  </si>
  <si>
    <t xml:space="preserve"> Dean Meminger</t>
  </si>
  <si>
    <t>Crevier, Tanya</t>
  </si>
  <si>
    <t>Info From Passaic NJ Herald</t>
  </si>
  <si>
    <t>Ken Mauer Sr.</t>
  </si>
  <si>
    <t>Jeffreys, Jill</t>
  </si>
  <si>
    <t>added 1 FG &amp; 1 FT</t>
  </si>
  <si>
    <t>Technical: Carol Blazejowski</t>
  </si>
  <si>
    <t>Passaic Herald was missing individual Pts - they belong to J. Thomas, but don't know if 3 FTs or 1 FGM &amp; 1 FTM</t>
  </si>
  <si>
    <t>Info From Morristown Record</t>
  </si>
  <si>
    <t>Rental $5,000/game - WOW</t>
  </si>
  <si>
    <t>Injured - Concussion</t>
  </si>
  <si>
    <t>Injured - Swollen Glands</t>
  </si>
  <si>
    <t>Technical: Coach Butch van BredaKolff</t>
  </si>
  <si>
    <t>Info From Minneapolis Tribune</t>
  </si>
  <si>
    <t>Stachion, Toni</t>
  </si>
  <si>
    <t>Info From St Louis Dispatch</t>
  </si>
  <si>
    <t>Technical: Coach Larry Gillman</t>
  </si>
  <si>
    <t>Tech: Coach Gillman</t>
  </si>
  <si>
    <t xml:space="preserve">  ? ? </t>
  </si>
  <si>
    <t>Info from St. Louis Dispatch</t>
  </si>
  <si>
    <t>Ed Hightower</t>
  </si>
  <si>
    <t>Abernathy, Alfredda</t>
  </si>
  <si>
    <t xml:space="preserve"> 500 per the newspaper</t>
  </si>
  <si>
    <t>Bob Christian</t>
  </si>
  <si>
    <t>Pope, Rowana</t>
  </si>
  <si>
    <t>Info From St. Louis Dispatch</t>
  </si>
  <si>
    <t>Technical: Coach Terry Kunze (2) - Ejected</t>
  </si>
  <si>
    <t>Tech: Coach Kunze (2)</t>
  </si>
  <si>
    <t>7 game losing streak</t>
  </si>
  <si>
    <t>Mark DeLapp</t>
  </si>
  <si>
    <t>Univ. of Minnesota</t>
  </si>
  <si>
    <t>Mankato State</t>
  </si>
  <si>
    <t>Pummell, Cindy</t>
  </si>
  <si>
    <t>6 Free Agents (volunteering) + 3 College Seniors (refuse pay to keep amateur status)</t>
  </si>
  <si>
    <t xml:space="preserve"> est per Newspaper</t>
  </si>
  <si>
    <t>Info from Chicago Tribune</t>
  </si>
  <si>
    <t>Manderfeld, Mary</t>
  </si>
  <si>
    <t>Tech: Coach vanBreda Kolff</t>
  </si>
  <si>
    <t>Info from</t>
  </si>
  <si>
    <t>ORIGINAL Box Score Used</t>
  </si>
  <si>
    <t>Original Box Score Used</t>
  </si>
  <si>
    <t>Original BoxScore Used</t>
  </si>
  <si>
    <t>Technical</t>
  </si>
  <si>
    <t>Name not in Box Score</t>
  </si>
  <si>
    <t>Caldwell, Breena</t>
  </si>
  <si>
    <t>Technical: Coach Williams</t>
  </si>
  <si>
    <t>Technical Foul: Coach Greg Williams</t>
  </si>
  <si>
    <t>??? Longo</t>
  </si>
  <si>
    <t>Houston Vaughan</t>
  </si>
  <si>
    <t>Times-Picayune</t>
  </si>
  <si>
    <t>&lt;at least</t>
  </si>
  <si>
    <t>Ken Mauer (Jr or Sr)</t>
  </si>
  <si>
    <t>Don Durr</t>
  </si>
  <si>
    <t xml:space="preserve">  Omaha World-Herald</t>
  </si>
  <si>
    <t>Need 12 to reach 109, 1-2?</t>
  </si>
  <si>
    <t>Info From:</t>
  </si>
  <si>
    <t>Name Not in Newspapers</t>
  </si>
  <si>
    <t>Injured - Foot</t>
  </si>
  <si>
    <t>Injured - Concussuion</t>
  </si>
  <si>
    <t>Wahl-Bye, Sue</t>
  </si>
  <si>
    <t>Engel, Cheryl</t>
  </si>
  <si>
    <t>Not Recruited for This Game</t>
  </si>
  <si>
    <t>Roberts, Linda</t>
  </si>
  <si>
    <t>Meyers, Ann</t>
  </si>
  <si>
    <t>Injury - 2nd Player Out Rest of Year</t>
  </si>
  <si>
    <t>Injured - Achilles</t>
  </si>
  <si>
    <t>Injured - Knee</t>
  </si>
  <si>
    <t xml:space="preserve">Injured - </t>
  </si>
  <si>
    <t>Injured - Ankle</t>
  </si>
  <si>
    <t>Technical Suspicious of rb total</t>
  </si>
  <si>
    <t>Name Not in Newspaper</t>
  </si>
  <si>
    <t>Technical: Minnesota Bench</t>
  </si>
  <si>
    <t>Tech: Bench</t>
  </si>
  <si>
    <t>Nebraska  Wranglers</t>
  </si>
  <si>
    <t>4th Q - 10 pts</t>
  </si>
  <si>
    <t>Matthews, Linda</t>
  </si>
  <si>
    <t>OT - Fouled out 8:16 4th Qtr</t>
  </si>
  <si>
    <t>OT-Fouled Out 1:21 in OT</t>
  </si>
  <si>
    <t>Triple Double</t>
  </si>
  <si>
    <t>TV Commentator in Eugene, Oregon</t>
  </si>
  <si>
    <t>Technical Foul: Katrina Sacoco</t>
  </si>
  <si>
    <t>Injured - Knee  Out for Year</t>
  </si>
  <si>
    <t>Technical Foul: Kim Bueltel  2nd Qtr  5:32</t>
  </si>
  <si>
    <t>Load Management - Did Not Play</t>
  </si>
  <si>
    <t>Madison, Wi.</t>
  </si>
  <si>
    <t>Gamble, Carolyn</t>
  </si>
  <si>
    <t>1980-81 EXHIBITION</t>
  </si>
  <si>
    <t>Galloway, 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</si>
</sst>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164" fontId="10" fillId="0" borderId="0" xfId="1" applyNumberFormat="1" applyFont="1" applyAlignment="1">
      <alignment horizontal="left"/>
    </xf>
    <xf numFmtId="164" fontId="10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0" fontId="22" fillId="0" borderId="0" xfId="0" applyFont="1"/>
    <xf numFmtId="9" fontId="0" fillId="0" borderId="0" xfId="0" applyNumberFormat="1"/>
    <xf numFmtId="0" fontId="2" fillId="4" borderId="0" xfId="0" quotePrefix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64" fontId="10" fillId="0" borderId="0" xfId="1" applyNumberFormat="1" applyFont="1" applyFill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10" fillId="6" borderId="0" xfId="1" applyNumberFormat="1" applyFont="1" applyFill="1"/>
    <xf numFmtId="164" fontId="2" fillId="4" borderId="0" xfId="1" quotePrefix="1" applyNumberFormat="1" applyFont="1" applyFill="1" applyAlignment="1">
      <alignment horizontal="center" vertical="center"/>
    </xf>
    <xf numFmtId="0" fontId="23" fillId="4" borderId="0" xfId="0" applyFont="1" applyFill="1"/>
    <xf numFmtId="0" fontId="2" fillId="4" borderId="0" xfId="0" quotePrefix="1" applyFont="1" applyFill="1" applyAlignment="1">
      <alignment horizontal="center"/>
    </xf>
    <xf numFmtId="0" fontId="24" fillId="0" borderId="0" xfId="0" applyFont="1"/>
    <xf numFmtId="0" fontId="11" fillId="0" borderId="0" xfId="0" applyFont="1" applyAlignment="1">
      <alignment horizontal="right"/>
    </xf>
    <xf numFmtId="16" fontId="2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right"/>
    </xf>
    <xf numFmtId="0" fontId="7" fillId="6" borderId="0" xfId="0" applyFont="1" applyFill="1" applyAlignment="1">
      <alignment horizontal="left"/>
    </xf>
    <xf numFmtId="165" fontId="11" fillId="0" borderId="0" xfId="0" applyNumberFormat="1" applyFont="1"/>
    <xf numFmtId="0" fontId="7" fillId="6" borderId="1" xfId="0" applyFont="1" applyFill="1" applyBorder="1" applyAlignment="1">
      <alignment horizontal="center"/>
    </xf>
    <xf numFmtId="0" fontId="21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5" fillId="6" borderId="0" xfId="0" applyFont="1" applyFill="1"/>
    <xf numFmtId="0" fontId="2" fillId="4" borderId="0" xfId="0" quotePrefix="1" applyFont="1" applyFill="1"/>
    <xf numFmtId="0" fontId="11" fillId="6" borderId="0" xfId="0" applyFont="1" applyFill="1" applyAlignment="1">
      <alignment horizontal="center"/>
    </xf>
    <xf numFmtId="0" fontId="12" fillId="0" borderId="0" xfId="0" applyFont="1"/>
    <xf numFmtId="0" fontId="23" fillId="0" borderId="0" xfId="0" applyFont="1"/>
    <xf numFmtId="0" fontId="12" fillId="4" borderId="0" xfId="0" applyFont="1" applyFill="1"/>
    <xf numFmtId="0" fontId="18" fillId="4" borderId="0" xfId="0" applyFont="1" applyFill="1"/>
    <xf numFmtId="0" fontId="8" fillId="5" borderId="0" xfId="0" applyFont="1" applyFill="1"/>
    <xf numFmtId="0" fontId="9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7" fillId="7" borderId="0" xfId="0" applyFont="1" applyFill="1"/>
    <xf numFmtId="0" fontId="11" fillId="7" borderId="0" xfId="0" applyFont="1" applyFill="1" applyAlignment="1">
      <alignment horizontal="center"/>
    </xf>
    <xf numFmtId="0" fontId="20" fillId="7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2781-5CA3-48B3-93B5-2D5FD5CC6DD8}">
  <sheetPr>
    <tabColor rgb="FFFF0000"/>
  </sheetPr>
  <dimension ref="A1:AB56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429</v>
      </c>
    </row>
    <row r="2" spans="1:28" x14ac:dyDescent="0.3">
      <c r="B2" s="1"/>
      <c r="C2" s="2" t="s">
        <v>45</v>
      </c>
      <c r="D2" s="3" t="s">
        <v>480</v>
      </c>
      <c r="E2" s="4"/>
      <c r="F2" s="105"/>
      <c r="G2" s="10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29540</v>
      </c>
      <c r="D3" s="7" t="s">
        <v>1</v>
      </c>
      <c r="E3" s="8"/>
      <c r="F3" s="5"/>
      <c r="G3" s="1"/>
      <c r="J3" s="101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02"/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03"/>
      <c r="K4" s="16" t="s">
        <v>45</v>
      </c>
      <c r="L4" s="17"/>
      <c r="M4" s="18"/>
      <c r="N4" s="19">
        <v>21</v>
      </c>
      <c r="O4" s="19">
        <v>18</v>
      </c>
      <c r="P4" s="19">
        <v>23</v>
      </c>
      <c r="Q4" s="19">
        <v>19</v>
      </c>
      <c r="R4" s="20"/>
      <c r="S4" s="21">
        <f>SUM(N4:R4)</f>
        <v>81</v>
      </c>
      <c r="T4" s="104"/>
    </row>
    <row r="5" spans="1:28" x14ac:dyDescent="0.3">
      <c r="B5" s="1"/>
      <c r="C5" s="6" t="s">
        <v>478</v>
      </c>
      <c r="D5" s="7" t="s">
        <v>6</v>
      </c>
      <c r="E5" s="1"/>
      <c r="F5" s="1"/>
      <c r="G5" s="1"/>
      <c r="J5" s="103"/>
      <c r="K5" s="16" t="s">
        <v>59</v>
      </c>
      <c r="L5" s="17"/>
      <c r="M5" s="18"/>
      <c r="N5" s="19">
        <v>23</v>
      </c>
      <c r="O5" s="19">
        <v>19</v>
      </c>
      <c r="P5" s="19">
        <v>21</v>
      </c>
      <c r="Q5" s="19">
        <v>21</v>
      </c>
      <c r="R5" s="20"/>
      <c r="S5" s="21">
        <f>SUM(N5:R5)</f>
        <v>84</v>
      </c>
      <c r="T5" s="104"/>
      <c r="U5" s="1"/>
      <c r="V5" s="1"/>
      <c r="W5" s="1"/>
    </row>
    <row r="6" spans="1:28" x14ac:dyDescent="0.3">
      <c r="C6" s="23">
        <v>1180</v>
      </c>
      <c r="D6" s="7" t="s">
        <v>7</v>
      </c>
      <c r="F6" s="1"/>
      <c r="K6" s="27"/>
      <c r="L6" s="27"/>
      <c r="N6" s="48"/>
      <c r="O6" s="48"/>
      <c r="P6" s="48"/>
      <c r="Q6" s="48"/>
      <c r="R6" s="39"/>
      <c r="S6" s="82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/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214</v>
      </c>
      <c r="D13" s="38">
        <v>45</v>
      </c>
      <c r="E13" s="87"/>
      <c r="F13" s="27"/>
      <c r="G13" s="87"/>
      <c r="H13" s="27"/>
      <c r="I13" s="27"/>
      <c r="J13" s="27"/>
      <c r="K13" s="27"/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+(F13*2)+J13</f>
        <v>0</v>
      </c>
      <c r="U13" s="40" t="str">
        <f>IFERROR(((T13+Q13+N13-R13)+(O13*2))/E13,"")</f>
        <v/>
      </c>
      <c r="V13" s="22"/>
      <c r="W13" s="22" t="s">
        <v>81</v>
      </c>
      <c r="X13" s="22" t="s">
        <v>82</v>
      </c>
      <c r="Y13" s="68">
        <v>1180</v>
      </c>
      <c r="Z13" s="41"/>
      <c r="AA13" s="1" t="s">
        <v>79</v>
      </c>
      <c r="AB13" s="28"/>
    </row>
    <row r="14" spans="1:28" x14ac:dyDescent="0.3">
      <c r="A14" s="1" t="s">
        <v>58</v>
      </c>
      <c r="B14" s="1" t="s">
        <v>46</v>
      </c>
      <c r="C14" s="27" t="s">
        <v>47</v>
      </c>
      <c r="D14" s="38">
        <v>21</v>
      </c>
      <c r="E14" s="87"/>
      <c r="F14" s="27">
        <v>8</v>
      </c>
      <c r="G14" s="87"/>
      <c r="H14" s="27"/>
      <c r="I14" s="27"/>
      <c r="J14" s="27">
        <v>3</v>
      </c>
      <c r="K14" s="27">
        <v>4</v>
      </c>
      <c r="L14" s="87"/>
      <c r="M14" s="87"/>
      <c r="N14" s="27">
        <f>SUM(L14:M14)</f>
        <v>0</v>
      </c>
      <c r="O14" s="87"/>
      <c r="P14" s="88"/>
      <c r="Q14" s="87"/>
      <c r="R14" s="87"/>
      <c r="S14" s="87"/>
      <c r="T14" s="27">
        <f>+(F14*2)+J14</f>
        <v>19</v>
      </c>
      <c r="U14" s="40" t="str">
        <f>IFERROR(((T14+Q14+N14-R14)+(O14*2))/E14,"")</f>
        <v/>
      </c>
      <c r="V14" s="22"/>
      <c r="W14" s="22" t="s">
        <v>81</v>
      </c>
      <c r="X14" s="22" t="s">
        <v>82</v>
      </c>
      <c r="Y14" s="68">
        <v>1180</v>
      </c>
      <c r="Z14" s="41"/>
      <c r="AA14" s="1" t="s">
        <v>79</v>
      </c>
      <c r="AB14" s="28"/>
    </row>
    <row r="15" spans="1:28" x14ac:dyDescent="0.3">
      <c r="A15" s="1" t="s">
        <v>58</v>
      </c>
      <c r="B15" s="1" t="s">
        <v>46</v>
      </c>
      <c r="C15" s="27" t="s">
        <v>85</v>
      </c>
      <c r="D15" s="38">
        <v>24</v>
      </c>
      <c r="E15" s="87"/>
      <c r="F15" s="27"/>
      <c r="G15" s="87"/>
      <c r="H15" s="27"/>
      <c r="I15" s="27"/>
      <c r="J15" s="27"/>
      <c r="K15" s="27"/>
      <c r="L15" s="87"/>
      <c r="M15" s="87"/>
      <c r="N15" s="27"/>
      <c r="O15" s="87"/>
      <c r="P15" s="88"/>
      <c r="Q15" s="87"/>
      <c r="R15" s="87"/>
      <c r="S15" s="87"/>
      <c r="T15" s="27">
        <f t="shared" ref="T15:T28" si="0">+(F15*2)+J15</f>
        <v>0</v>
      </c>
      <c r="U15" s="40"/>
      <c r="V15" s="22"/>
      <c r="W15" s="22" t="s">
        <v>81</v>
      </c>
      <c r="X15" s="22" t="s">
        <v>82</v>
      </c>
      <c r="Y15" s="68">
        <v>1180</v>
      </c>
      <c r="Z15" s="41"/>
      <c r="AA15" s="1" t="s">
        <v>79</v>
      </c>
      <c r="AB15" s="28"/>
    </row>
    <row r="16" spans="1:28" x14ac:dyDescent="0.3">
      <c r="A16" s="1" t="s">
        <v>58</v>
      </c>
      <c r="B16" s="1" t="s">
        <v>46</v>
      </c>
      <c r="C16" s="27" t="s">
        <v>54</v>
      </c>
      <c r="D16" s="38">
        <v>32</v>
      </c>
      <c r="E16" s="87"/>
      <c r="F16" s="27"/>
      <c r="G16" s="87"/>
      <c r="H16" s="27"/>
      <c r="I16" s="27"/>
      <c r="J16" s="27"/>
      <c r="K16" s="27"/>
      <c r="L16" s="87"/>
      <c r="M16" s="87"/>
      <c r="N16" s="27">
        <f t="shared" ref="N16:N22" si="1">SUM(L16:M16)</f>
        <v>0</v>
      </c>
      <c r="O16" s="88"/>
      <c r="P16" s="88"/>
      <c r="Q16" s="88"/>
      <c r="R16" s="88"/>
      <c r="S16" s="88"/>
      <c r="T16" s="27">
        <f t="shared" si="0"/>
        <v>0</v>
      </c>
      <c r="U16" s="40" t="str">
        <f t="shared" ref="U16:U27" si="2">IFERROR(((T16+Q16+N16-R16)+(O16*2))/E16,"")</f>
        <v/>
      </c>
      <c r="V16" s="22"/>
      <c r="W16" s="22" t="s">
        <v>81</v>
      </c>
      <c r="X16" s="22" t="s">
        <v>82</v>
      </c>
      <c r="Y16" s="68">
        <v>1180</v>
      </c>
      <c r="Z16" s="41"/>
      <c r="AA16" s="1" t="s">
        <v>79</v>
      </c>
      <c r="AB16" s="28"/>
    </row>
    <row r="17" spans="1:28" x14ac:dyDescent="0.3">
      <c r="A17" s="1" t="s">
        <v>58</v>
      </c>
      <c r="B17" s="1" t="s">
        <v>46</v>
      </c>
      <c r="C17" s="27" t="s">
        <v>479</v>
      </c>
      <c r="D17" s="85"/>
      <c r="E17" s="87"/>
      <c r="F17" s="27">
        <v>1</v>
      </c>
      <c r="G17" s="87"/>
      <c r="H17" s="27"/>
      <c r="I17" s="27"/>
      <c r="J17" s="27">
        <v>0</v>
      </c>
      <c r="K17" s="27">
        <v>0</v>
      </c>
      <c r="L17" s="87"/>
      <c r="M17" s="87"/>
      <c r="N17" s="27"/>
      <c r="O17" s="88"/>
      <c r="P17" s="88"/>
      <c r="Q17" s="88"/>
      <c r="R17" s="88"/>
      <c r="S17" s="88"/>
      <c r="T17" s="27">
        <f t="shared" si="0"/>
        <v>2</v>
      </c>
      <c r="U17" s="40" t="str">
        <f t="shared" si="2"/>
        <v/>
      </c>
      <c r="V17" s="22"/>
      <c r="W17" s="22" t="s">
        <v>81</v>
      </c>
      <c r="X17" s="22" t="s">
        <v>82</v>
      </c>
      <c r="Y17" s="68">
        <v>1180</v>
      </c>
      <c r="Z17" s="41"/>
      <c r="AA17" s="1" t="s">
        <v>79</v>
      </c>
      <c r="AB17" s="28"/>
    </row>
    <row r="18" spans="1:28" x14ac:dyDescent="0.3">
      <c r="A18" s="1" t="s">
        <v>58</v>
      </c>
      <c r="B18" s="1" t="s">
        <v>46</v>
      </c>
      <c r="C18" s="27" t="s">
        <v>48</v>
      </c>
      <c r="D18" s="38">
        <v>15</v>
      </c>
      <c r="E18" s="87"/>
      <c r="F18" s="27">
        <v>0</v>
      </c>
      <c r="G18" s="87"/>
      <c r="H18" s="27"/>
      <c r="I18" s="27"/>
      <c r="J18" s="27">
        <v>1</v>
      </c>
      <c r="K18" s="27">
        <v>3</v>
      </c>
      <c r="L18" s="87"/>
      <c r="M18" s="87"/>
      <c r="N18" s="27">
        <f t="shared" si="1"/>
        <v>0</v>
      </c>
      <c r="O18" s="88"/>
      <c r="P18" s="96"/>
      <c r="Q18" s="88"/>
      <c r="R18" s="88"/>
      <c r="S18" s="88"/>
      <c r="T18" s="27">
        <f t="shared" si="0"/>
        <v>1</v>
      </c>
      <c r="U18" s="40" t="str">
        <f t="shared" si="2"/>
        <v/>
      </c>
      <c r="V18" s="22"/>
      <c r="W18" s="22" t="s">
        <v>81</v>
      </c>
      <c r="X18" s="22" t="s">
        <v>82</v>
      </c>
      <c r="Y18" s="68">
        <v>1180</v>
      </c>
      <c r="Z18" s="41"/>
      <c r="AA18" s="1" t="s">
        <v>79</v>
      </c>
      <c r="AB18" s="28"/>
    </row>
    <row r="19" spans="1:28" x14ac:dyDescent="0.3">
      <c r="A19" s="1" t="s">
        <v>58</v>
      </c>
      <c r="B19" s="1" t="s">
        <v>46</v>
      </c>
      <c r="C19" s="27" t="s">
        <v>166</v>
      </c>
      <c r="D19" s="85"/>
      <c r="E19" s="87"/>
      <c r="F19" s="27">
        <v>7</v>
      </c>
      <c r="G19" s="87"/>
      <c r="H19" s="27"/>
      <c r="I19" s="27"/>
      <c r="J19" s="27">
        <v>1</v>
      </c>
      <c r="K19" s="27">
        <v>3</v>
      </c>
      <c r="L19" s="87"/>
      <c r="M19" s="87"/>
      <c r="N19" s="27"/>
      <c r="O19" s="88"/>
      <c r="P19" s="96"/>
      <c r="Q19" s="88"/>
      <c r="R19" s="88"/>
      <c r="S19" s="88"/>
      <c r="T19" s="27">
        <f t="shared" si="0"/>
        <v>15</v>
      </c>
      <c r="U19" s="40"/>
      <c r="V19" s="22"/>
      <c r="W19" s="22" t="s">
        <v>81</v>
      </c>
      <c r="X19" s="22" t="s">
        <v>82</v>
      </c>
      <c r="Y19" s="68">
        <v>1180</v>
      </c>
      <c r="Z19" s="41"/>
      <c r="AA19" s="1" t="s">
        <v>79</v>
      </c>
      <c r="AB19" s="28"/>
    </row>
    <row r="20" spans="1:28" x14ac:dyDescent="0.3">
      <c r="A20" s="1" t="s">
        <v>58</v>
      </c>
      <c r="B20" s="1" t="s">
        <v>46</v>
      </c>
      <c r="C20" s="27" t="s">
        <v>49</v>
      </c>
      <c r="D20" s="38">
        <v>42</v>
      </c>
      <c r="E20" s="87"/>
      <c r="F20" s="27">
        <v>4</v>
      </c>
      <c r="G20" s="87"/>
      <c r="H20" s="27"/>
      <c r="I20" s="27"/>
      <c r="J20" s="27">
        <v>5</v>
      </c>
      <c r="K20" s="27">
        <v>6</v>
      </c>
      <c r="L20" s="87"/>
      <c r="M20" s="87"/>
      <c r="N20" s="27">
        <f t="shared" si="1"/>
        <v>0</v>
      </c>
      <c r="O20" s="88"/>
      <c r="P20" s="96"/>
      <c r="Q20" s="88"/>
      <c r="R20" s="88"/>
      <c r="S20" s="88"/>
      <c r="T20" s="27">
        <f t="shared" si="0"/>
        <v>13</v>
      </c>
      <c r="U20" s="40" t="str">
        <f t="shared" si="2"/>
        <v/>
      </c>
      <c r="V20" s="22"/>
      <c r="W20" s="22" t="s">
        <v>81</v>
      </c>
      <c r="X20" s="22" t="s">
        <v>82</v>
      </c>
      <c r="Y20" s="68">
        <v>1180</v>
      </c>
      <c r="Z20" s="41"/>
      <c r="AA20" s="1" t="s">
        <v>79</v>
      </c>
      <c r="AB20" s="28"/>
    </row>
    <row r="21" spans="1:28" x14ac:dyDescent="0.3">
      <c r="A21" s="1" t="s">
        <v>58</v>
      </c>
      <c r="B21" s="1" t="s">
        <v>46</v>
      </c>
      <c r="C21" s="27" t="s">
        <v>53</v>
      </c>
      <c r="D21" s="38">
        <v>13</v>
      </c>
      <c r="E21" s="87"/>
      <c r="F21" s="27"/>
      <c r="G21" s="87"/>
      <c r="H21" s="27"/>
      <c r="I21" s="27"/>
      <c r="J21" s="27"/>
      <c r="K21" s="27"/>
      <c r="L21" s="87"/>
      <c r="M21" s="87"/>
      <c r="N21" s="27">
        <f t="shared" si="1"/>
        <v>0</v>
      </c>
      <c r="O21" s="88"/>
      <c r="P21" s="88"/>
      <c r="Q21" s="88"/>
      <c r="R21" s="88"/>
      <c r="S21" s="88"/>
      <c r="T21" s="27">
        <f t="shared" si="0"/>
        <v>0</v>
      </c>
      <c r="U21" s="40" t="str">
        <f t="shared" si="2"/>
        <v/>
      </c>
      <c r="V21" s="22"/>
      <c r="W21" s="22" t="s">
        <v>81</v>
      </c>
      <c r="X21" s="22" t="s">
        <v>82</v>
      </c>
      <c r="Y21" s="68">
        <v>1180</v>
      </c>
      <c r="Z21" s="41"/>
      <c r="AA21" s="1" t="s">
        <v>79</v>
      </c>
      <c r="AB21" s="28"/>
    </row>
    <row r="22" spans="1:28" x14ac:dyDescent="0.3">
      <c r="A22" s="1" t="s">
        <v>58</v>
      </c>
      <c r="B22" s="1" t="s">
        <v>46</v>
      </c>
      <c r="C22" s="27" t="s">
        <v>87</v>
      </c>
      <c r="D22" s="38">
        <v>53</v>
      </c>
      <c r="E22" s="87"/>
      <c r="F22" s="27">
        <v>1</v>
      </c>
      <c r="G22" s="87"/>
      <c r="H22" s="27"/>
      <c r="I22" s="27"/>
      <c r="J22" s="27">
        <v>2</v>
      </c>
      <c r="K22" s="27">
        <v>2</v>
      </c>
      <c r="L22" s="87"/>
      <c r="M22" s="87"/>
      <c r="N22" s="27">
        <f t="shared" si="1"/>
        <v>0</v>
      </c>
      <c r="O22" s="88"/>
      <c r="P22" s="88"/>
      <c r="Q22" s="88"/>
      <c r="R22" s="88"/>
      <c r="S22" s="88"/>
      <c r="T22" s="27">
        <f t="shared" si="0"/>
        <v>4</v>
      </c>
      <c r="U22" s="40" t="str">
        <f t="shared" si="2"/>
        <v/>
      </c>
      <c r="V22" s="22"/>
      <c r="W22" s="22" t="s">
        <v>81</v>
      </c>
      <c r="X22" s="22" t="s">
        <v>82</v>
      </c>
      <c r="Y22" s="68">
        <v>1180</v>
      </c>
      <c r="Z22" s="41"/>
      <c r="AA22" s="1" t="s">
        <v>79</v>
      </c>
      <c r="AB22" s="28"/>
    </row>
    <row r="23" spans="1:28" x14ac:dyDescent="0.3">
      <c r="A23" s="1" t="s">
        <v>58</v>
      </c>
      <c r="B23" s="1" t="s">
        <v>46</v>
      </c>
      <c r="C23" s="27" t="s">
        <v>55</v>
      </c>
      <c r="D23" s="38">
        <v>33</v>
      </c>
      <c r="E23" s="87"/>
      <c r="F23" s="27">
        <v>2</v>
      </c>
      <c r="G23" s="87"/>
      <c r="H23" s="27"/>
      <c r="I23" s="27"/>
      <c r="J23" s="27">
        <v>0</v>
      </c>
      <c r="K23" s="27">
        <v>0</v>
      </c>
      <c r="L23" s="87"/>
      <c r="M23" s="87"/>
      <c r="N23" s="27">
        <f>SUM(L23:M23)</f>
        <v>0</v>
      </c>
      <c r="O23" s="88"/>
      <c r="P23" s="88"/>
      <c r="Q23" s="88"/>
      <c r="R23" s="88"/>
      <c r="S23" s="88"/>
      <c r="T23" s="27">
        <f t="shared" si="0"/>
        <v>4</v>
      </c>
      <c r="U23" s="40" t="str">
        <f t="shared" si="2"/>
        <v/>
      </c>
      <c r="V23" s="22"/>
      <c r="W23" s="22" t="s">
        <v>81</v>
      </c>
      <c r="X23" s="22" t="s">
        <v>82</v>
      </c>
      <c r="Y23" s="68">
        <v>1180</v>
      </c>
      <c r="Z23" s="41"/>
      <c r="AA23" s="1" t="s">
        <v>79</v>
      </c>
      <c r="AB23" s="28"/>
    </row>
    <row r="24" spans="1:28" x14ac:dyDescent="0.3">
      <c r="A24" s="1" t="s">
        <v>58</v>
      </c>
      <c r="B24" s="1" t="s">
        <v>46</v>
      </c>
      <c r="C24" s="27" t="s">
        <v>51</v>
      </c>
      <c r="D24" s="38">
        <v>10</v>
      </c>
      <c r="E24" s="87"/>
      <c r="F24" s="27">
        <v>2</v>
      </c>
      <c r="G24" s="87"/>
      <c r="H24" s="27"/>
      <c r="I24" s="27"/>
      <c r="J24" s="27">
        <v>0</v>
      </c>
      <c r="K24" s="27">
        <v>0</v>
      </c>
      <c r="L24" s="87"/>
      <c r="M24" s="87"/>
      <c r="N24" s="27">
        <f>SUM(L24:M24)</f>
        <v>0</v>
      </c>
      <c r="O24" s="88"/>
      <c r="P24" s="88"/>
      <c r="Q24" s="88"/>
      <c r="R24" s="88"/>
      <c r="S24" s="88"/>
      <c r="T24" s="27">
        <f t="shared" si="0"/>
        <v>4</v>
      </c>
      <c r="U24" s="40" t="str">
        <f t="shared" si="2"/>
        <v/>
      </c>
      <c r="V24" s="22"/>
      <c r="W24" s="22" t="s">
        <v>81</v>
      </c>
      <c r="X24" s="22" t="s">
        <v>82</v>
      </c>
      <c r="Y24" s="68">
        <v>1180</v>
      </c>
      <c r="Z24" s="41"/>
      <c r="AA24" s="1" t="s">
        <v>79</v>
      </c>
      <c r="AB24" s="28"/>
    </row>
    <row r="25" spans="1:28" x14ac:dyDescent="0.3">
      <c r="A25" s="1" t="s">
        <v>58</v>
      </c>
      <c r="B25" s="1" t="s">
        <v>46</v>
      </c>
      <c r="C25" s="27" t="s">
        <v>86</v>
      </c>
      <c r="D25" s="38">
        <v>25</v>
      </c>
      <c r="E25" s="87"/>
      <c r="F25" s="27"/>
      <c r="G25" s="87"/>
      <c r="H25" s="27"/>
      <c r="I25" s="27"/>
      <c r="J25" s="27"/>
      <c r="K25" s="27"/>
      <c r="L25" s="87"/>
      <c r="M25" s="87"/>
      <c r="N25" s="27">
        <f>SUM(L25:M25)</f>
        <v>0</v>
      </c>
      <c r="O25" s="88"/>
      <c r="P25" s="88"/>
      <c r="Q25" s="88"/>
      <c r="R25" s="88"/>
      <c r="S25" s="88"/>
      <c r="T25" s="27">
        <f t="shared" si="0"/>
        <v>0</v>
      </c>
      <c r="U25" s="40" t="str">
        <f t="shared" si="2"/>
        <v/>
      </c>
      <c r="V25" s="22"/>
      <c r="W25" s="22" t="s">
        <v>81</v>
      </c>
      <c r="X25" s="22" t="s">
        <v>82</v>
      </c>
      <c r="Y25" s="68">
        <v>1180</v>
      </c>
      <c r="Z25" s="41"/>
      <c r="AA25" s="1" t="s">
        <v>79</v>
      </c>
      <c r="AB25" s="28"/>
    </row>
    <row r="26" spans="1:28" x14ac:dyDescent="0.3">
      <c r="A26" s="1" t="s">
        <v>58</v>
      </c>
      <c r="B26" s="1" t="s">
        <v>46</v>
      </c>
      <c r="C26" s="27" t="s">
        <v>52</v>
      </c>
      <c r="D26" s="38">
        <v>12</v>
      </c>
      <c r="E26" s="87"/>
      <c r="F26" s="27">
        <v>4</v>
      </c>
      <c r="G26" s="87"/>
      <c r="H26" s="27"/>
      <c r="I26" s="27"/>
      <c r="J26" s="27">
        <v>4</v>
      </c>
      <c r="K26" s="27">
        <v>4</v>
      </c>
      <c r="L26" s="87"/>
      <c r="M26" s="87"/>
      <c r="N26" s="27">
        <f>SUM(L26:M26)</f>
        <v>0</v>
      </c>
      <c r="O26" s="88"/>
      <c r="P26" s="88"/>
      <c r="Q26" s="88"/>
      <c r="R26" s="88"/>
      <c r="S26" s="88"/>
      <c r="T26" s="27">
        <f t="shared" si="0"/>
        <v>12</v>
      </c>
      <c r="U26" s="40" t="str">
        <f t="shared" si="2"/>
        <v/>
      </c>
      <c r="V26" s="22"/>
      <c r="W26" s="22" t="s">
        <v>81</v>
      </c>
      <c r="X26" s="22" t="s">
        <v>82</v>
      </c>
      <c r="Y26" s="68">
        <v>1180</v>
      </c>
      <c r="Z26" s="41"/>
      <c r="AA26" s="1" t="s">
        <v>79</v>
      </c>
      <c r="AB26" s="28"/>
    </row>
    <row r="27" spans="1:28" x14ac:dyDescent="0.3">
      <c r="A27" s="1" t="s">
        <v>58</v>
      </c>
      <c r="B27" s="1" t="s">
        <v>46</v>
      </c>
      <c r="C27" s="27" t="s">
        <v>50</v>
      </c>
      <c r="D27" s="38">
        <v>11</v>
      </c>
      <c r="E27" s="87"/>
      <c r="F27" s="27">
        <v>2</v>
      </c>
      <c r="G27" s="87"/>
      <c r="H27" s="27"/>
      <c r="I27" s="27"/>
      <c r="J27" s="27">
        <v>0</v>
      </c>
      <c r="K27" s="27">
        <v>0</v>
      </c>
      <c r="L27" s="87"/>
      <c r="M27" s="87"/>
      <c r="N27" s="27">
        <f>SUM(L27:M27)</f>
        <v>0</v>
      </c>
      <c r="O27" s="88"/>
      <c r="P27" s="88"/>
      <c r="Q27" s="88"/>
      <c r="R27" s="88"/>
      <c r="S27" s="88"/>
      <c r="T27" s="27">
        <f t="shared" si="0"/>
        <v>4</v>
      </c>
      <c r="U27" s="40" t="str">
        <f t="shared" si="2"/>
        <v/>
      </c>
      <c r="V27" s="22"/>
      <c r="W27" s="22" t="s">
        <v>81</v>
      </c>
      <c r="X27" s="22" t="s">
        <v>82</v>
      </c>
      <c r="Y27" s="68">
        <v>1180</v>
      </c>
      <c r="Z27" s="41"/>
      <c r="AA27" s="1" t="s">
        <v>79</v>
      </c>
      <c r="AB27" s="28"/>
    </row>
    <row r="28" spans="1:28" x14ac:dyDescent="0.3">
      <c r="A28" s="1" t="s">
        <v>58</v>
      </c>
      <c r="B28" s="1" t="s">
        <v>46</v>
      </c>
      <c r="C28" s="27" t="s">
        <v>173</v>
      </c>
      <c r="D28" s="85"/>
      <c r="E28" s="87"/>
      <c r="F28" s="27">
        <v>1</v>
      </c>
      <c r="G28" s="87"/>
      <c r="H28" s="27"/>
      <c r="I28" s="27"/>
      <c r="J28" s="27">
        <v>1</v>
      </c>
      <c r="K28" s="27">
        <v>2</v>
      </c>
      <c r="L28" s="87"/>
      <c r="M28" s="87"/>
      <c r="N28" s="27"/>
      <c r="O28" s="88"/>
      <c r="P28" s="88"/>
      <c r="Q28" s="88"/>
      <c r="R28" s="88"/>
      <c r="S28" s="88"/>
      <c r="T28" s="27">
        <f t="shared" si="0"/>
        <v>3</v>
      </c>
      <c r="U28" s="40"/>
      <c r="V28" s="22"/>
      <c r="W28" s="22" t="s">
        <v>81</v>
      </c>
      <c r="X28" s="22" t="s">
        <v>82</v>
      </c>
      <c r="Y28" s="68">
        <v>1180</v>
      </c>
      <c r="Z28" s="41"/>
      <c r="AA28" s="1" t="s">
        <v>79</v>
      </c>
      <c r="AB28" s="28"/>
    </row>
    <row r="29" spans="1:28" x14ac:dyDescent="0.3">
      <c r="A29" s="1" t="s">
        <v>58</v>
      </c>
      <c r="B29" s="1" t="s">
        <v>46</v>
      </c>
      <c r="C29" s="55" t="s">
        <v>39</v>
      </c>
      <c r="D29" s="1"/>
      <c r="E29" s="55">
        <v>240</v>
      </c>
      <c r="F29" s="42"/>
      <c r="G29" s="42"/>
      <c r="H29" s="42"/>
      <c r="I29" s="42"/>
      <c r="J29" s="42"/>
      <c r="K29" s="42"/>
      <c r="L29" s="42"/>
      <c r="M29" s="42"/>
      <c r="N29" s="27"/>
      <c r="O29" s="42"/>
      <c r="P29" s="55"/>
      <c r="Q29" s="42"/>
      <c r="R29" s="42"/>
      <c r="S29" s="42"/>
      <c r="T29" s="55"/>
      <c r="U29" s="40" t="str">
        <f t="shared" ref="U29" si="3">_xlfn.IFNA("",((T29+Q29+N29-R29)+(O29*2))/E29)</f>
        <v/>
      </c>
      <c r="V29" s="22"/>
      <c r="W29" s="22" t="s">
        <v>81</v>
      </c>
      <c r="X29" s="22" t="s">
        <v>82</v>
      </c>
      <c r="Y29" s="68">
        <v>1180</v>
      </c>
      <c r="Z29" s="41"/>
      <c r="AA29" s="1" t="s">
        <v>79</v>
      </c>
      <c r="AB29" s="28"/>
    </row>
    <row r="30" spans="1:28" x14ac:dyDescent="0.3">
      <c r="A30" s="43" t="s">
        <v>58</v>
      </c>
      <c r="B30" s="43" t="s">
        <v>46</v>
      </c>
      <c r="C30" s="44" t="s">
        <v>40</v>
      </c>
      <c r="D30" s="43"/>
      <c r="E30" s="44">
        <f t="shared" ref="E30:T30" si="4">SUM(E13:E29)</f>
        <v>240</v>
      </c>
      <c r="F30" s="44">
        <f t="shared" si="4"/>
        <v>32</v>
      </c>
      <c r="G30" s="44">
        <f t="shared" si="4"/>
        <v>0</v>
      </c>
      <c r="H30" s="44">
        <f t="shared" si="4"/>
        <v>0</v>
      </c>
      <c r="I30" s="44">
        <f t="shared" si="4"/>
        <v>0</v>
      </c>
      <c r="J30" s="44">
        <f t="shared" si="4"/>
        <v>17</v>
      </c>
      <c r="K30" s="44">
        <f t="shared" si="4"/>
        <v>24</v>
      </c>
      <c r="L30" s="44">
        <f t="shared" si="4"/>
        <v>0</v>
      </c>
      <c r="M30" s="44">
        <f t="shared" si="4"/>
        <v>0</v>
      </c>
      <c r="N30" s="44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44">
        <f t="shared" si="4"/>
        <v>0</v>
      </c>
      <c r="T30" s="44">
        <f t="shared" si="4"/>
        <v>81</v>
      </c>
      <c r="U30" s="45">
        <f>((T30+Q30+N30-R30)+(O30*2))/E30</f>
        <v>0.33750000000000002</v>
      </c>
      <c r="V30" s="46"/>
      <c r="W30" s="46" t="s">
        <v>81</v>
      </c>
      <c r="X30" s="46" t="s">
        <v>82</v>
      </c>
      <c r="Y30" s="69">
        <v>1180</v>
      </c>
      <c r="Z30" s="47"/>
      <c r="AA30" s="43" t="s">
        <v>79</v>
      </c>
      <c r="AB30" s="67"/>
    </row>
    <row r="31" spans="1:28" x14ac:dyDescent="0.3">
      <c r="A31" s="1"/>
      <c r="B31" s="1"/>
      <c r="C31" s="1"/>
      <c r="D31" s="1"/>
      <c r="F31" s="48" t="s">
        <v>41</v>
      </c>
      <c r="G31" s="49" t="e">
        <f>F30/G30</f>
        <v>#DIV/0!</v>
      </c>
      <c r="H31" s="27"/>
      <c r="I31" s="1"/>
      <c r="J31" s="48" t="s">
        <v>42</v>
      </c>
      <c r="K31" s="50">
        <f>J30/K30</f>
        <v>0.70833333333333337</v>
      </c>
      <c r="L31" s="1"/>
      <c r="M31" s="39" t="s">
        <v>43</v>
      </c>
      <c r="N31" s="5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5" t="s">
        <v>44</v>
      </c>
      <c r="V32" s="22"/>
      <c r="W32" s="22"/>
      <c r="X32" s="22"/>
      <c r="Y32" s="52"/>
      <c r="Z32" s="41"/>
      <c r="AA32" s="1"/>
      <c r="AB32" s="28"/>
    </row>
    <row r="36" spans="1:28" x14ac:dyDescent="0.3">
      <c r="B36" s="1"/>
      <c r="C36" s="32" t="s">
        <v>59</v>
      </c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7" t="s">
        <v>11</v>
      </c>
      <c r="U36" s="1"/>
      <c r="V36" s="35">
        <v>2</v>
      </c>
      <c r="AB36" s="66"/>
    </row>
    <row r="37" spans="1:28" x14ac:dyDescent="0.3">
      <c r="A37" s="36" t="s">
        <v>12</v>
      </c>
      <c r="B37" s="37" t="s">
        <v>13</v>
      </c>
      <c r="C37" s="38" t="s">
        <v>14</v>
      </c>
      <c r="D37" s="38" t="s">
        <v>15</v>
      </c>
      <c r="E37" s="14" t="s">
        <v>16</v>
      </c>
      <c r="F37" s="14" t="s">
        <v>17</v>
      </c>
      <c r="G37" s="14" t="s">
        <v>18</v>
      </c>
      <c r="H37" s="14" t="s">
        <v>19</v>
      </c>
      <c r="I37" s="14" t="s">
        <v>20</v>
      </c>
      <c r="J37" s="14" t="s">
        <v>21</v>
      </c>
      <c r="K37" s="14" t="s">
        <v>22</v>
      </c>
      <c r="L37" s="14" t="s">
        <v>23</v>
      </c>
      <c r="M37" s="14" t="s">
        <v>24</v>
      </c>
      <c r="N37" s="14" t="s">
        <v>25</v>
      </c>
      <c r="O37" s="14" t="s">
        <v>26</v>
      </c>
      <c r="P37" s="14" t="s">
        <v>27</v>
      </c>
      <c r="Q37" s="14" t="s">
        <v>28</v>
      </c>
      <c r="R37" s="14" t="s">
        <v>29</v>
      </c>
      <c r="S37" s="14" t="s">
        <v>30</v>
      </c>
      <c r="T37" s="14" t="s">
        <v>31</v>
      </c>
      <c r="U37" s="14" t="s">
        <v>32</v>
      </c>
      <c r="V37" s="14" t="s">
        <v>4</v>
      </c>
      <c r="W37" s="14" t="s">
        <v>33</v>
      </c>
      <c r="X37" s="14" t="s">
        <v>34</v>
      </c>
      <c r="Y37" s="14" t="s">
        <v>35</v>
      </c>
      <c r="Z37" s="14" t="s">
        <v>36</v>
      </c>
      <c r="AA37" s="14" t="s">
        <v>37</v>
      </c>
      <c r="AB37" s="14" t="s">
        <v>38</v>
      </c>
    </row>
    <row r="38" spans="1:28" x14ac:dyDescent="0.3">
      <c r="A38" s="1" t="s">
        <v>46</v>
      </c>
      <c r="B38" s="1" t="s">
        <v>58</v>
      </c>
      <c r="C38" s="27" t="s">
        <v>438</v>
      </c>
      <c r="D38" s="85"/>
      <c r="E38" s="87"/>
      <c r="F38" s="27">
        <v>0</v>
      </c>
      <c r="G38" s="87"/>
      <c r="H38" s="27"/>
      <c r="I38" s="27"/>
      <c r="J38" s="27">
        <v>0</v>
      </c>
      <c r="K38" s="27">
        <v>0</v>
      </c>
      <c r="L38" s="87"/>
      <c r="M38" s="87"/>
      <c r="N38" s="27">
        <f>SUM(L38:M38)</f>
        <v>0</v>
      </c>
      <c r="O38" s="87"/>
      <c r="P38" s="88"/>
      <c r="Q38" s="87"/>
      <c r="R38" s="87"/>
      <c r="S38" s="87"/>
      <c r="T38" s="27">
        <f>(H38*3)+((F38-H38)*2)+J38</f>
        <v>0</v>
      </c>
      <c r="U38" s="40" t="str">
        <f>IFERROR(((T38+Q38+N38-R38)+(O38*2))/E38,"")</f>
        <v/>
      </c>
      <c r="V38" s="22"/>
      <c r="W38" s="22" t="s">
        <v>77</v>
      </c>
      <c r="X38" s="22" t="s">
        <v>78</v>
      </c>
      <c r="Y38" s="68">
        <v>1180</v>
      </c>
      <c r="Z38" s="41"/>
      <c r="AA38" s="1" t="s">
        <v>219</v>
      </c>
      <c r="AB38" s="14"/>
    </row>
    <row r="39" spans="1:28" x14ac:dyDescent="0.3">
      <c r="A39" s="1" t="s">
        <v>46</v>
      </c>
      <c r="B39" s="1" t="s">
        <v>58</v>
      </c>
      <c r="C39" s="27" t="s">
        <v>235</v>
      </c>
      <c r="D39" s="38">
        <v>24</v>
      </c>
      <c r="E39" s="87"/>
      <c r="F39" s="27">
        <v>1</v>
      </c>
      <c r="G39" s="87"/>
      <c r="H39" s="27"/>
      <c r="I39" s="27"/>
      <c r="J39" s="27">
        <v>2</v>
      </c>
      <c r="K39" s="27">
        <v>2</v>
      </c>
      <c r="L39" s="87"/>
      <c r="M39" s="87"/>
      <c r="N39" s="27">
        <f>SUM(L39:M39)</f>
        <v>0</v>
      </c>
      <c r="O39" s="87"/>
      <c r="P39" s="88"/>
      <c r="Q39" s="87"/>
      <c r="R39" s="87"/>
      <c r="S39" s="87"/>
      <c r="T39" s="27">
        <f>(H39*3)+((F39-H39)*2)+J39</f>
        <v>4</v>
      </c>
      <c r="U39" s="40" t="str">
        <f>IFERROR(((T39+Q39+N39-R39)+(O39*2))/E39,"")</f>
        <v/>
      </c>
      <c r="V39" s="22"/>
      <c r="W39" s="22" t="s">
        <v>77</v>
      </c>
      <c r="X39" s="22" t="s">
        <v>78</v>
      </c>
      <c r="Y39" s="68">
        <v>1180</v>
      </c>
      <c r="Z39" s="41"/>
      <c r="AA39" s="1" t="s">
        <v>219</v>
      </c>
      <c r="AB39" s="28"/>
    </row>
    <row r="40" spans="1:28" x14ac:dyDescent="0.3">
      <c r="A40" s="1" t="s">
        <v>46</v>
      </c>
      <c r="B40" s="1" t="s">
        <v>58</v>
      </c>
      <c r="C40" s="27" t="s">
        <v>221</v>
      </c>
      <c r="D40" s="38">
        <v>21</v>
      </c>
      <c r="E40" s="87"/>
      <c r="F40" s="27">
        <v>4</v>
      </c>
      <c r="G40" s="87"/>
      <c r="H40" s="27"/>
      <c r="I40" s="27"/>
      <c r="J40" s="27">
        <v>3</v>
      </c>
      <c r="K40" s="27">
        <v>4</v>
      </c>
      <c r="L40" s="87"/>
      <c r="M40" s="87"/>
      <c r="N40" s="27">
        <f t="shared" ref="N40:N46" si="5">SUM(L40:M40)</f>
        <v>0</v>
      </c>
      <c r="O40" s="88"/>
      <c r="P40" s="88"/>
      <c r="Q40" s="88"/>
      <c r="R40" s="88"/>
      <c r="S40" s="88"/>
      <c r="T40" s="39">
        <f t="shared" ref="T40:T46" si="6">(H40*3)+((F40-H40)*2)+J40</f>
        <v>11</v>
      </c>
      <c r="U40" s="40" t="str">
        <f t="shared" ref="U40:U52" si="7">IFERROR(((T40+Q40+N40-R40)+(O40*2))/E40,"")</f>
        <v/>
      </c>
      <c r="V40" s="22"/>
      <c r="W40" s="22" t="s">
        <v>77</v>
      </c>
      <c r="X40" s="22" t="s">
        <v>78</v>
      </c>
      <c r="Y40" s="68">
        <v>1180</v>
      </c>
      <c r="Z40" s="41"/>
      <c r="AA40" s="1" t="s">
        <v>219</v>
      </c>
      <c r="AB40" s="28"/>
    </row>
    <row r="41" spans="1:28" x14ac:dyDescent="0.3">
      <c r="A41" s="1" t="s">
        <v>46</v>
      </c>
      <c r="B41" s="1" t="s">
        <v>58</v>
      </c>
      <c r="C41" s="27" t="s">
        <v>222</v>
      </c>
      <c r="D41" s="38">
        <v>15</v>
      </c>
      <c r="E41" s="87"/>
      <c r="F41" s="27">
        <v>2</v>
      </c>
      <c r="G41" s="87"/>
      <c r="H41" s="27"/>
      <c r="I41" s="27"/>
      <c r="J41" s="27">
        <v>3</v>
      </c>
      <c r="K41" s="27">
        <v>4</v>
      </c>
      <c r="L41" s="87"/>
      <c r="M41" s="87"/>
      <c r="N41" s="27">
        <f t="shared" si="5"/>
        <v>0</v>
      </c>
      <c r="O41" s="88"/>
      <c r="P41" s="88"/>
      <c r="Q41" s="88"/>
      <c r="R41" s="88"/>
      <c r="S41" s="88"/>
      <c r="T41" s="39">
        <f t="shared" si="6"/>
        <v>7</v>
      </c>
      <c r="U41" s="40" t="str">
        <f t="shared" si="7"/>
        <v/>
      </c>
      <c r="V41" s="22"/>
      <c r="W41" s="22" t="s">
        <v>77</v>
      </c>
      <c r="X41" s="22" t="s">
        <v>78</v>
      </c>
      <c r="Y41" s="68">
        <v>1180</v>
      </c>
      <c r="Z41" s="41"/>
      <c r="AA41" s="1" t="s">
        <v>219</v>
      </c>
      <c r="AB41" s="28"/>
    </row>
    <row r="42" spans="1:28" x14ac:dyDescent="0.3">
      <c r="A42" s="1" t="s">
        <v>46</v>
      </c>
      <c r="B42" s="1" t="s">
        <v>58</v>
      </c>
      <c r="C42" s="27" t="s">
        <v>223</v>
      </c>
      <c r="D42" s="38">
        <v>10</v>
      </c>
      <c r="E42" s="87"/>
      <c r="F42" s="27">
        <v>0</v>
      </c>
      <c r="G42" s="87"/>
      <c r="H42" s="27"/>
      <c r="I42" s="27"/>
      <c r="J42" s="27">
        <v>0</v>
      </c>
      <c r="K42" s="27">
        <v>0</v>
      </c>
      <c r="L42" s="87"/>
      <c r="M42" s="87"/>
      <c r="N42" s="27">
        <f t="shared" si="5"/>
        <v>0</v>
      </c>
      <c r="O42" s="88"/>
      <c r="P42" s="88"/>
      <c r="Q42" s="88"/>
      <c r="R42" s="88"/>
      <c r="S42" s="88"/>
      <c r="T42" s="39">
        <f t="shared" si="6"/>
        <v>0</v>
      </c>
      <c r="U42" s="40" t="str">
        <f t="shared" si="7"/>
        <v/>
      </c>
      <c r="V42" s="22"/>
      <c r="W42" s="22" t="s">
        <v>77</v>
      </c>
      <c r="X42" s="22" t="s">
        <v>78</v>
      </c>
      <c r="Y42" s="68">
        <v>1180</v>
      </c>
      <c r="Z42" s="41"/>
      <c r="AA42" s="1" t="s">
        <v>219</v>
      </c>
      <c r="AB42" s="28"/>
    </row>
    <row r="43" spans="1:28" x14ac:dyDescent="0.3">
      <c r="A43" s="1" t="s">
        <v>46</v>
      </c>
      <c r="B43" s="1" t="s">
        <v>58</v>
      </c>
      <c r="C43" s="27" t="s">
        <v>481</v>
      </c>
      <c r="D43" s="85"/>
      <c r="E43" s="87"/>
      <c r="F43" s="27">
        <v>0</v>
      </c>
      <c r="G43" s="87"/>
      <c r="H43" s="27"/>
      <c r="I43" s="27"/>
      <c r="J43" s="27">
        <v>0</v>
      </c>
      <c r="K43" s="27">
        <v>0</v>
      </c>
      <c r="L43" s="87"/>
      <c r="M43" s="87"/>
      <c r="N43" s="27"/>
      <c r="O43" s="88"/>
      <c r="P43" s="88"/>
      <c r="Q43" s="88"/>
      <c r="R43" s="88"/>
      <c r="S43" s="88"/>
      <c r="T43" s="39">
        <f t="shared" si="6"/>
        <v>0</v>
      </c>
      <c r="U43" s="40"/>
      <c r="V43" s="22"/>
      <c r="W43" s="22" t="s">
        <v>77</v>
      </c>
      <c r="X43" s="22" t="s">
        <v>78</v>
      </c>
      <c r="Y43" s="68">
        <v>1180</v>
      </c>
      <c r="Z43" s="41"/>
      <c r="AA43" s="1" t="s">
        <v>219</v>
      </c>
      <c r="AB43" s="28"/>
    </row>
    <row r="44" spans="1:28" x14ac:dyDescent="0.3">
      <c r="A44" s="1" t="s">
        <v>46</v>
      </c>
      <c r="B44" s="1" t="s">
        <v>58</v>
      </c>
      <c r="C44" s="27" t="s">
        <v>224</v>
      </c>
      <c r="D44" s="38">
        <v>14</v>
      </c>
      <c r="E44" s="87"/>
      <c r="F44" s="27">
        <v>5</v>
      </c>
      <c r="G44" s="87"/>
      <c r="H44" s="27"/>
      <c r="I44" s="27"/>
      <c r="J44" s="27">
        <v>7</v>
      </c>
      <c r="K44" s="27">
        <v>7</v>
      </c>
      <c r="L44" s="87"/>
      <c r="M44" s="87"/>
      <c r="N44" s="27">
        <f t="shared" si="5"/>
        <v>0</v>
      </c>
      <c r="O44" s="88"/>
      <c r="P44" s="88"/>
      <c r="Q44" s="88"/>
      <c r="R44" s="88"/>
      <c r="S44" s="88"/>
      <c r="T44" s="39">
        <f t="shared" si="6"/>
        <v>17</v>
      </c>
      <c r="U44" s="40" t="str">
        <f t="shared" si="7"/>
        <v/>
      </c>
      <c r="V44" s="22"/>
      <c r="W44" s="22" t="s">
        <v>77</v>
      </c>
      <c r="X44" s="22" t="s">
        <v>78</v>
      </c>
      <c r="Y44" s="68">
        <v>1180</v>
      </c>
      <c r="Z44" s="41"/>
      <c r="AA44" s="1" t="s">
        <v>219</v>
      </c>
      <c r="AB44" s="28"/>
    </row>
    <row r="45" spans="1:28" x14ac:dyDescent="0.3">
      <c r="A45" s="1" t="s">
        <v>46</v>
      </c>
      <c r="B45" s="1" t="s">
        <v>58</v>
      </c>
      <c r="C45" s="27" t="s">
        <v>111</v>
      </c>
      <c r="D45" s="38">
        <v>44</v>
      </c>
      <c r="E45" s="87"/>
      <c r="F45" s="27">
        <v>0</v>
      </c>
      <c r="G45" s="87"/>
      <c r="H45" s="27"/>
      <c r="I45" s="27"/>
      <c r="J45" s="27">
        <v>4</v>
      </c>
      <c r="K45" s="27">
        <v>4</v>
      </c>
      <c r="L45" s="87"/>
      <c r="M45" s="87"/>
      <c r="N45" s="27">
        <f t="shared" si="5"/>
        <v>0</v>
      </c>
      <c r="O45" s="88"/>
      <c r="P45" s="88"/>
      <c r="Q45" s="88"/>
      <c r="R45" s="88"/>
      <c r="S45" s="88"/>
      <c r="T45" s="39">
        <f t="shared" si="6"/>
        <v>4</v>
      </c>
      <c r="U45" s="40" t="str">
        <f t="shared" si="7"/>
        <v/>
      </c>
      <c r="V45" s="22"/>
      <c r="W45" s="22" t="s">
        <v>77</v>
      </c>
      <c r="X45" s="22" t="s">
        <v>78</v>
      </c>
      <c r="Y45" s="68">
        <v>1180</v>
      </c>
      <c r="Z45" s="41"/>
      <c r="AA45" s="1" t="s">
        <v>219</v>
      </c>
      <c r="AB45" s="28"/>
    </row>
    <row r="46" spans="1:28" x14ac:dyDescent="0.3">
      <c r="A46" s="1" t="s">
        <v>46</v>
      </c>
      <c r="B46" s="1" t="s">
        <v>58</v>
      </c>
      <c r="C46" s="27" t="s">
        <v>372</v>
      </c>
      <c r="D46" s="38">
        <v>11</v>
      </c>
      <c r="E46" s="87"/>
      <c r="F46" s="27">
        <v>2</v>
      </c>
      <c r="G46" s="87"/>
      <c r="H46" s="27"/>
      <c r="I46" s="27"/>
      <c r="J46" s="27">
        <v>0</v>
      </c>
      <c r="K46" s="27">
        <v>0</v>
      </c>
      <c r="L46" s="87"/>
      <c r="M46" s="87"/>
      <c r="N46" s="27">
        <f t="shared" si="5"/>
        <v>0</v>
      </c>
      <c r="O46" s="88"/>
      <c r="P46" s="88"/>
      <c r="Q46" s="88"/>
      <c r="R46" s="88"/>
      <c r="S46" s="88"/>
      <c r="T46" s="39">
        <f t="shared" si="6"/>
        <v>4</v>
      </c>
      <c r="U46" s="40" t="str">
        <f t="shared" si="7"/>
        <v/>
      </c>
      <c r="V46" s="22"/>
      <c r="W46" s="22" t="s">
        <v>77</v>
      </c>
      <c r="X46" s="22" t="s">
        <v>78</v>
      </c>
      <c r="Y46" s="68">
        <v>1180</v>
      </c>
      <c r="Z46" s="41"/>
      <c r="AA46" s="1" t="s">
        <v>219</v>
      </c>
      <c r="AB46" s="28"/>
    </row>
    <row r="47" spans="1:28" x14ac:dyDescent="0.3">
      <c r="A47" s="1" t="s">
        <v>46</v>
      </c>
      <c r="B47" s="1" t="s">
        <v>58</v>
      </c>
      <c r="C47" s="27" t="s">
        <v>469</v>
      </c>
      <c r="D47" s="38">
        <v>12</v>
      </c>
      <c r="E47" s="87"/>
      <c r="F47" s="27">
        <v>0</v>
      </c>
      <c r="G47" s="87"/>
      <c r="H47" s="27"/>
      <c r="I47" s="27"/>
      <c r="J47" s="27">
        <v>2</v>
      </c>
      <c r="K47" s="27">
        <v>2</v>
      </c>
      <c r="L47" s="87"/>
      <c r="M47" s="87"/>
      <c r="N47" s="27">
        <f>SUM(L47:M47)</f>
        <v>0</v>
      </c>
      <c r="O47" s="88"/>
      <c r="P47" s="88"/>
      <c r="Q47" s="88"/>
      <c r="R47" s="88"/>
      <c r="S47" s="88"/>
      <c r="T47" s="39">
        <f t="shared" ref="T47:T53" si="8">(H47*3)+((F47-H47)*2)+J47</f>
        <v>2</v>
      </c>
      <c r="U47" s="40" t="str">
        <f t="shared" si="7"/>
        <v/>
      </c>
      <c r="V47" s="22"/>
      <c r="W47" s="22" t="s">
        <v>77</v>
      </c>
      <c r="X47" s="22" t="s">
        <v>78</v>
      </c>
      <c r="Y47" s="68">
        <v>1180</v>
      </c>
      <c r="Z47" s="41"/>
      <c r="AA47" s="1" t="s">
        <v>219</v>
      </c>
      <c r="AB47" s="28"/>
    </row>
    <row r="48" spans="1:28" x14ac:dyDescent="0.3">
      <c r="A48" s="1" t="s">
        <v>46</v>
      </c>
      <c r="B48" s="1" t="s">
        <v>58</v>
      </c>
      <c r="C48" s="107" t="s">
        <v>226</v>
      </c>
      <c r="D48" s="38">
        <v>25</v>
      </c>
      <c r="E48" s="87"/>
      <c r="F48" s="27"/>
      <c r="G48" s="87"/>
      <c r="H48" s="27"/>
      <c r="I48" s="27"/>
      <c r="J48" s="27"/>
      <c r="K48" s="27"/>
      <c r="L48" s="87"/>
      <c r="M48" s="87"/>
      <c r="N48" s="27">
        <f>SUM(L48:M48)</f>
        <v>0</v>
      </c>
      <c r="O48" s="88"/>
      <c r="P48" s="88"/>
      <c r="Q48" s="88"/>
      <c r="R48" s="88"/>
      <c r="S48" s="88"/>
      <c r="T48" s="39">
        <f t="shared" si="8"/>
        <v>0</v>
      </c>
      <c r="U48" s="40" t="str">
        <f t="shared" si="7"/>
        <v/>
      </c>
      <c r="V48" s="22"/>
      <c r="W48" s="22" t="s">
        <v>77</v>
      </c>
      <c r="X48" s="22" t="s">
        <v>78</v>
      </c>
      <c r="Y48" s="68">
        <v>1180</v>
      </c>
      <c r="Z48" s="41"/>
      <c r="AA48" s="1" t="s">
        <v>219</v>
      </c>
      <c r="AB48" s="28"/>
    </row>
    <row r="49" spans="1:28" x14ac:dyDescent="0.3">
      <c r="A49" s="1" t="s">
        <v>46</v>
      </c>
      <c r="B49" s="1" t="s">
        <v>58</v>
      </c>
      <c r="C49" s="107" t="s">
        <v>373</v>
      </c>
      <c r="D49" s="38">
        <v>41</v>
      </c>
      <c r="E49" s="87"/>
      <c r="F49" s="27"/>
      <c r="G49" s="87"/>
      <c r="H49" s="27"/>
      <c r="I49" s="27"/>
      <c r="J49" s="27"/>
      <c r="K49" s="27"/>
      <c r="L49" s="87"/>
      <c r="M49" s="87"/>
      <c r="N49" s="27">
        <f>SUM(L49:M49)</f>
        <v>0</v>
      </c>
      <c r="O49" s="88"/>
      <c r="P49" s="88"/>
      <c r="Q49" s="88"/>
      <c r="R49" s="88"/>
      <c r="S49" s="88"/>
      <c r="T49" s="39">
        <f t="shared" si="8"/>
        <v>0</v>
      </c>
      <c r="U49" s="40" t="str">
        <f t="shared" si="7"/>
        <v/>
      </c>
      <c r="V49" s="22"/>
      <c r="W49" s="22" t="s">
        <v>77</v>
      </c>
      <c r="X49" s="22" t="s">
        <v>78</v>
      </c>
      <c r="Y49" s="68">
        <v>1180</v>
      </c>
      <c r="Z49" s="41"/>
      <c r="AA49" s="1" t="s">
        <v>219</v>
      </c>
      <c r="AB49" s="28"/>
    </row>
    <row r="50" spans="1:28" x14ac:dyDescent="0.3">
      <c r="A50" s="1" t="s">
        <v>46</v>
      </c>
      <c r="B50" s="1" t="s">
        <v>58</v>
      </c>
      <c r="C50" s="27" t="s">
        <v>227</v>
      </c>
      <c r="D50" s="38">
        <v>42</v>
      </c>
      <c r="E50" s="87"/>
      <c r="F50" s="27">
        <v>4</v>
      </c>
      <c r="G50" s="87"/>
      <c r="H50" s="27"/>
      <c r="I50" s="27"/>
      <c r="J50" s="27">
        <v>2</v>
      </c>
      <c r="K50" s="27">
        <v>3</v>
      </c>
      <c r="L50" s="87"/>
      <c r="M50" s="87"/>
      <c r="N50" s="27">
        <f>SUM(L50:M50)</f>
        <v>0</v>
      </c>
      <c r="O50" s="88"/>
      <c r="P50" s="88"/>
      <c r="Q50" s="88"/>
      <c r="R50" s="88"/>
      <c r="S50" s="88"/>
      <c r="T50" s="39">
        <f t="shared" si="8"/>
        <v>10</v>
      </c>
      <c r="U50" s="40" t="str">
        <f t="shared" si="7"/>
        <v/>
      </c>
      <c r="V50" s="22"/>
      <c r="W50" s="22" t="s">
        <v>77</v>
      </c>
      <c r="X50" s="22" t="s">
        <v>78</v>
      </c>
      <c r="Y50" s="68">
        <v>1180</v>
      </c>
      <c r="Z50" s="41"/>
      <c r="AA50" s="1" t="s">
        <v>219</v>
      </c>
      <c r="AB50" s="28"/>
    </row>
    <row r="51" spans="1:28" x14ac:dyDescent="0.3">
      <c r="A51" s="1" t="s">
        <v>46</v>
      </c>
      <c r="B51" s="1" t="s">
        <v>58</v>
      </c>
      <c r="C51" s="27" t="s">
        <v>86</v>
      </c>
      <c r="D51" s="85"/>
      <c r="E51" s="87"/>
      <c r="F51" s="27">
        <v>1</v>
      </c>
      <c r="G51" s="87"/>
      <c r="H51" s="27"/>
      <c r="I51" s="27"/>
      <c r="J51" s="27">
        <v>1</v>
      </c>
      <c r="K51" s="27">
        <v>2</v>
      </c>
      <c r="L51" s="87"/>
      <c r="M51" s="87"/>
      <c r="N51" s="27"/>
      <c r="O51" s="88"/>
      <c r="P51" s="88"/>
      <c r="Q51" s="88"/>
      <c r="R51" s="88"/>
      <c r="S51" s="88"/>
      <c r="T51" s="39">
        <f t="shared" si="8"/>
        <v>3</v>
      </c>
      <c r="U51" s="40"/>
      <c r="V51" s="22"/>
      <c r="W51" s="22" t="s">
        <v>77</v>
      </c>
      <c r="X51" s="22" t="s">
        <v>78</v>
      </c>
      <c r="Y51" s="68">
        <v>1180</v>
      </c>
      <c r="Z51" s="41"/>
      <c r="AA51" s="1" t="s">
        <v>219</v>
      </c>
      <c r="AB51" s="28"/>
    </row>
    <row r="52" spans="1:28" x14ac:dyDescent="0.3">
      <c r="A52" s="1" t="s">
        <v>46</v>
      </c>
      <c r="B52" s="1" t="s">
        <v>58</v>
      </c>
      <c r="C52" s="27" t="s">
        <v>228</v>
      </c>
      <c r="D52" s="38">
        <v>20</v>
      </c>
      <c r="E52" s="87"/>
      <c r="F52" s="27">
        <v>3</v>
      </c>
      <c r="G52" s="87"/>
      <c r="H52" s="27"/>
      <c r="I52" s="27"/>
      <c r="J52" s="27">
        <v>3</v>
      </c>
      <c r="K52" s="27">
        <v>3</v>
      </c>
      <c r="L52" s="87"/>
      <c r="M52" s="87"/>
      <c r="N52" s="27">
        <f>SUM(L52:M52)</f>
        <v>0</v>
      </c>
      <c r="O52" s="88"/>
      <c r="P52" s="96"/>
      <c r="Q52" s="88"/>
      <c r="R52" s="88"/>
      <c r="S52" s="88"/>
      <c r="T52" s="39">
        <f t="shared" si="8"/>
        <v>9</v>
      </c>
      <c r="U52" s="40" t="str">
        <f t="shared" si="7"/>
        <v/>
      </c>
      <c r="V52" s="22"/>
      <c r="W52" s="22" t="s">
        <v>77</v>
      </c>
      <c r="X52" s="22" t="s">
        <v>78</v>
      </c>
      <c r="Y52" s="68">
        <v>1180</v>
      </c>
      <c r="Z52" s="41"/>
      <c r="AA52" s="1" t="s">
        <v>219</v>
      </c>
      <c r="AB52" s="28"/>
    </row>
    <row r="53" spans="1:28" x14ac:dyDescent="0.3">
      <c r="A53" s="1" t="s">
        <v>46</v>
      </c>
      <c r="B53" s="1" t="s">
        <v>58</v>
      </c>
      <c r="C53" s="55" t="s">
        <v>39</v>
      </c>
      <c r="D53" s="1"/>
      <c r="E53" s="55">
        <v>240</v>
      </c>
      <c r="F53" s="108">
        <v>5</v>
      </c>
      <c r="G53" s="109"/>
      <c r="H53" s="109"/>
      <c r="I53" s="109"/>
      <c r="J53" s="108">
        <v>3</v>
      </c>
      <c r="K53" s="108">
        <v>3</v>
      </c>
      <c r="L53" s="42"/>
      <c r="M53" s="42"/>
      <c r="N53" s="42"/>
      <c r="O53" s="42"/>
      <c r="P53" s="55"/>
      <c r="Q53" s="55"/>
      <c r="R53" s="55"/>
      <c r="S53" s="42"/>
      <c r="T53" s="55">
        <f t="shared" si="8"/>
        <v>13</v>
      </c>
      <c r="U53" s="40" t="str">
        <f t="shared" ref="U53" si="9">_xlfn.IFNA("",((T53+Q53+N53-R53)+(O53*2))/E53)</f>
        <v/>
      </c>
      <c r="V53" s="22"/>
      <c r="W53" s="22" t="s">
        <v>77</v>
      </c>
      <c r="X53" s="22" t="s">
        <v>78</v>
      </c>
      <c r="Y53" s="68">
        <v>1180</v>
      </c>
      <c r="Z53" s="41"/>
      <c r="AA53" s="1" t="s">
        <v>219</v>
      </c>
      <c r="AB53" s="28"/>
    </row>
    <row r="54" spans="1:28" x14ac:dyDescent="0.3">
      <c r="A54" s="43" t="s">
        <v>46</v>
      </c>
      <c r="B54" s="43" t="s">
        <v>58</v>
      </c>
      <c r="C54" s="44" t="s">
        <v>40</v>
      </c>
      <c r="D54" s="43"/>
      <c r="E54" s="44">
        <f t="shared" ref="E54" si="10">SUM(E39:E53)</f>
        <v>240</v>
      </c>
      <c r="F54" s="44">
        <f>SUM(F38:F53)</f>
        <v>27</v>
      </c>
      <c r="G54" s="44">
        <f t="shared" ref="G54:T54" si="11">SUM(G38:G53)</f>
        <v>0</v>
      </c>
      <c r="H54" s="44">
        <f t="shared" si="11"/>
        <v>0</v>
      </c>
      <c r="I54" s="44">
        <f t="shared" si="11"/>
        <v>0</v>
      </c>
      <c r="J54" s="44">
        <f t="shared" si="11"/>
        <v>30</v>
      </c>
      <c r="K54" s="44">
        <f t="shared" si="11"/>
        <v>34</v>
      </c>
      <c r="L54" s="44">
        <f t="shared" si="11"/>
        <v>0</v>
      </c>
      <c r="M54" s="44">
        <f t="shared" si="11"/>
        <v>0</v>
      </c>
      <c r="N54" s="44">
        <f t="shared" si="11"/>
        <v>0</v>
      </c>
      <c r="O54" s="44">
        <f t="shared" si="11"/>
        <v>0</v>
      </c>
      <c r="P54" s="44">
        <f t="shared" si="11"/>
        <v>0</v>
      </c>
      <c r="Q54" s="44">
        <f t="shared" si="11"/>
        <v>0</v>
      </c>
      <c r="R54" s="44">
        <f t="shared" si="11"/>
        <v>0</v>
      </c>
      <c r="S54" s="44">
        <f t="shared" si="11"/>
        <v>0</v>
      </c>
      <c r="T54" s="44">
        <f t="shared" si="11"/>
        <v>84</v>
      </c>
      <c r="U54" s="45">
        <f>((T54+Q54+N54-R54)+(O54*2))/E54</f>
        <v>0.35</v>
      </c>
      <c r="V54" s="46">
        <v>358</v>
      </c>
      <c r="W54" s="46" t="s">
        <v>77</v>
      </c>
      <c r="X54" s="46" t="s">
        <v>78</v>
      </c>
      <c r="Y54" s="69">
        <v>1180</v>
      </c>
      <c r="Z54" s="47"/>
      <c r="AA54" s="43" t="s">
        <v>219</v>
      </c>
      <c r="AB54" s="67"/>
    </row>
    <row r="55" spans="1:28" x14ac:dyDescent="0.3">
      <c r="A55" s="1"/>
      <c r="B55" s="1"/>
      <c r="C55" s="1"/>
      <c r="D55" s="1"/>
      <c r="F55" s="48" t="s">
        <v>41</v>
      </c>
      <c r="G55" s="49" t="e">
        <f>F54/G54</f>
        <v>#DIV/0!</v>
      </c>
      <c r="H55" s="27"/>
      <c r="I55" s="1"/>
      <c r="J55" s="48" t="s">
        <v>42</v>
      </c>
      <c r="K55" s="50">
        <f>J54/K54</f>
        <v>0.88235294117647056</v>
      </c>
      <c r="L55" s="1"/>
      <c r="M55" s="39" t="s">
        <v>43</v>
      </c>
      <c r="N55" s="51"/>
      <c r="P55" s="1"/>
      <c r="Q55" s="1"/>
      <c r="R55" s="1"/>
      <c r="S55" s="1"/>
      <c r="T55" s="1"/>
      <c r="U55" s="1"/>
      <c r="V55" s="22"/>
      <c r="W55" s="22"/>
      <c r="X55" s="22"/>
      <c r="Y55" s="52"/>
      <c r="Z55" s="41"/>
      <c r="AA55" s="1"/>
      <c r="AB55" s="28"/>
    </row>
    <row r="56" spans="1:28" x14ac:dyDescent="0.3">
      <c r="A56" s="1"/>
      <c r="B56" s="1"/>
      <c r="C56" s="5" t="s">
        <v>44</v>
      </c>
      <c r="V56" s="22"/>
      <c r="W56" s="22"/>
      <c r="X56" s="22"/>
      <c r="Y56" s="52"/>
      <c r="Z56" s="41"/>
      <c r="AA56" s="1"/>
      <c r="AB56" s="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50DD-6178-41FF-99A4-D2F7891236B9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190</v>
      </c>
      <c r="D4" s="7" t="s">
        <v>5</v>
      </c>
      <c r="E4" s="8"/>
      <c r="F4" s="5"/>
      <c r="G4" s="1"/>
      <c r="J4" s="15" t="s">
        <v>296</v>
      </c>
      <c r="K4" s="16" t="s">
        <v>45</v>
      </c>
      <c r="L4" s="17"/>
      <c r="M4" s="18"/>
      <c r="N4" s="19">
        <v>27</v>
      </c>
      <c r="O4" s="19">
        <v>17</v>
      </c>
      <c r="P4" s="19">
        <v>21</v>
      </c>
      <c r="Q4" s="19">
        <v>19</v>
      </c>
      <c r="R4" s="20"/>
      <c r="S4" s="21">
        <f>SUM(N4:R4)</f>
        <v>84</v>
      </c>
      <c r="T4" s="22">
        <v>391</v>
      </c>
    </row>
    <row r="5" spans="1:28" x14ac:dyDescent="0.3">
      <c r="B5" s="1"/>
      <c r="C5" s="6" t="s">
        <v>295</v>
      </c>
      <c r="D5" s="7" t="s">
        <v>6</v>
      </c>
      <c r="E5" s="1"/>
      <c r="F5" s="1"/>
      <c r="G5" s="1"/>
      <c r="J5" s="15" t="s">
        <v>297</v>
      </c>
      <c r="K5" s="16" t="s">
        <v>67</v>
      </c>
      <c r="L5" s="17"/>
      <c r="M5" s="18"/>
      <c r="N5" s="19">
        <v>28</v>
      </c>
      <c r="O5" s="19">
        <v>20</v>
      </c>
      <c r="P5" s="19">
        <v>29</v>
      </c>
      <c r="Q5" s="19">
        <v>24</v>
      </c>
      <c r="R5" s="20"/>
      <c r="S5" s="21">
        <f>SUM(N5:R5)</f>
        <v>101</v>
      </c>
      <c r="T5" s="22">
        <v>391</v>
      </c>
      <c r="U5" s="1"/>
      <c r="V5" s="1"/>
      <c r="W5" s="1"/>
    </row>
    <row r="6" spans="1:28" x14ac:dyDescent="0.3">
      <c r="C6" s="23">
        <v>873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391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66</v>
      </c>
      <c r="B13" s="1" t="s">
        <v>46</v>
      </c>
      <c r="C13" s="27" t="s">
        <v>47</v>
      </c>
      <c r="D13" s="38">
        <v>21</v>
      </c>
      <c r="E13" s="87"/>
      <c r="F13" s="27">
        <v>1</v>
      </c>
      <c r="G13" s="87"/>
      <c r="H13" s="27"/>
      <c r="I13" s="27"/>
      <c r="J13" s="27">
        <v>2</v>
      </c>
      <c r="K13" s="27">
        <v>3</v>
      </c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+(F13*2)+J13</f>
        <v>4</v>
      </c>
      <c r="U13" s="40" t="str">
        <f>IFERROR(((T13+Q13+N13-R13)+(O13*2))/E13,"")</f>
        <v/>
      </c>
      <c r="V13" s="22">
        <v>391</v>
      </c>
      <c r="W13" s="22" t="s">
        <v>77</v>
      </c>
      <c r="X13" s="22" t="s">
        <v>82</v>
      </c>
      <c r="Y13" s="68">
        <v>873</v>
      </c>
      <c r="Z13" s="41"/>
      <c r="AA13" s="1" t="s">
        <v>79</v>
      </c>
      <c r="AB13" s="28" t="s">
        <v>298</v>
      </c>
    </row>
    <row r="14" spans="1:28" x14ac:dyDescent="0.3">
      <c r="A14" s="1" t="s">
        <v>66</v>
      </c>
      <c r="B14" s="1" t="s">
        <v>46</v>
      </c>
      <c r="C14" s="27" t="s">
        <v>85</v>
      </c>
      <c r="D14" s="38">
        <v>24</v>
      </c>
      <c r="E14" s="87"/>
      <c r="F14" s="27">
        <v>1</v>
      </c>
      <c r="G14" s="87"/>
      <c r="H14" s="27"/>
      <c r="I14" s="27"/>
      <c r="J14" s="27">
        <v>0</v>
      </c>
      <c r="K14" s="27">
        <v>0</v>
      </c>
      <c r="L14" s="87"/>
      <c r="M14" s="87"/>
      <c r="N14" s="27">
        <f t="shared" ref="N14:N18" si="0">SUM(L14:M14)</f>
        <v>0</v>
      </c>
      <c r="O14" s="88"/>
      <c r="P14" s="88"/>
      <c r="Q14" s="88"/>
      <c r="R14" s="88"/>
      <c r="S14" s="88"/>
      <c r="T14" s="27">
        <f t="shared" ref="T14:T22" si="1">+(F14*2)+J14</f>
        <v>2</v>
      </c>
      <c r="U14" s="40" t="str">
        <f t="shared" ref="U14:U22" si="2">IFERROR(((T14+Q14+N14-R14)+(O14*2))/E14,"")</f>
        <v/>
      </c>
      <c r="V14" s="22">
        <v>391</v>
      </c>
      <c r="W14" s="22" t="s">
        <v>77</v>
      </c>
      <c r="X14" s="22" t="s">
        <v>82</v>
      </c>
      <c r="Y14" s="68">
        <v>873</v>
      </c>
      <c r="Z14" s="41"/>
      <c r="AA14" s="1" t="s">
        <v>79</v>
      </c>
      <c r="AB14" s="28" t="s">
        <v>298</v>
      </c>
    </row>
    <row r="15" spans="1:28" x14ac:dyDescent="0.3">
      <c r="A15" s="1" t="s">
        <v>66</v>
      </c>
      <c r="B15" s="1" t="s">
        <v>46</v>
      </c>
      <c r="C15" s="27" t="s">
        <v>54</v>
      </c>
      <c r="D15" s="38">
        <v>32</v>
      </c>
      <c r="E15" s="87"/>
      <c r="F15" s="27">
        <v>5</v>
      </c>
      <c r="G15" s="87"/>
      <c r="H15" s="27"/>
      <c r="I15" s="27"/>
      <c r="J15" s="27">
        <v>0</v>
      </c>
      <c r="K15" s="27">
        <v>0</v>
      </c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27">
        <f t="shared" si="1"/>
        <v>10</v>
      </c>
      <c r="U15" s="40" t="str">
        <f t="shared" si="2"/>
        <v/>
      </c>
      <c r="V15" s="22">
        <v>391</v>
      </c>
      <c r="W15" s="22" t="s">
        <v>77</v>
      </c>
      <c r="X15" s="22" t="s">
        <v>82</v>
      </c>
      <c r="Y15" s="68">
        <v>873</v>
      </c>
      <c r="Z15" s="41"/>
      <c r="AA15" s="1" t="s">
        <v>79</v>
      </c>
      <c r="AB15" s="28" t="s">
        <v>298</v>
      </c>
    </row>
    <row r="16" spans="1:28" x14ac:dyDescent="0.3">
      <c r="A16" s="1" t="s">
        <v>66</v>
      </c>
      <c r="B16" s="1" t="s">
        <v>46</v>
      </c>
      <c r="C16" s="27" t="s">
        <v>48</v>
      </c>
      <c r="D16" s="38">
        <v>15</v>
      </c>
      <c r="E16" s="87"/>
      <c r="F16" s="27">
        <v>6</v>
      </c>
      <c r="G16" s="87"/>
      <c r="H16" s="27"/>
      <c r="I16" s="27"/>
      <c r="J16" s="27">
        <v>1</v>
      </c>
      <c r="K16" s="27">
        <v>3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f t="shared" si="1"/>
        <v>13</v>
      </c>
      <c r="U16" s="40" t="str">
        <f t="shared" si="2"/>
        <v/>
      </c>
      <c r="V16" s="22">
        <v>391</v>
      </c>
      <c r="W16" s="22" t="s">
        <v>77</v>
      </c>
      <c r="X16" s="22" t="s">
        <v>82</v>
      </c>
      <c r="Y16" s="68">
        <v>873</v>
      </c>
      <c r="Z16" s="41"/>
      <c r="AA16" s="1" t="s">
        <v>79</v>
      </c>
      <c r="AB16" s="28" t="s">
        <v>298</v>
      </c>
    </row>
    <row r="17" spans="1:28" x14ac:dyDescent="0.3">
      <c r="A17" s="1" t="s">
        <v>66</v>
      </c>
      <c r="B17" s="1" t="s">
        <v>46</v>
      </c>
      <c r="C17" s="27" t="s">
        <v>49</v>
      </c>
      <c r="D17" s="38">
        <v>42</v>
      </c>
      <c r="E17" s="87"/>
      <c r="F17" s="27">
        <v>8</v>
      </c>
      <c r="G17" s="87"/>
      <c r="H17" s="27"/>
      <c r="I17" s="27"/>
      <c r="J17" s="27">
        <v>3</v>
      </c>
      <c r="K17" s="27">
        <v>4</v>
      </c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f t="shared" si="1"/>
        <v>19</v>
      </c>
      <c r="U17" s="40" t="str">
        <f t="shared" si="2"/>
        <v/>
      </c>
      <c r="V17" s="22">
        <v>391</v>
      </c>
      <c r="W17" s="22" t="s">
        <v>77</v>
      </c>
      <c r="X17" s="22" t="s">
        <v>82</v>
      </c>
      <c r="Y17" s="68">
        <v>873</v>
      </c>
      <c r="Z17" s="41"/>
      <c r="AA17" s="1" t="s">
        <v>79</v>
      </c>
      <c r="AB17" s="28" t="s">
        <v>298</v>
      </c>
    </row>
    <row r="18" spans="1:28" x14ac:dyDescent="0.3">
      <c r="A18" s="1" t="s">
        <v>66</v>
      </c>
      <c r="B18" s="1" t="s">
        <v>46</v>
      </c>
      <c r="C18" s="27" t="s">
        <v>154</v>
      </c>
      <c r="D18" s="38">
        <v>53</v>
      </c>
      <c r="E18" s="87"/>
      <c r="F18" s="27">
        <v>2</v>
      </c>
      <c r="G18" s="87"/>
      <c r="H18" s="27"/>
      <c r="I18" s="27"/>
      <c r="J18" s="27">
        <v>1</v>
      </c>
      <c r="K18" s="27">
        <v>2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f t="shared" si="1"/>
        <v>5</v>
      </c>
      <c r="U18" s="40" t="str">
        <f t="shared" si="2"/>
        <v/>
      </c>
      <c r="V18" s="22">
        <v>391</v>
      </c>
      <c r="W18" s="22" t="s">
        <v>77</v>
      </c>
      <c r="X18" s="22" t="s">
        <v>82</v>
      </c>
      <c r="Y18" s="68">
        <v>873</v>
      </c>
      <c r="Z18" s="41"/>
      <c r="AA18" s="1" t="s">
        <v>79</v>
      </c>
      <c r="AB18" s="28" t="s">
        <v>298</v>
      </c>
    </row>
    <row r="19" spans="1:28" x14ac:dyDescent="0.3">
      <c r="A19" s="1" t="s">
        <v>66</v>
      </c>
      <c r="B19" s="1" t="s">
        <v>46</v>
      </c>
      <c r="C19" s="27" t="s">
        <v>55</v>
      </c>
      <c r="D19" s="38">
        <v>33</v>
      </c>
      <c r="E19" s="87"/>
      <c r="F19" s="27">
        <v>4</v>
      </c>
      <c r="G19" s="87"/>
      <c r="H19" s="27"/>
      <c r="I19" s="27"/>
      <c r="J19" s="27">
        <v>0</v>
      </c>
      <c r="K19" s="27">
        <v>0</v>
      </c>
      <c r="L19" s="87"/>
      <c r="M19" s="87"/>
      <c r="N19" s="27">
        <f>SUM(L19:M19)</f>
        <v>0</v>
      </c>
      <c r="O19" s="88"/>
      <c r="P19" s="88"/>
      <c r="Q19" s="88"/>
      <c r="R19" s="88"/>
      <c r="S19" s="88"/>
      <c r="T19" s="27">
        <f t="shared" si="1"/>
        <v>8</v>
      </c>
      <c r="U19" s="40" t="str">
        <f t="shared" si="2"/>
        <v/>
      </c>
      <c r="V19" s="22">
        <v>391</v>
      </c>
      <c r="W19" s="22" t="s">
        <v>77</v>
      </c>
      <c r="X19" s="22" t="s">
        <v>82</v>
      </c>
      <c r="Y19" s="68">
        <v>873</v>
      </c>
      <c r="Z19" s="41"/>
      <c r="AA19" s="1" t="s">
        <v>79</v>
      </c>
      <c r="AB19" s="28" t="s">
        <v>298</v>
      </c>
    </row>
    <row r="20" spans="1:28" x14ac:dyDescent="0.3">
      <c r="A20" s="1" t="s">
        <v>66</v>
      </c>
      <c r="B20" s="1" t="s">
        <v>46</v>
      </c>
      <c r="C20" s="27" t="s">
        <v>86</v>
      </c>
      <c r="D20" s="38">
        <v>25</v>
      </c>
      <c r="E20" s="87"/>
      <c r="F20" s="27">
        <v>2</v>
      </c>
      <c r="G20" s="87"/>
      <c r="H20" s="27"/>
      <c r="I20" s="27"/>
      <c r="J20" s="27">
        <v>4</v>
      </c>
      <c r="K20" s="27">
        <v>4</v>
      </c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27">
        <f t="shared" si="1"/>
        <v>8</v>
      </c>
      <c r="U20" s="40" t="str">
        <f t="shared" si="2"/>
        <v/>
      </c>
      <c r="V20" s="22">
        <v>391</v>
      </c>
      <c r="W20" s="22" t="s">
        <v>77</v>
      </c>
      <c r="X20" s="22" t="s">
        <v>82</v>
      </c>
      <c r="Y20" s="68">
        <v>873</v>
      </c>
      <c r="Z20" s="41"/>
      <c r="AA20" s="1" t="s">
        <v>79</v>
      </c>
      <c r="AB20" s="28" t="s">
        <v>298</v>
      </c>
    </row>
    <row r="21" spans="1:28" x14ac:dyDescent="0.3">
      <c r="A21" s="1" t="s">
        <v>66</v>
      </c>
      <c r="B21" s="1" t="s">
        <v>46</v>
      </c>
      <c r="C21" s="27" t="s">
        <v>52</v>
      </c>
      <c r="D21" s="38">
        <v>12</v>
      </c>
      <c r="E21" s="87"/>
      <c r="F21" s="27">
        <v>0</v>
      </c>
      <c r="G21" s="87"/>
      <c r="H21" s="27"/>
      <c r="I21" s="27"/>
      <c r="J21" s="27">
        <v>0</v>
      </c>
      <c r="K21" s="27">
        <v>0</v>
      </c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f t="shared" si="1"/>
        <v>0</v>
      </c>
      <c r="U21" s="40" t="str">
        <f t="shared" si="2"/>
        <v/>
      </c>
      <c r="V21" s="22">
        <v>391</v>
      </c>
      <c r="W21" s="22" t="s">
        <v>77</v>
      </c>
      <c r="X21" s="22" t="s">
        <v>82</v>
      </c>
      <c r="Y21" s="68">
        <v>873</v>
      </c>
      <c r="Z21" s="41"/>
      <c r="AA21" s="1" t="s">
        <v>79</v>
      </c>
      <c r="AB21" s="28" t="s">
        <v>298</v>
      </c>
    </row>
    <row r="22" spans="1:28" x14ac:dyDescent="0.3">
      <c r="A22" s="1" t="s">
        <v>66</v>
      </c>
      <c r="B22" s="1" t="s">
        <v>46</v>
      </c>
      <c r="C22" s="27" t="s">
        <v>50</v>
      </c>
      <c r="D22" s="38">
        <v>11</v>
      </c>
      <c r="E22" s="87"/>
      <c r="F22" s="27">
        <v>5</v>
      </c>
      <c r="G22" s="87"/>
      <c r="H22" s="27"/>
      <c r="I22" s="27"/>
      <c r="J22" s="27">
        <v>5</v>
      </c>
      <c r="K22" s="27">
        <v>5</v>
      </c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27">
        <f t="shared" si="1"/>
        <v>15</v>
      </c>
      <c r="U22" s="40" t="str">
        <f t="shared" si="2"/>
        <v/>
      </c>
      <c r="V22" s="22">
        <v>391</v>
      </c>
      <c r="W22" s="22" t="s">
        <v>77</v>
      </c>
      <c r="X22" s="22" t="s">
        <v>82</v>
      </c>
      <c r="Y22" s="68">
        <v>873</v>
      </c>
      <c r="Z22" s="41"/>
      <c r="AA22" s="1" t="s">
        <v>79</v>
      </c>
      <c r="AB22" s="28" t="s">
        <v>298</v>
      </c>
    </row>
    <row r="23" spans="1:28" x14ac:dyDescent="0.3">
      <c r="A23" s="1" t="s">
        <v>66</v>
      </c>
      <c r="B23" s="1" t="s">
        <v>46</v>
      </c>
      <c r="C23" s="55" t="s">
        <v>39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55">
        <v>19</v>
      </c>
      <c r="Q23" s="42"/>
      <c r="R23" s="42"/>
      <c r="S23" s="42"/>
      <c r="T23" s="27"/>
      <c r="U23" s="40" t="str">
        <f t="shared" ref="U23" si="3">_xlfn.IFNA("",((T23+Q23+N23-R23)+(O23*2))/E23)</f>
        <v/>
      </c>
      <c r="V23" s="22">
        <v>391</v>
      </c>
      <c r="W23" s="22" t="s">
        <v>77</v>
      </c>
      <c r="X23" s="22" t="s">
        <v>82</v>
      </c>
      <c r="Y23" s="68">
        <v>873</v>
      </c>
      <c r="Z23" s="41"/>
      <c r="AA23" s="1" t="s">
        <v>79</v>
      </c>
      <c r="AB23" s="28" t="s">
        <v>298</v>
      </c>
    </row>
    <row r="24" spans="1:28" x14ac:dyDescent="0.3">
      <c r="A24" s="43" t="s">
        <v>66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34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16</v>
      </c>
      <c r="K24" s="44">
        <f t="shared" si="4"/>
        <v>21</v>
      </c>
      <c r="L24" s="44">
        <f t="shared" si="4"/>
        <v>0</v>
      </c>
      <c r="M24" s="44">
        <f t="shared" si="4"/>
        <v>0</v>
      </c>
      <c r="N24" s="44">
        <f t="shared" si="4"/>
        <v>0</v>
      </c>
      <c r="O24" s="44">
        <f t="shared" si="4"/>
        <v>0</v>
      </c>
      <c r="P24" s="44">
        <f t="shared" si="4"/>
        <v>19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84</v>
      </c>
      <c r="U24" s="45">
        <f>((T24+Q24+N24-R24)+(O24*2))/E24</f>
        <v>0.35</v>
      </c>
      <c r="V24" s="46">
        <v>391</v>
      </c>
      <c r="W24" s="46" t="s">
        <v>77</v>
      </c>
      <c r="X24" s="46" t="s">
        <v>82</v>
      </c>
      <c r="Y24" s="69">
        <v>873</v>
      </c>
      <c r="Z24" s="47"/>
      <c r="AA24" s="43" t="s">
        <v>79</v>
      </c>
      <c r="AB24" s="67" t="s">
        <v>298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0.76190476190476186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11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66</v>
      </c>
      <c r="C35" s="27" t="s">
        <v>246</v>
      </c>
      <c r="D35" s="38">
        <v>12</v>
      </c>
      <c r="E35" s="87"/>
      <c r="F35" s="27">
        <v>9</v>
      </c>
      <c r="G35" s="87"/>
      <c r="H35" s="27"/>
      <c r="I35" s="27"/>
      <c r="J35" s="27">
        <v>3</v>
      </c>
      <c r="K35" s="27">
        <v>3</v>
      </c>
      <c r="L35" s="87"/>
      <c r="M35" s="27">
        <v>13</v>
      </c>
      <c r="N35" s="27">
        <f>SUM(L35:M35)</f>
        <v>13</v>
      </c>
      <c r="O35" s="87"/>
      <c r="P35" s="88"/>
      <c r="Q35" s="87"/>
      <c r="R35" s="87"/>
      <c r="S35" s="87"/>
      <c r="T35" s="27">
        <f>(H35*3)+((F35-H35)*2)+J35</f>
        <v>21</v>
      </c>
      <c r="U35" s="40" t="str">
        <f>IFERROR(((T35+Q35+N35-R35)+(O35*2))/E35,"")</f>
        <v/>
      </c>
      <c r="V35" s="22">
        <v>391</v>
      </c>
      <c r="W35" s="22" t="s">
        <v>81</v>
      </c>
      <c r="X35" s="22" t="s">
        <v>78</v>
      </c>
      <c r="Y35" s="68">
        <v>873</v>
      </c>
      <c r="Z35" s="41"/>
      <c r="AA35" s="1" t="s">
        <v>293</v>
      </c>
      <c r="AB35" s="28" t="s">
        <v>220</v>
      </c>
    </row>
    <row r="36" spans="1:28" x14ac:dyDescent="0.3">
      <c r="A36" s="1" t="s">
        <v>46</v>
      </c>
      <c r="B36" s="1" t="s">
        <v>66</v>
      </c>
      <c r="C36" s="27" t="s">
        <v>247</v>
      </c>
      <c r="D36" s="38">
        <v>34</v>
      </c>
      <c r="E36" s="87"/>
      <c r="F36" s="27">
        <v>4</v>
      </c>
      <c r="G36" s="87"/>
      <c r="H36" s="27"/>
      <c r="I36" s="27"/>
      <c r="J36" s="27">
        <v>2</v>
      </c>
      <c r="K36" s="27">
        <v>2</v>
      </c>
      <c r="L36" s="87"/>
      <c r="M36" s="87"/>
      <c r="N36" s="27">
        <f t="shared" ref="N36:N42" si="5">SUM(L36:M36)</f>
        <v>0</v>
      </c>
      <c r="O36" s="88"/>
      <c r="P36" s="88"/>
      <c r="Q36" s="88"/>
      <c r="R36" s="88"/>
      <c r="S36" s="88"/>
      <c r="T36" s="39">
        <f t="shared" ref="T36:T42" si="6">(H36*3)+((F36-H36)*2)+J36</f>
        <v>10</v>
      </c>
      <c r="U36" s="40" t="str">
        <f t="shared" ref="U36:U47" si="7">IFERROR(((T36+Q36+N36-R36)+(O36*2))/E36,"")</f>
        <v/>
      </c>
      <c r="V36" s="22">
        <v>391</v>
      </c>
      <c r="W36" s="22" t="s">
        <v>81</v>
      </c>
      <c r="X36" s="22" t="s">
        <v>78</v>
      </c>
      <c r="Y36" s="68">
        <v>873</v>
      </c>
      <c r="Z36" s="41"/>
      <c r="AA36" s="1" t="s">
        <v>293</v>
      </c>
      <c r="AB36" s="28" t="s">
        <v>220</v>
      </c>
    </row>
    <row r="37" spans="1:28" x14ac:dyDescent="0.3">
      <c r="A37" s="1" t="s">
        <v>46</v>
      </c>
      <c r="B37" s="1" t="s">
        <v>66</v>
      </c>
      <c r="C37" s="27" t="s">
        <v>249</v>
      </c>
      <c r="D37" s="38">
        <v>42</v>
      </c>
      <c r="E37" s="87"/>
      <c r="F37" s="27">
        <v>4</v>
      </c>
      <c r="G37" s="87"/>
      <c r="H37" s="27"/>
      <c r="I37" s="27"/>
      <c r="J37" s="27">
        <v>0</v>
      </c>
      <c r="K37" s="27">
        <v>2</v>
      </c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39">
        <f t="shared" si="6"/>
        <v>8</v>
      </c>
      <c r="U37" s="40" t="str">
        <f t="shared" si="7"/>
        <v/>
      </c>
      <c r="V37" s="22">
        <v>391</v>
      </c>
      <c r="W37" s="22" t="s">
        <v>81</v>
      </c>
      <c r="X37" s="22" t="s">
        <v>78</v>
      </c>
      <c r="Y37" s="68">
        <v>873</v>
      </c>
      <c r="Z37" s="41"/>
      <c r="AA37" s="1" t="s">
        <v>293</v>
      </c>
      <c r="AB37" s="28" t="s">
        <v>220</v>
      </c>
    </row>
    <row r="38" spans="1:28" x14ac:dyDescent="0.3">
      <c r="A38" s="1" t="s">
        <v>46</v>
      </c>
      <c r="B38" s="1" t="s">
        <v>66</v>
      </c>
      <c r="C38" s="27" t="s">
        <v>250</v>
      </c>
      <c r="D38" s="38">
        <v>40</v>
      </c>
      <c r="E38" s="87"/>
      <c r="F38" s="27">
        <v>7</v>
      </c>
      <c r="G38" s="87"/>
      <c r="H38" s="27"/>
      <c r="I38" s="27"/>
      <c r="J38" s="27">
        <v>3</v>
      </c>
      <c r="K38" s="27">
        <v>4</v>
      </c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39">
        <f t="shared" si="6"/>
        <v>17</v>
      </c>
      <c r="U38" s="40" t="str">
        <f t="shared" si="7"/>
        <v/>
      </c>
      <c r="V38" s="22">
        <v>391</v>
      </c>
      <c r="W38" s="22" t="s">
        <v>81</v>
      </c>
      <c r="X38" s="22" t="s">
        <v>78</v>
      </c>
      <c r="Y38" s="68">
        <v>873</v>
      </c>
      <c r="Z38" s="41"/>
      <c r="AA38" s="1" t="s">
        <v>293</v>
      </c>
      <c r="AB38" s="28" t="s">
        <v>220</v>
      </c>
    </row>
    <row r="39" spans="1:28" x14ac:dyDescent="0.3">
      <c r="A39" s="1" t="s">
        <v>46</v>
      </c>
      <c r="B39" s="1" t="s">
        <v>66</v>
      </c>
      <c r="C39" s="27" t="s">
        <v>251</v>
      </c>
      <c r="D39" s="38">
        <v>44</v>
      </c>
      <c r="E39" s="87"/>
      <c r="F39" s="27">
        <v>5</v>
      </c>
      <c r="G39" s="87"/>
      <c r="H39" s="27"/>
      <c r="I39" s="27"/>
      <c r="J39" s="27">
        <v>0</v>
      </c>
      <c r="K39" s="27">
        <v>0</v>
      </c>
      <c r="L39" s="87"/>
      <c r="M39" s="87"/>
      <c r="N39" s="27">
        <f t="shared" si="5"/>
        <v>0</v>
      </c>
      <c r="O39" s="39">
        <v>14</v>
      </c>
      <c r="P39" s="88"/>
      <c r="Q39" s="88"/>
      <c r="R39" s="88"/>
      <c r="S39" s="88"/>
      <c r="T39" s="39">
        <f t="shared" si="6"/>
        <v>10</v>
      </c>
      <c r="U39" s="40" t="str">
        <f t="shared" si="7"/>
        <v/>
      </c>
      <c r="V39" s="22">
        <v>391</v>
      </c>
      <c r="W39" s="22" t="s">
        <v>81</v>
      </c>
      <c r="X39" s="22" t="s">
        <v>78</v>
      </c>
      <c r="Y39" s="68">
        <v>873</v>
      </c>
      <c r="Z39" s="41"/>
      <c r="AA39" s="1" t="s">
        <v>293</v>
      </c>
      <c r="AB39" s="28" t="s">
        <v>220</v>
      </c>
    </row>
    <row r="40" spans="1:28" x14ac:dyDescent="0.3">
      <c r="A40" s="1" t="s">
        <v>46</v>
      </c>
      <c r="B40" s="1" t="s">
        <v>66</v>
      </c>
      <c r="C40" s="27" t="s">
        <v>398</v>
      </c>
      <c r="D40" s="38">
        <v>14</v>
      </c>
      <c r="E40" s="87" t="s">
        <v>382</v>
      </c>
      <c r="F40" s="27"/>
      <c r="G40" s="87"/>
      <c r="H40" s="27"/>
      <c r="I40" s="27"/>
      <c r="J40" s="27"/>
      <c r="K40" s="27"/>
      <c r="L40" s="87"/>
      <c r="M40" s="87"/>
      <c r="N40" s="27"/>
      <c r="O40" s="39"/>
      <c r="P40" s="88"/>
      <c r="Q40" s="88"/>
      <c r="R40" s="88"/>
      <c r="S40" s="88"/>
      <c r="T40" s="39"/>
      <c r="U40" s="40"/>
      <c r="V40" s="22">
        <v>391</v>
      </c>
      <c r="W40" s="22" t="s">
        <v>81</v>
      </c>
      <c r="X40" s="22" t="s">
        <v>78</v>
      </c>
      <c r="Y40" s="68">
        <v>873</v>
      </c>
      <c r="Z40" s="41"/>
      <c r="AA40" s="1" t="s">
        <v>293</v>
      </c>
      <c r="AB40" s="28" t="s">
        <v>220</v>
      </c>
    </row>
    <row r="41" spans="1:28" x14ac:dyDescent="0.3">
      <c r="A41" s="1" t="s">
        <v>46</v>
      </c>
      <c r="B41" s="1" t="s">
        <v>66</v>
      </c>
      <c r="C41" s="27" t="s">
        <v>252</v>
      </c>
      <c r="D41" s="38">
        <v>24</v>
      </c>
      <c r="E41" s="87"/>
      <c r="F41" s="27">
        <v>5</v>
      </c>
      <c r="G41" s="87"/>
      <c r="H41" s="27"/>
      <c r="I41" s="27"/>
      <c r="J41" s="27">
        <v>1</v>
      </c>
      <c r="K41" s="27">
        <v>1</v>
      </c>
      <c r="L41" s="87"/>
      <c r="M41" s="87"/>
      <c r="N41" s="27">
        <f t="shared" si="5"/>
        <v>0</v>
      </c>
      <c r="O41" s="88"/>
      <c r="P41" s="88"/>
      <c r="Q41" s="88"/>
      <c r="R41" s="88"/>
      <c r="S41" s="88"/>
      <c r="T41" s="39">
        <f t="shared" si="6"/>
        <v>11</v>
      </c>
      <c r="U41" s="40" t="str">
        <f t="shared" si="7"/>
        <v/>
      </c>
      <c r="V41" s="22">
        <v>391</v>
      </c>
      <c r="W41" s="22" t="s">
        <v>81</v>
      </c>
      <c r="X41" s="22" t="s">
        <v>78</v>
      </c>
      <c r="Y41" s="68">
        <v>873</v>
      </c>
      <c r="Z41" s="41"/>
      <c r="AA41" s="1" t="s">
        <v>293</v>
      </c>
      <c r="AB41" s="28" t="s">
        <v>220</v>
      </c>
    </row>
    <row r="42" spans="1:28" x14ac:dyDescent="0.3">
      <c r="A42" s="1" t="s">
        <v>46</v>
      </c>
      <c r="B42" s="1" t="s">
        <v>66</v>
      </c>
      <c r="C42" s="27" t="s">
        <v>253</v>
      </c>
      <c r="D42" s="38">
        <v>23</v>
      </c>
      <c r="E42" s="87"/>
      <c r="F42" s="27">
        <v>4</v>
      </c>
      <c r="G42" s="87"/>
      <c r="H42" s="27"/>
      <c r="I42" s="27"/>
      <c r="J42" s="27">
        <v>0</v>
      </c>
      <c r="K42" s="27">
        <v>0</v>
      </c>
      <c r="L42" s="87"/>
      <c r="M42" s="87"/>
      <c r="N42" s="27">
        <f t="shared" si="5"/>
        <v>0</v>
      </c>
      <c r="O42" s="88"/>
      <c r="P42" s="88"/>
      <c r="Q42" s="88"/>
      <c r="R42" s="88"/>
      <c r="S42" s="88"/>
      <c r="T42" s="39">
        <f t="shared" si="6"/>
        <v>8</v>
      </c>
      <c r="U42" s="40" t="str">
        <f t="shared" si="7"/>
        <v/>
      </c>
      <c r="V42" s="22">
        <v>391</v>
      </c>
      <c r="W42" s="22" t="s">
        <v>81</v>
      </c>
      <c r="X42" s="22" t="s">
        <v>78</v>
      </c>
      <c r="Y42" s="68">
        <v>873</v>
      </c>
      <c r="Z42" s="41"/>
      <c r="AA42" s="1" t="s">
        <v>293</v>
      </c>
      <c r="AB42" s="28" t="s">
        <v>220</v>
      </c>
    </row>
    <row r="43" spans="1:28" x14ac:dyDescent="0.3">
      <c r="A43" s="1" t="s">
        <v>46</v>
      </c>
      <c r="B43" s="1" t="s">
        <v>66</v>
      </c>
      <c r="C43" s="27" t="s">
        <v>352</v>
      </c>
      <c r="D43" s="38">
        <v>33</v>
      </c>
      <c r="E43" s="87"/>
      <c r="F43" s="27">
        <v>0</v>
      </c>
      <c r="G43" s="87"/>
      <c r="H43" s="27"/>
      <c r="I43" s="27"/>
      <c r="J43" s="27">
        <v>0</v>
      </c>
      <c r="K43" s="27">
        <v>0</v>
      </c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f>(H43*3)+((F43-H43)*2)+J43</f>
        <v>0</v>
      </c>
      <c r="U43" s="40" t="str">
        <f t="shared" si="7"/>
        <v/>
      </c>
      <c r="V43" s="22">
        <v>391</v>
      </c>
      <c r="W43" s="22" t="s">
        <v>81</v>
      </c>
      <c r="X43" s="22" t="s">
        <v>78</v>
      </c>
      <c r="Y43" s="68">
        <v>873</v>
      </c>
      <c r="Z43" s="41"/>
      <c r="AA43" s="1" t="s">
        <v>293</v>
      </c>
      <c r="AB43" s="28" t="s">
        <v>220</v>
      </c>
    </row>
    <row r="44" spans="1:28" x14ac:dyDescent="0.3">
      <c r="A44" s="1" t="s">
        <v>46</v>
      </c>
      <c r="B44" s="1" t="s">
        <v>66</v>
      </c>
      <c r="C44" s="27" t="s">
        <v>254</v>
      </c>
      <c r="D44" s="38">
        <v>10</v>
      </c>
      <c r="E44" s="87"/>
      <c r="F44" s="27">
        <v>8</v>
      </c>
      <c r="G44" s="87"/>
      <c r="H44" s="27"/>
      <c r="I44" s="27"/>
      <c r="J44" s="27">
        <v>0</v>
      </c>
      <c r="K44" s="27">
        <v>0</v>
      </c>
      <c r="L44" s="87"/>
      <c r="M44" s="87"/>
      <c r="N44" s="27">
        <f>SUM(L44:M44)</f>
        <v>0</v>
      </c>
      <c r="O44" s="39">
        <v>11</v>
      </c>
      <c r="P44" s="88"/>
      <c r="Q44" s="88"/>
      <c r="R44" s="88"/>
      <c r="S44" s="88"/>
      <c r="T44" s="39">
        <f>(H44*3)+((F44-H44)*2)+J44</f>
        <v>16</v>
      </c>
      <c r="U44" s="40" t="str">
        <f t="shared" si="7"/>
        <v/>
      </c>
      <c r="V44" s="22">
        <v>391</v>
      </c>
      <c r="W44" s="22" t="s">
        <v>81</v>
      </c>
      <c r="X44" s="22" t="s">
        <v>78</v>
      </c>
      <c r="Y44" s="68">
        <v>873</v>
      </c>
      <c r="Z44" s="41"/>
      <c r="AA44" s="1" t="s">
        <v>293</v>
      </c>
      <c r="AB44" s="28" t="s">
        <v>220</v>
      </c>
    </row>
    <row r="45" spans="1:28" x14ac:dyDescent="0.3">
      <c r="A45" s="1" t="s">
        <v>46</v>
      </c>
      <c r="B45" s="1" t="s">
        <v>66</v>
      </c>
      <c r="C45" s="27" t="s">
        <v>255</v>
      </c>
      <c r="D45" s="38">
        <v>32</v>
      </c>
      <c r="E45" s="87"/>
      <c r="F45" s="27">
        <v>0</v>
      </c>
      <c r="G45" s="87"/>
      <c r="H45" s="27"/>
      <c r="I45" s="27"/>
      <c r="J45" s="27">
        <v>0</v>
      </c>
      <c r="K45" s="27">
        <v>0</v>
      </c>
      <c r="L45" s="87"/>
      <c r="M45" s="87"/>
      <c r="N45" s="27">
        <f>SUM(L45:M45)</f>
        <v>0</v>
      </c>
      <c r="O45" s="88"/>
      <c r="P45" s="88"/>
      <c r="Q45" s="88"/>
      <c r="R45" s="88"/>
      <c r="S45" s="88"/>
      <c r="T45" s="39">
        <f>(H45*3)+((F45-H45)*2)+J45</f>
        <v>0</v>
      </c>
      <c r="U45" s="40" t="str">
        <f t="shared" si="7"/>
        <v/>
      </c>
      <c r="V45" s="22">
        <v>391</v>
      </c>
      <c r="W45" s="22" t="s">
        <v>81</v>
      </c>
      <c r="X45" s="22" t="s">
        <v>78</v>
      </c>
      <c r="Y45" s="68">
        <v>873</v>
      </c>
      <c r="Z45" s="41"/>
      <c r="AA45" s="1" t="s">
        <v>293</v>
      </c>
      <c r="AB45" s="28" t="s">
        <v>220</v>
      </c>
    </row>
    <row r="46" spans="1:28" x14ac:dyDescent="0.3">
      <c r="A46" s="1" t="s">
        <v>46</v>
      </c>
      <c r="B46" s="1" t="s">
        <v>66</v>
      </c>
      <c r="C46" s="27" t="s">
        <v>353</v>
      </c>
      <c r="D46" s="38">
        <v>22</v>
      </c>
      <c r="E46" s="87"/>
      <c r="F46" s="27">
        <v>0</v>
      </c>
      <c r="G46" s="87"/>
      <c r="H46" s="27"/>
      <c r="I46" s="27"/>
      <c r="J46" s="27">
        <v>0</v>
      </c>
      <c r="K46" s="27">
        <v>0</v>
      </c>
      <c r="L46" s="87"/>
      <c r="M46" s="87"/>
      <c r="N46" s="27">
        <f>SUM(L46:M46)</f>
        <v>0</v>
      </c>
      <c r="O46" s="88"/>
      <c r="P46" s="88"/>
      <c r="Q46" s="88"/>
      <c r="R46" s="88"/>
      <c r="S46" s="88"/>
      <c r="T46" s="39">
        <f>(H46*3)+((F46-H46)*2)+J46</f>
        <v>0</v>
      </c>
      <c r="U46" s="40" t="str">
        <f t="shared" si="7"/>
        <v/>
      </c>
      <c r="V46" s="22">
        <v>391</v>
      </c>
      <c r="W46" s="22" t="s">
        <v>81</v>
      </c>
      <c r="X46" s="22" t="s">
        <v>78</v>
      </c>
      <c r="Y46" s="68">
        <v>873</v>
      </c>
      <c r="Z46" s="41"/>
      <c r="AA46" s="1" t="s">
        <v>293</v>
      </c>
      <c r="AB46" s="28" t="s">
        <v>220</v>
      </c>
    </row>
    <row r="47" spans="1:28" x14ac:dyDescent="0.3">
      <c r="A47" s="1" t="s">
        <v>46</v>
      </c>
      <c r="B47" s="1" t="s">
        <v>66</v>
      </c>
      <c r="C47" s="27" t="s">
        <v>354</v>
      </c>
      <c r="D47" s="38">
        <v>20</v>
      </c>
      <c r="E47" s="87" t="s">
        <v>450</v>
      </c>
      <c r="F47" s="27"/>
      <c r="G47" s="87"/>
      <c r="H47" s="27"/>
      <c r="I47" s="27"/>
      <c r="J47" s="27"/>
      <c r="K47" s="27"/>
      <c r="L47" s="87"/>
      <c r="M47" s="87"/>
      <c r="N47" s="27"/>
      <c r="O47" s="88"/>
      <c r="P47" s="88"/>
      <c r="Q47" s="88"/>
      <c r="R47" s="88"/>
      <c r="S47" s="88"/>
      <c r="T47" s="39"/>
      <c r="U47" s="40" t="str">
        <f t="shared" si="7"/>
        <v/>
      </c>
      <c r="V47" s="22">
        <v>391</v>
      </c>
      <c r="W47" s="22" t="s">
        <v>81</v>
      </c>
      <c r="X47" s="22" t="s">
        <v>78</v>
      </c>
      <c r="Y47" s="68">
        <v>873</v>
      </c>
      <c r="Z47" s="41"/>
      <c r="AA47" s="1" t="s">
        <v>293</v>
      </c>
      <c r="AB47" s="28" t="s">
        <v>220</v>
      </c>
    </row>
    <row r="48" spans="1:28" x14ac:dyDescent="0.3">
      <c r="A48" s="1" t="s">
        <v>46</v>
      </c>
      <c r="B48" s="1" t="s">
        <v>66</v>
      </c>
      <c r="C48" s="55" t="s">
        <v>39</v>
      </c>
      <c r="D48" s="1"/>
      <c r="E48" s="55">
        <v>240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55">
        <v>22</v>
      </c>
      <c r="Q48" s="42"/>
      <c r="R48" s="42"/>
      <c r="S48" s="42"/>
      <c r="T48" s="42"/>
      <c r="U48" s="40" t="str">
        <f t="shared" ref="U48" si="8">_xlfn.IFNA("",((T48+Q48+N48-R48)+(O48*2))/E48)</f>
        <v/>
      </c>
      <c r="V48" s="22">
        <v>391</v>
      </c>
      <c r="W48" s="22" t="s">
        <v>81</v>
      </c>
      <c r="X48" s="22" t="s">
        <v>78</v>
      </c>
      <c r="Y48" s="68">
        <v>873</v>
      </c>
      <c r="Z48" s="41"/>
      <c r="AA48" s="1" t="s">
        <v>293</v>
      </c>
      <c r="AB48" s="28" t="s">
        <v>220</v>
      </c>
    </row>
    <row r="49" spans="1:28" x14ac:dyDescent="0.3">
      <c r="A49" s="43" t="s">
        <v>46</v>
      </c>
      <c r="B49" s="43" t="s">
        <v>66</v>
      </c>
      <c r="C49" s="44" t="s">
        <v>40</v>
      </c>
      <c r="D49" s="43"/>
      <c r="E49" s="44">
        <f t="shared" ref="E49:T49" si="9">SUM(E35:E48)</f>
        <v>240</v>
      </c>
      <c r="F49" s="44">
        <f t="shared" si="9"/>
        <v>46</v>
      </c>
      <c r="G49" s="44">
        <f t="shared" si="9"/>
        <v>0</v>
      </c>
      <c r="H49" s="44">
        <f t="shared" si="9"/>
        <v>0</v>
      </c>
      <c r="I49" s="44">
        <f t="shared" si="9"/>
        <v>0</v>
      </c>
      <c r="J49" s="44">
        <f t="shared" si="9"/>
        <v>9</v>
      </c>
      <c r="K49" s="44">
        <f t="shared" si="9"/>
        <v>12</v>
      </c>
      <c r="L49" s="44">
        <f t="shared" si="9"/>
        <v>0</v>
      </c>
      <c r="M49" s="44">
        <f t="shared" si="9"/>
        <v>13</v>
      </c>
      <c r="N49" s="44">
        <f t="shared" si="9"/>
        <v>13</v>
      </c>
      <c r="O49" s="44">
        <f t="shared" si="9"/>
        <v>25</v>
      </c>
      <c r="P49" s="44">
        <f t="shared" si="9"/>
        <v>22</v>
      </c>
      <c r="Q49" s="44">
        <f t="shared" si="9"/>
        <v>0</v>
      </c>
      <c r="R49" s="44">
        <f t="shared" si="9"/>
        <v>0</v>
      </c>
      <c r="S49" s="44">
        <f t="shared" si="9"/>
        <v>0</v>
      </c>
      <c r="T49" s="44">
        <f t="shared" si="9"/>
        <v>101</v>
      </c>
      <c r="U49" s="45">
        <f>((T49+Q49+N49-R49)+(O49*2))/E49</f>
        <v>0.68333333333333335</v>
      </c>
      <c r="V49" s="46">
        <v>391</v>
      </c>
      <c r="W49" s="46" t="s">
        <v>81</v>
      </c>
      <c r="X49" s="46" t="s">
        <v>78</v>
      </c>
      <c r="Y49" s="69">
        <v>873</v>
      </c>
      <c r="Z49" s="47"/>
      <c r="AA49" s="43" t="s">
        <v>293</v>
      </c>
      <c r="AB49" s="67" t="s">
        <v>220</v>
      </c>
    </row>
    <row r="50" spans="1:28" x14ac:dyDescent="0.3">
      <c r="A50" s="1"/>
      <c r="B50" s="1"/>
      <c r="C50" s="1"/>
      <c r="D50" s="1"/>
      <c r="F50" s="48" t="s">
        <v>41</v>
      </c>
      <c r="G50" s="49" t="e">
        <f>F49/G49</f>
        <v>#DIV/0!</v>
      </c>
      <c r="H50" s="27"/>
      <c r="I50" s="1"/>
      <c r="J50" s="48" t="s">
        <v>42</v>
      </c>
      <c r="K50" s="50">
        <f>J49/K49</f>
        <v>0.75</v>
      </c>
      <c r="L50" s="1"/>
      <c r="M50" s="39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44</v>
      </c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4F0E-B8B5-4A8E-9609-FA0AA3B8E7D1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88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75</v>
      </c>
      <c r="K4" s="16" t="str">
        <f>+C11</f>
        <v>Minnesota Fillies</v>
      </c>
      <c r="L4" s="17"/>
      <c r="M4" s="18"/>
      <c r="N4" s="19">
        <v>21</v>
      </c>
      <c r="O4" s="19">
        <v>25</v>
      </c>
      <c r="P4" s="19">
        <v>15</v>
      </c>
      <c r="Q4" s="19">
        <v>22</v>
      </c>
      <c r="R4" s="20"/>
      <c r="S4" s="21">
        <f>SUM(N4:R4)</f>
        <v>83</v>
      </c>
      <c r="T4" s="22">
        <v>394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76</v>
      </c>
      <c r="K5" s="16" t="str">
        <f>+C33</f>
        <v>New England Gulls</v>
      </c>
      <c r="L5" s="17"/>
      <c r="M5" s="18"/>
      <c r="N5" s="19">
        <v>17</v>
      </c>
      <c r="O5" s="19">
        <v>21</v>
      </c>
      <c r="P5" s="19">
        <v>16</v>
      </c>
      <c r="Q5" s="19">
        <v>26</v>
      </c>
      <c r="R5" s="20"/>
      <c r="S5" s="21">
        <f>SUM(N5:R5)</f>
        <v>80</v>
      </c>
      <c r="T5" s="22">
        <v>394</v>
      </c>
      <c r="U5" s="1"/>
      <c r="V5" s="1"/>
      <c r="W5" s="1"/>
    </row>
    <row r="6" spans="1:28" x14ac:dyDescent="0.3">
      <c r="C6" s="23">
        <v>1087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394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10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68</v>
      </c>
      <c r="B13" s="1" t="s">
        <v>46</v>
      </c>
      <c r="C13" s="27" t="s">
        <v>47</v>
      </c>
      <c r="D13" s="38">
        <v>21</v>
      </c>
      <c r="E13" s="87" t="s">
        <v>450</v>
      </c>
      <c r="F13" s="27"/>
      <c r="G13" s="87"/>
      <c r="H13" s="27"/>
      <c r="I13" s="27"/>
      <c r="J13" s="27"/>
      <c r="K13" s="27"/>
      <c r="L13" s="87"/>
      <c r="M13" s="87"/>
      <c r="N13" s="27"/>
      <c r="O13" s="87"/>
      <c r="P13" s="88"/>
      <c r="Q13" s="87"/>
      <c r="R13" s="87"/>
      <c r="S13" s="87"/>
      <c r="T13" s="27"/>
      <c r="U13" s="40" t="str">
        <f>IFERROR(((T13+Q13+N13-R13)+(O13*2))/E13,"")</f>
        <v/>
      </c>
      <c r="V13" s="22">
        <v>394</v>
      </c>
      <c r="W13" s="22" t="s">
        <v>77</v>
      </c>
      <c r="X13" s="22" t="s">
        <v>78</v>
      </c>
      <c r="Y13" s="68">
        <v>1087</v>
      </c>
      <c r="Z13" s="41"/>
      <c r="AA13" s="1" t="s">
        <v>79</v>
      </c>
      <c r="AB13" s="28" t="s">
        <v>80</v>
      </c>
    </row>
    <row r="14" spans="1:28" x14ac:dyDescent="0.3">
      <c r="A14" s="1" t="s">
        <v>68</v>
      </c>
      <c r="B14" s="1" t="s">
        <v>46</v>
      </c>
      <c r="C14" s="27" t="s">
        <v>85</v>
      </c>
      <c r="D14" s="38">
        <v>24</v>
      </c>
      <c r="E14" s="87"/>
      <c r="F14" s="27">
        <v>5</v>
      </c>
      <c r="G14" s="87"/>
      <c r="H14" s="27"/>
      <c r="I14" s="27"/>
      <c r="J14" s="27">
        <v>2</v>
      </c>
      <c r="K14" s="27">
        <v>4</v>
      </c>
      <c r="L14" s="87"/>
      <c r="M14" s="87"/>
      <c r="N14" s="27">
        <f t="shared" ref="N14:N22" si="0">SUM(L14:M14)</f>
        <v>0</v>
      </c>
      <c r="O14" s="88"/>
      <c r="P14" s="88"/>
      <c r="Q14" s="88"/>
      <c r="R14" s="88"/>
      <c r="S14" s="88"/>
      <c r="T14" s="39">
        <f t="shared" ref="T14:T18" si="1">(H14*3)+((F14-H14)*2)+J14</f>
        <v>12</v>
      </c>
      <c r="U14" s="40" t="str">
        <f t="shared" ref="U14:U22" si="2">IFERROR(((T14+Q14+N14-R14)+(O14*2))/E14,"")</f>
        <v/>
      </c>
      <c r="V14" s="22">
        <v>394</v>
      </c>
      <c r="W14" s="22" t="s">
        <v>77</v>
      </c>
      <c r="X14" s="22" t="s">
        <v>78</v>
      </c>
      <c r="Y14" s="68">
        <v>1087</v>
      </c>
      <c r="Z14" s="41"/>
      <c r="AA14" s="1" t="s">
        <v>79</v>
      </c>
      <c r="AB14" s="28" t="s">
        <v>80</v>
      </c>
    </row>
    <row r="15" spans="1:28" x14ac:dyDescent="0.3">
      <c r="A15" s="1" t="s">
        <v>68</v>
      </c>
      <c r="B15" s="1" t="s">
        <v>46</v>
      </c>
      <c r="C15" s="27" t="s">
        <v>54</v>
      </c>
      <c r="D15" s="38">
        <v>32</v>
      </c>
      <c r="E15" s="87"/>
      <c r="F15" s="27">
        <v>3</v>
      </c>
      <c r="G15" s="87"/>
      <c r="H15" s="27"/>
      <c r="I15" s="27"/>
      <c r="J15" s="27">
        <v>3</v>
      </c>
      <c r="K15" s="27">
        <v>4</v>
      </c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39">
        <f t="shared" si="1"/>
        <v>9</v>
      </c>
      <c r="U15" s="40" t="str">
        <f t="shared" si="2"/>
        <v/>
      </c>
      <c r="V15" s="22">
        <v>394</v>
      </c>
      <c r="W15" s="22" t="s">
        <v>77</v>
      </c>
      <c r="X15" s="22" t="s">
        <v>78</v>
      </c>
      <c r="Y15" s="68">
        <v>1087</v>
      </c>
      <c r="Z15" s="41"/>
      <c r="AA15" s="1" t="s">
        <v>79</v>
      </c>
      <c r="AB15" s="28" t="s">
        <v>80</v>
      </c>
    </row>
    <row r="16" spans="1:28" x14ac:dyDescent="0.3">
      <c r="A16" s="1" t="s">
        <v>68</v>
      </c>
      <c r="B16" s="1" t="s">
        <v>46</v>
      </c>
      <c r="C16" s="27" t="s">
        <v>48</v>
      </c>
      <c r="D16" s="38">
        <v>15</v>
      </c>
      <c r="E16" s="87"/>
      <c r="F16" s="27">
        <v>4</v>
      </c>
      <c r="G16" s="87"/>
      <c r="H16" s="27"/>
      <c r="I16" s="27"/>
      <c r="J16" s="27">
        <v>7</v>
      </c>
      <c r="K16" s="27">
        <v>10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f t="shared" si="1"/>
        <v>15</v>
      </c>
      <c r="U16" s="40" t="str">
        <f t="shared" si="2"/>
        <v/>
      </c>
      <c r="V16" s="22">
        <v>394</v>
      </c>
      <c r="W16" s="22" t="s">
        <v>77</v>
      </c>
      <c r="X16" s="22" t="s">
        <v>78</v>
      </c>
      <c r="Y16" s="68">
        <v>1087</v>
      </c>
      <c r="Z16" s="41"/>
      <c r="AA16" s="1" t="s">
        <v>79</v>
      </c>
      <c r="AB16" s="28" t="s">
        <v>80</v>
      </c>
    </row>
    <row r="17" spans="1:28" x14ac:dyDescent="0.3">
      <c r="A17" s="1" t="s">
        <v>68</v>
      </c>
      <c r="B17" s="1" t="s">
        <v>46</v>
      </c>
      <c r="C17" s="27" t="s">
        <v>49</v>
      </c>
      <c r="D17" s="38">
        <v>42</v>
      </c>
      <c r="E17" s="87"/>
      <c r="F17" s="27">
        <v>7</v>
      </c>
      <c r="G17" s="87"/>
      <c r="H17" s="27"/>
      <c r="I17" s="27"/>
      <c r="J17" s="27">
        <v>2</v>
      </c>
      <c r="K17" s="27">
        <v>2</v>
      </c>
      <c r="L17" s="87"/>
      <c r="M17" s="87"/>
      <c r="N17" s="27">
        <f t="shared" si="0"/>
        <v>0</v>
      </c>
      <c r="O17" s="88"/>
      <c r="P17" s="55">
        <v>6</v>
      </c>
      <c r="Q17" s="88"/>
      <c r="R17" s="88"/>
      <c r="S17" s="88"/>
      <c r="T17" s="39">
        <f t="shared" si="1"/>
        <v>16</v>
      </c>
      <c r="U17" s="40" t="str">
        <f t="shared" si="2"/>
        <v/>
      </c>
      <c r="V17" s="22">
        <v>394</v>
      </c>
      <c r="W17" s="22" t="s">
        <v>77</v>
      </c>
      <c r="X17" s="22" t="s">
        <v>78</v>
      </c>
      <c r="Y17" s="68">
        <v>1087</v>
      </c>
      <c r="Z17" s="41"/>
      <c r="AA17" s="1" t="s">
        <v>79</v>
      </c>
      <c r="AB17" s="28" t="s">
        <v>80</v>
      </c>
    </row>
    <row r="18" spans="1:28" x14ac:dyDescent="0.3">
      <c r="A18" s="1" t="s">
        <v>68</v>
      </c>
      <c r="B18" s="1" t="s">
        <v>46</v>
      </c>
      <c r="C18" s="27" t="s">
        <v>87</v>
      </c>
      <c r="D18" s="38">
        <v>53</v>
      </c>
      <c r="E18" s="87"/>
      <c r="F18" s="27">
        <v>3</v>
      </c>
      <c r="G18" s="87"/>
      <c r="H18" s="27"/>
      <c r="I18" s="27"/>
      <c r="J18" s="27">
        <v>4</v>
      </c>
      <c r="K18" s="27">
        <v>5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39">
        <f t="shared" si="1"/>
        <v>10</v>
      </c>
      <c r="U18" s="40" t="str">
        <f t="shared" si="2"/>
        <v/>
      </c>
      <c r="V18" s="22">
        <v>394</v>
      </c>
      <c r="W18" s="22" t="s">
        <v>77</v>
      </c>
      <c r="X18" s="22" t="s">
        <v>78</v>
      </c>
      <c r="Y18" s="68">
        <v>1087</v>
      </c>
      <c r="Z18" s="41"/>
      <c r="AA18" s="1" t="s">
        <v>79</v>
      </c>
      <c r="AB18" s="28" t="s">
        <v>80</v>
      </c>
    </row>
    <row r="19" spans="1:28" x14ac:dyDescent="0.3">
      <c r="A19" s="1" t="s">
        <v>68</v>
      </c>
      <c r="B19" s="1" t="s">
        <v>46</v>
      </c>
      <c r="C19" s="27" t="s">
        <v>55</v>
      </c>
      <c r="D19" s="38">
        <v>33</v>
      </c>
      <c r="E19" s="87"/>
      <c r="F19" s="27">
        <v>1</v>
      </c>
      <c r="G19" s="87"/>
      <c r="H19" s="27"/>
      <c r="I19" s="27"/>
      <c r="J19" s="27">
        <v>0</v>
      </c>
      <c r="K19" s="27">
        <v>0</v>
      </c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39">
        <f>(H19*3)+((F19-H19)*2)+J19</f>
        <v>2</v>
      </c>
      <c r="U19" s="40" t="str">
        <f t="shared" si="2"/>
        <v/>
      </c>
      <c r="V19" s="22">
        <v>394</v>
      </c>
      <c r="W19" s="22" t="s">
        <v>77</v>
      </c>
      <c r="X19" s="22" t="s">
        <v>78</v>
      </c>
      <c r="Y19" s="68">
        <v>1087</v>
      </c>
      <c r="Z19" s="41"/>
      <c r="AA19" s="1" t="s">
        <v>79</v>
      </c>
      <c r="AB19" s="28" t="s">
        <v>80</v>
      </c>
    </row>
    <row r="20" spans="1:28" x14ac:dyDescent="0.3">
      <c r="A20" s="1" t="s">
        <v>68</v>
      </c>
      <c r="B20" s="1" t="s">
        <v>46</v>
      </c>
      <c r="C20" s="27" t="s">
        <v>86</v>
      </c>
      <c r="D20" s="38">
        <v>25</v>
      </c>
      <c r="E20" s="87"/>
      <c r="F20" s="27">
        <v>1</v>
      </c>
      <c r="G20" s="87"/>
      <c r="H20" s="27"/>
      <c r="I20" s="27"/>
      <c r="J20" s="27">
        <v>1</v>
      </c>
      <c r="K20" s="27">
        <v>2</v>
      </c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39">
        <f>(H20*3)+((F20-H20)*2)+J20</f>
        <v>3</v>
      </c>
      <c r="U20" s="40" t="str">
        <f t="shared" si="2"/>
        <v/>
      </c>
      <c r="V20" s="22">
        <v>394</v>
      </c>
      <c r="W20" s="22" t="s">
        <v>77</v>
      </c>
      <c r="X20" s="22" t="s">
        <v>78</v>
      </c>
      <c r="Y20" s="68">
        <v>1087</v>
      </c>
      <c r="Z20" s="41"/>
      <c r="AA20" s="1" t="s">
        <v>79</v>
      </c>
      <c r="AB20" s="28" t="s">
        <v>80</v>
      </c>
    </row>
    <row r="21" spans="1:28" x14ac:dyDescent="0.3">
      <c r="A21" s="1" t="s">
        <v>68</v>
      </c>
      <c r="B21" s="1" t="s">
        <v>46</v>
      </c>
      <c r="C21" s="27" t="s">
        <v>52</v>
      </c>
      <c r="D21" s="38">
        <v>12</v>
      </c>
      <c r="E21" s="87" t="s">
        <v>450</v>
      </c>
      <c r="F21" s="27"/>
      <c r="G21" s="87"/>
      <c r="H21" s="27"/>
      <c r="I21" s="27"/>
      <c r="J21" s="27"/>
      <c r="K21" s="27"/>
      <c r="L21" s="87"/>
      <c r="M21" s="87"/>
      <c r="N21" s="27"/>
      <c r="O21" s="88"/>
      <c r="P21" s="88"/>
      <c r="Q21" s="88"/>
      <c r="R21" s="88"/>
      <c r="S21" s="88"/>
      <c r="T21" s="39"/>
      <c r="U21" s="40" t="str">
        <f t="shared" si="2"/>
        <v/>
      </c>
      <c r="V21" s="22">
        <v>394</v>
      </c>
      <c r="W21" s="22" t="s">
        <v>77</v>
      </c>
      <c r="X21" s="22" t="s">
        <v>78</v>
      </c>
      <c r="Y21" s="68">
        <v>1087</v>
      </c>
      <c r="Z21" s="41"/>
      <c r="AA21" s="1" t="s">
        <v>79</v>
      </c>
      <c r="AB21" s="28" t="s">
        <v>80</v>
      </c>
    </row>
    <row r="22" spans="1:28" x14ac:dyDescent="0.3">
      <c r="A22" s="1" t="s">
        <v>68</v>
      </c>
      <c r="B22" s="1" t="s">
        <v>46</v>
      </c>
      <c r="C22" s="27" t="s">
        <v>50</v>
      </c>
      <c r="D22" s="38">
        <v>11</v>
      </c>
      <c r="E22" s="87"/>
      <c r="F22" s="27">
        <v>7</v>
      </c>
      <c r="G22" s="87"/>
      <c r="H22" s="27"/>
      <c r="I22" s="27"/>
      <c r="J22" s="27">
        <v>2</v>
      </c>
      <c r="K22" s="27">
        <v>2</v>
      </c>
      <c r="L22" s="87"/>
      <c r="M22" s="87"/>
      <c r="N22" s="27">
        <f t="shared" si="0"/>
        <v>0</v>
      </c>
      <c r="O22" s="88"/>
      <c r="P22" s="88"/>
      <c r="Q22" s="88"/>
      <c r="R22" s="88"/>
      <c r="S22" s="88"/>
      <c r="T22" s="39">
        <f>(H22*3)+((F22-H22)*2)+J22</f>
        <v>16</v>
      </c>
      <c r="U22" s="40" t="str">
        <f t="shared" si="2"/>
        <v/>
      </c>
      <c r="V22" s="22">
        <v>394</v>
      </c>
      <c r="W22" s="22" t="s">
        <v>77</v>
      </c>
      <c r="X22" s="22" t="s">
        <v>78</v>
      </c>
      <c r="Y22" s="68">
        <v>1087</v>
      </c>
      <c r="Z22" s="41"/>
      <c r="AA22" s="1" t="s">
        <v>79</v>
      </c>
      <c r="AB22" s="28" t="s">
        <v>80</v>
      </c>
    </row>
    <row r="23" spans="1:28" x14ac:dyDescent="0.3">
      <c r="A23" s="1" t="s">
        <v>68</v>
      </c>
      <c r="B23" s="1" t="s">
        <v>46</v>
      </c>
      <c r="C23" s="55" t="s">
        <v>39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5">
        <v>17</v>
      </c>
      <c r="Q23" s="42"/>
      <c r="R23" s="42"/>
      <c r="S23" s="42"/>
      <c r="T23" s="42"/>
      <c r="U23" s="40" t="str">
        <f t="shared" ref="U23" si="3">_xlfn.IFNA("",((T23+Q23+N23-R23)+(O23*2))/E23)</f>
        <v/>
      </c>
      <c r="V23" s="22">
        <v>394</v>
      </c>
      <c r="W23" s="22" t="s">
        <v>77</v>
      </c>
      <c r="X23" s="22" t="s">
        <v>78</v>
      </c>
      <c r="Y23" s="68">
        <v>1087</v>
      </c>
      <c r="Z23" s="41"/>
      <c r="AA23" s="1" t="s">
        <v>79</v>
      </c>
      <c r="AB23" s="28" t="s">
        <v>80</v>
      </c>
    </row>
    <row r="24" spans="1:28" x14ac:dyDescent="0.3">
      <c r="A24" s="43" t="s">
        <v>68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31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21</v>
      </c>
      <c r="K24" s="44">
        <f t="shared" si="4"/>
        <v>29</v>
      </c>
      <c r="L24" s="44">
        <f t="shared" si="4"/>
        <v>0</v>
      </c>
      <c r="M24" s="44">
        <f t="shared" si="4"/>
        <v>0</v>
      </c>
      <c r="N24" s="44">
        <f t="shared" si="4"/>
        <v>0</v>
      </c>
      <c r="O24" s="44">
        <f t="shared" si="4"/>
        <v>0</v>
      </c>
      <c r="P24" s="44">
        <f t="shared" si="4"/>
        <v>23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83</v>
      </c>
      <c r="U24" s="45">
        <f>((T24+Q24+N24-R24)+(O24*2))/E24</f>
        <v>0.34583333333333333</v>
      </c>
      <c r="V24" s="46">
        <v>394</v>
      </c>
      <c r="W24" s="46" t="s">
        <v>77</v>
      </c>
      <c r="X24" s="46" t="s">
        <v>78</v>
      </c>
      <c r="Y24" s="69">
        <v>1087</v>
      </c>
      <c r="Z24" s="74" t="s">
        <v>466</v>
      </c>
      <c r="AA24" s="43" t="s">
        <v>79</v>
      </c>
      <c r="AB24" s="67" t="s">
        <v>80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0.72413793103448276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465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9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68</v>
      </c>
      <c r="C35" s="27" t="s">
        <v>141</v>
      </c>
      <c r="D35" s="38">
        <v>17</v>
      </c>
      <c r="E35" s="87" t="s">
        <v>464</v>
      </c>
      <c r="F35" s="27"/>
      <c r="G35" s="87"/>
      <c r="H35" s="27"/>
      <c r="I35" s="27"/>
      <c r="J35" s="27"/>
      <c r="K35" s="27"/>
      <c r="L35" s="87"/>
      <c r="M35" s="87"/>
      <c r="N35" s="27">
        <f t="shared" ref="N35:N46" si="5">SUM(L35:M35)</f>
        <v>0</v>
      </c>
      <c r="O35" s="87"/>
      <c r="P35" s="88"/>
      <c r="Q35" s="87"/>
      <c r="R35" s="87"/>
      <c r="S35" s="87"/>
      <c r="T35" s="27">
        <f t="shared" ref="T35:T46" si="6">(H35*3)+((F35-H35)*2)+J35</f>
        <v>0</v>
      </c>
      <c r="U35" s="40" t="str">
        <f t="shared" ref="U35:U46" si="7">IFERROR(((T35+Q35+N35-R35)+(O35*2))/E35,"")</f>
        <v/>
      </c>
      <c r="V35" s="22">
        <v>394</v>
      </c>
      <c r="W35" s="22" t="s">
        <v>81</v>
      </c>
      <c r="X35" s="22" t="s">
        <v>82</v>
      </c>
      <c r="Y35" s="68">
        <v>1087</v>
      </c>
      <c r="Z35" s="41"/>
      <c r="AA35" s="1" t="s">
        <v>83</v>
      </c>
      <c r="AB35" s="28" t="s">
        <v>84</v>
      </c>
    </row>
    <row r="36" spans="1:28" x14ac:dyDescent="0.3">
      <c r="A36" s="1" t="s">
        <v>46</v>
      </c>
      <c r="B36" s="1" t="s">
        <v>68</v>
      </c>
      <c r="C36" s="27" t="s">
        <v>143</v>
      </c>
      <c r="D36" s="38">
        <v>44</v>
      </c>
      <c r="E36" s="87"/>
      <c r="F36" s="27">
        <v>1</v>
      </c>
      <c r="G36" s="87"/>
      <c r="H36" s="27"/>
      <c r="I36" s="27"/>
      <c r="J36" s="27">
        <v>2</v>
      </c>
      <c r="K36" s="27">
        <v>2</v>
      </c>
      <c r="L36" s="87"/>
      <c r="M36" s="87"/>
      <c r="N36" s="27">
        <f t="shared" si="5"/>
        <v>0</v>
      </c>
      <c r="O36" s="88"/>
      <c r="P36" s="88"/>
      <c r="Q36" s="88"/>
      <c r="R36" s="88"/>
      <c r="S36" s="88"/>
      <c r="T36" s="39">
        <f t="shared" si="6"/>
        <v>4</v>
      </c>
      <c r="U36" s="40" t="str">
        <f t="shared" si="7"/>
        <v/>
      </c>
      <c r="V36" s="22">
        <v>394</v>
      </c>
      <c r="W36" s="22" t="s">
        <v>81</v>
      </c>
      <c r="X36" s="22" t="s">
        <v>82</v>
      </c>
      <c r="Y36" s="68">
        <v>1087</v>
      </c>
      <c r="Z36" s="41"/>
      <c r="AA36" s="1" t="s">
        <v>83</v>
      </c>
      <c r="AB36" s="28" t="s">
        <v>84</v>
      </c>
    </row>
    <row r="37" spans="1:28" x14ac:dyDescent="0.3">
      <c r="A37" s="1" t="s">
        <v>46</v>
      </c>
      <c r="B37" s="1" t="s">
        <v>68</v>
      </c>
      <c r="C37" s="27" t="s">
        <v>144</v>
      </c>
      <c r="D37" s="38">
        <v>6</v>
      </c>
      <c r="E37" s="87"/>
      <c r="F37" s="27">
        <v>10</v>
      </c>
      <c r="G37" s="87"/>
      <c r="H37" s="27"/>
      <c r="I37" s="27"/>
      <c r="J37" s="27">
        <v>5</v>
      </c>
      <c r="K37" s="27">
        <v>5</v>
      </c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39">
        <f t="shared" si="6"/>
        <v>25</v>
      </c>
      <c r="U37" s="40" t="str">
        <f t="shared" si="7"/>
        <v/>
      </c>
      <c r="V37" s="22">
        <v>394</v>
      </c>
      <c r="W37" s="22" t="s">
        <v>81</v>
      </c>
      <c r="X37" s="22" t="s">
        <v>82</v>
      </c>
      <c r="Y37" s="68">
        <v>1087</v>
      </c>
      <c r="Z37" s="41"/>
      <c r="AA37" s="1" t="s">
        <v>83</v>
      </c>
      <c r="AB37" s="28" t="s">
        <v>84</v>
      </c>
    </row>
    <row r="38" spans="1:28" x14ac:dyDescent="0.3">
      <c r="A38" s="1" t="s">
        <v>46</v>
      </c>
      <c r="B38" s="1" t="s">
        <v>68</v>
      </c>
      <c r="C38" s="27" t="s">
        <v>146</v>
      </c>
      <c r="D38" s="38">
        <v>22</v>
      </c>
      <c r="E38" s="87"/>
      <c r="F38" s="27">
        <v>3</v>
      </c>
      <c r="G38" s="87"/>
      <c r="H38" s="27"/>
      <c r="I38" s="27"/>
      <c r="J38" s="27">
        <v>3</v>
      </c>
      <c r="K38" s="27">
        <v>4</v>
      </c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39">
        <f t="shared" si="6"/>
        <v>9</v>
      </c>
      <c r="U38" s="40" t="str">
        <f t="shared" si="7"/>
        <v/>
      </c>
      <c r="V38" s="22">
        <v>394</v>
      </c>
      <c r="W38" s="22" t="s">
        <v>81</v>
      </c>
      <c r="X38" s="22" t="s">
        <v>82</v>
      </c>
      <c r="Y38" s="68">
        <v>1087</v>
      </c>
      <c r="Z38" s="41"/>
      <c r="AA38" s="1" t="s">
        <v>83</v>
      </c>
      <c r="AB38" s="28" t="s">
        <v>84</v>
      </c>
    </row>
    <row r="39" spans="1:28" x14ac:dyDescent="0.3">
      <c r="A39" s="1" t="s">
        <v>46</v>
      </c>
      <c r="B39" s="1" t="s">
        <v>68</v>
      </c>
      <c r="C39" s="27" t="s">
        <v>147</v>
      </c>
      <c r="D39" s="38">
        <v>8</v>
      </c>
      <c r="E39" s="87"/>
      <c r="F39" s="27">
        <v>1</v>
      </c>
      <c r="G39" s="87"/>
      <c r="H39" s="27"/>
      <c r="I39" s="27"/>
      <c r="J39" s="27">
        <v>0</v>
      </c>
      <c r="K39" s="27">
        <v>0</v>
      </c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39">
        <f t="shared" si="6"/>
        <v>2</v>
      </c>
      <c r="U39" s="40" t="str">
        <f t="shared" si="7"/>
        <v/>
      </c>
      <c r="V39" s="22">
        <v>394</v>
      </c>
      <c r="W39" s="22" t="s">
        <v>81</v>
      </c>
      <c r="X39" s="22" t="s">
        <v>82</v>
      </c>
      <c r="Y39" s="68">
        <v>1087</v>
      </c>
      <c r="Z39" s="41"/>
      <c r="AA39" s="1" t="s">
        <v>83</v>
      </c>
      <c r="AB39" s="28" t="s">
        <v>84</v>
      </c>
    </row>
    <row r="40" spans="1:28" x14ac:dyDescent="0.3">
      <c r="A40" s="1" t="s">
        <v>46</v>
      </c>
      <c r="B40" s="1" t="s">
        <v>68</v>
      </c>
      <c r="C40" s="27" t="s">
        <v>145</v>
      </c>
      <c r="D40" s="38">
        <v>33</v>
      </c>
      <c r="E40" s="87"/>
      <c r="F40" s="27">
        <v>7</v>
      </c>
      <c r="G40" s="87"/>
      <c r="H40" s="27"/>
      <c r="I40" s="27"/>
      <c r="J40" s="27">
        <v>1</v>
      </c>
      <c r="K40" s="27">
        <v>1</v>
      </c>
      <c r="L40" s="87"/>
      <c r="M40" s="87"/>
      <c r="N40" s="27">
        <f t="shared" si="5"/>
        <v>0</v>
      </c>
      <c r="O40" s="88"/>
      <c r="P40" s="88"/>
      <c r="Q40" s="88"/>
      <c r="R40" s="88"/>
      <c r="S40" s="88"/>
      <c r="T40" s="39">
        <f t="shared" si="6"/>
        <v>15</v>
      </c>
      <c r="U40" s="40" t="str">
        <f t="shared" si="7"/>
        <v/>
      </c>
      <c r="V40" s="22">
        <v>394</v>
      </c>
      <c r="W40" s="22" t="s">
        <v>81</v>
      </c>
      <c r="X40" s="22" t="s">
        <v>82</v>
      </c>
      <c r="Y40" s="68">
        <v>1087</v>
      </c>
      <c r="Z40" s="41"/>
      <c r="AA40" s="1" t="s">
        <v>83</v>
      </c>
      <c r="AB40" s="28" t="s">
        <v>84</v>
      </c>
    </row>
    <row r="41" spans="1:28" x14ac:dyDescent="0.3">
      <c r="A41" s="1" t="s">
        <v>46</v>
      </c>
      <c r="B41" s="1" t="s">
        <v>68</v>
      </c>
      <c r="C41" s="27" t="s">
        <v>142</v>
      </c>
      <c r="D41" s="38">
        <v>25</v>
      </c>
      <c r="E41" s="94"/>
      <c r="F41" s="27"/>
      <c r="G41" s="87"/>
      <c r="H41" s="27"/>
      <c r="I41" s="27"/>
      <c r="J41" s="27"/>
      <c r="K41" s="27"/>
      <c r="L41" s="87"/>
      <c r="M41" s="87"/>
      <c r="N41" s="27">
        <f t="shared" si="5"/>
        <v>0</v>
      </c>
      <c r="O41" s="88"/>
      <c r="P41" s="88"/>
      <c r="Q41" s="88"/>
      <c r="R41" s="88"/>
      <c r="S41" s="88"/>
      <c r="T41" s="39">
        <f t="shared" si="6"/>
        <v>0</v>
      </c>
      <c r="U41" s="40" t="str">
        <f t="shared" si="7"/>
        <v/>
      </c>
      <c r="V41" s="22">
        <v>394</v>
      </c>
      <c r="W41" s="22" t="s">
        <v>81</v>
      </c>
      <c r="X41" s="22" t="s">
        <v>82</v>
      </c>
      <c r="Y41" s="68">
        <v>1087</v>
      </c>
      <c r="Z41" s="41"/>
      <c r="AA41" s="1" t="s">
        <v>83</v>
      </c>
      <c r="AB41" s="28" t="s">
        <v>84</v>
      </c>
    </row>
    <row r="42" spans="1:28" x14ac:dyDescent="0.3">
      <c r="A42" s="1" t="s">
        <v>46</v>
      </c>
      <c r="B42" s="1" t="s">
        <v>68</v>
      </c>
      <c r="C42" s="27" t="s">
        <v>148</v>
      </c>
      <c r="D42" s="38">
        <v>24</v>
      </c>
      <c r="E42" s="87"/>
      <c r="F42" s="27">
        <v>7</v>
      </c>
      <c r="G42" s="87"/>
      <c r="H42" s="27"/>
      <c r="I42" s="27"/>
      <c r="J42" s="27">
        <v>5</v>
      </c>
      <c r="K42" s="27">
        <v>6</v>
      </c>
      <c r="L42" s="87"/>
      <c r="M42" s="87"/>
      <c r="N42" s="27">
        <f t="shared" si="5"/>
        <v>0</v>
      </c>
      <c r="O42" s="88"/>
      <c r="P42" s="55">
        <v>6</v>
      </c>
      <c r="Q42" s="88"/>
      <c r="R42" s="88"/>
      <c r="S42" s="88"/>
      <c r="T42" s="39">
        <f t="shared" si="6"/>
        <v>19</v>
      </c>
      <c r="U42" s="40" t="str">
        <f t="shared" si="7"/>
        <v/>
      </c>
      <c r="V42" s="22">
        <v>394</v>
      </c>
      <c r="W42" s="22" t="s">
        <v>81</v>
      </c>
      <c r="X42" s="22" t="s">
        <v>82</v>
      </c>
      <c r="Y42" s="68">
        <v>1087</v>
      </c>
      <c r="Z42" s="41"/>
      <c r="AA42" s="1" t="s">
        <v>83</v>
      </c>
      <c r="AB42" s="28" t="s">
        <v>84</v>
      </c>
    </row>
    <row r="43" spans="1:28" x14ac:dyDescent="0.3">
      <c r="A43" s="1" t="s">
        <v>46</v>
      </c>
      <c r="B43" s="1" t="s">
        <v>68</v>
      </c>
      <c r="C43" s="27" t="s">
        <v>149</v>
      </c>
      <c r="D43" s="38">
        <v>11</v>
      </c>
      <c r="E43" s="94"/>
      <c r="F43" s="27"/>
      <c r="G43" s="87"/>
      <c r="H43" s="27"/>
      <c r="I43" s="27"/>
      <c r="J43" s="27"/>
      <c r="K43" s="27"/>
      <c r="L43" s="87"/>
      <c r="M43" s="87"/>
      <c r="N43" s="27">
        <f t="shared" si="5"/>
        <v>0</v>
      </c>
      <c r="O43" s="88"/>
      <c r="P43" s="88"/>
      <c r="Q43" s="88"/>
      <c r="R43" s="88"/>
      <c r="S43" s="88"/>
      <c r="T43" s="39">
        <f t="shared" si="6"/>
        <v>0</v>
      </c>
      <c r="U43" s="40" t="str">
        <f t="shared" si="7"/>
        <v/>
      </c>
      <c r="V43" s="22">
        <v>394</v>
      </c>
      <c r="W43" s="22" t="s">
        <v>81</v>
      </c>
      <c r="X43" s="22" t="s">
        <v>82</v>
      </c>
      <c r="Y43" s="68">
        <v>1087</v>
      </c>
      <c r="Z43" s="41"/>
      <c r="AA43" s="1" t="s">
        <v>83</v>
      </c>
      <c r="AB43" s="28" t="s">
        <v>84</v>
      </c>
    </row>
    <row r="44" spans="1:28" x14ac:dyDescent="0.3">
      <c r="A44" s="1" t="s">
        <v>46</v>
      </c>
      <c r="B44" s="1" t="s">
        <v>68</v>
      </c>
      <c r="C44" s="27" t="s">
        <v>150</v>
      </c>
      <c r="D44" s="38">
        <v>32</v>
      </c>
      <c r="E44" s="87"/>
      <c r="F44" s="27"/>
      <c r="G44" s="87"/>
      <c r="H44" s="27"/>
      <c r="I44" s="27"/>
      <c r="J44" s="27"/>
      <c r="K44" s="27"/>
      <c r="L44" s="87"/>
      <c r="M44" s="87"/>
      <c r="N44" s="27">
        <f t="shared" si="5"/>
        <v>0</v>
      </c>
      <c r="O44" s="88"/>
      <c r="P44" s="88"/>
      <c r="Q44" s="88"/>
      <c r="R44" s="88"/>
      <c r="S44" s="88"/>
      <c r="T44" s="39">
        <f t="shared" si="6"/>
        <v>0</v>
      </c>
      <c r="U44" s="40" t="str">
        <f t="shared" si="7"/>
        <v/>
      </c>
      <c r="V44" s="22">
        <v>394</v>
      </c>
      <c r="W44" s="22" t="s">
        <v>81</v>
      </c>
      <c r="X44" s="22" t="s">
        <v>82</v>
      </c>
      <c r="Y44" s="68">
        <v>1087</v>
      </c>
      <c r="Z44" s="41"/>
      <c r="AA44" s="1" t="s">
        <v>83</v>
      </c>
      <c r="AB44" s="28" t="s">
        <v>84</v>
      </c>
    </row>
    <row r="45" spans="1:28" x14ac:dyDescent="0.3">
      <c r="A45" s="1" t="s">
        <v>46</v>
      </c>
      <c r="B45" s="1" t="s">
        <v>68</v>
      </c>
      <c r="C45" s="27" t="s">
        <v>151</v>
      </c>
      <c r="D45" s="38">
        <v>7</v>
      </c>
      <c r="E45" s="94"/>
      <c r="F45" s="27"/>
      <c r="G45" s="87"/>
      <c r="H45" s="27"/>
      <c r="I45" s="27"/>
      <c r="J45" s="27"/>
      <c r="K45" s="27"/>
      <c r="L45" s="87"/>
      <c r="M45" s="87"/>
      <c r="N45" s="27">
        <f t="shared" si="5"/>
        <v>0</v>
      </c>
      <c r="O45" s="88"/>
      <c r="P45" s="88"/>
      <c r="Q45" s="88"/>
      <c r="R45" s="88"/>
      <c r="S45" s="88"/>
      <c r="T45" s="39">
        <f t="shared" si="6"/>
        <v>0</v>
      </c>
      <c r="U45" s="40" t="str">
        <f t="shared" si="7"/>
        <v/>
      </c>
      <c r="V45" s="22">
        <v>394</v>
      </c>
      <c r="W45" s="22" t="s">
        <v>81</v>
      </c>
      <c r="X45" s="22" t="s">
        <v>82</v>
      </c>
      <c r="Y45" s="68">
        <v>1087</v>
      </c>
      <c r="Z45" s="41"/>
      <c r="AA45" s="1" t="s">
        <v>83</v>
      </c>
      <c r="AB45" s="28" t="s">
        <v>84</v>
      </c>
    </row>
    <row r="46" spans="1:28" x14ac:dyDescent="0.3">
      <c r="A46" s="1" t="s">
        <v>46</v>
      </c>
      <c r="B46" s="1" t="s">
        <v>68</v>
      </c>
      <c r="C46" s="27" t="s">
        <v>152</v>
      </c>
      <c r="D46" s="38">
        <v>13</v>
      </c>
      <c r="E46" s="87"/>
      <c r="F46" s="27">
        <v>3</v>
      </c>
      <c r="G46" s="87"/>
      <c r="H46" s="27"/>
      <c r="I46" s="27"/>
      <c r="J46" s="27">
        <v>0</v>
      </c>
      <c r="K46" s="27">
        <v>0</v>
      </c>
      <c r="L46" s="87"/>
      <c r="M46" s="87"/>
      <c r="N46" s="27">
        <f t="shared" si="5"/>
        <v>0</v>
      </c>
      <c r="O46" s="88"/>
      <c r="P46" s="88"/>
      <c r="Q46" s="88"/>
      <c r="R46" s="88"/>
      <c r="S46" s="88"/>
      <c r="T46" s="39">
        <f t="shared" si="6"/>
        <v>6</v>
      </c>
      <c r="U46" s="40" t="str">
        <f t="shared" si="7"/>
        <v/>
      </c>
      <c r="V46" s="22">
        <v>394</v>
      </c>
      <c r="W46" s="22" t="s">
        <v>81</v>
      </c>
      <c r="X46" s="22" t="s">
        <v>82</v>
      </c>
      <c r="Y46" s="68">
        <v>1087</v>
      </c>
      <c r="Z46" s="41"/>
      <c r="AA46" s="1" t="s">
        <v>83</v>
      </c>
      <c r="AB46" s="28" t="s">
        <v>84</v>
      </c>
    </row>
    <row r="47" spans="1:28" x14ac:dyDescent="0.3">
      <c r="A47" s="1" t="s">
        <v>46</v>
      </c>
      <c r="B47" s="1" t="s">
        <v>68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16</v>
      </c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394</v>
      </c>
      <c r="W47" s="22" t="s">
        <v>81</v>
      </c>
      <c r="X47" s="22" t="s">
        <v>82</v>
      </c>
      <c r="Y47" s="68">
        <v>1087</v>
      </c>
      <c r="Z47" s="41"/>
      <c r="AA47" s="1" t="s">
        <v>83</v>
      </c>
      <c r="AB47" s="28" t="s">
        <v>84</v>
      </c>
    </row>
    <row r="48" spans="1:28" x14ac:dyDescent="0.3">
      <c r="A48" s="95" t="s">
        <v>46</v>
      </c>
      <c r="B48" s="43" t="s">
        <v>68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32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16</v>
      </c>
      <c r="K48" s="44">
        <f t="shared" si="9"/>
        <v>18</v>
      </c>
      <c r="L48" s="44">
        <f t="shared" si="9"/>
        <v>0</v>
      </c>
      <c r="M48" s="44">
        <f t="shared" si="9"/>
        <v>0</v>
      </c>
      <c r="N48" s="44">
        <f t="shared" si="9"/>
        <v>0</v>
      </c>
      <c r="O48" s="44">
        <f t="shared" si="9"/>
        <v>0</v>
      </c>
      <c r="P48" s="44">
        <f t="shared" si="9"/>
        <v>22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80</v>
      </c>
      <c r="U48" s="45">
        <f>((T48+Q48+N48-R48)+(O48*2))/E48</f>
        <v>0.33333333333333331</v>
      </c>
      <c r="V48" s="46">
        <v>394</v>
      </c>
      <c r="W48" s="46" t="s">
        <v>81</v>
      </c>
      <c r="X48" s="46" t="s">
        <v>82</v>
      </c>
      <c r="Y48" s="69">
        <v>1087</v>
      </c>
      <c r="Z48" s="47"/>
      <c r="AA48" s="43" t="s">
        <v>83</v>
      </c>
      <c r="AB48" s="67" t="s">
        <v>84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0.88888888888888884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6"/>
    </row>
  </sheetData>
  <sheetProtection sheet="1" objects="1" scenarios="1"/>
  <sortState xmlns:xlrd2="http://schemas.microsoft.com/office/spreadsheetml/2017/richdata2" ref="C35:AB46">
    <sortCondition ref="C35:C46"/>
  </sortState>
  <pageMargins left="0.25" right="0.25" top="0.75" bottom="0.75" header="0.3" footer="0.3"/>
  <pageSetup scale="6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CD94-F51C-4B27-B3D8-830438C66ECD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158</v>
      </c>
      <c r="K4" s="16" t="str">
        <f>+C11</f>
        <v>Minnesota Fillies</v>
      </c>
      <c r="L4" s="17"/>
      <c r="M4" s="18"/>
      <c r="N4" s="19">
        <v>13</v>
      </c>
      <c r="O4" s="19">
        <v>23</v>
      </c>
      <c r="P4" s="19">
        <v>26</v>
      </c>
      <c r="Q4" s="19">
        <v>25</v>
      </c>
      <c r="R4" s="20"/>
      <c r="S4" s="21">
        <f>SUM(N4:R4)</f>
        <v>87</v>
      </c>
      <c r="T4" s="22">
        <v>398</v>
      </c>
    </row>
    <row r="5" spans="1:28" x14ac:dyDescent="0.3">
      <c r="B5" s="1"/>
      <c r="C5" s="6" t="s">
        <v>155</v>
      </c>
      <c r="D5" s="7" t="s">
        <v>6</v>
      </c>
      <c r="E5" s="1"/>
      <c r="F5" s="1"/>
      <c r="G5" s="1"/>
      <c r="J5" s="15" t="s">
        <v>159</v>
      </c>
      <c r="K5" s="16" t="str">
        <f>+C33</f>
        <v>Nebraska Wranglers</v>
      </c>
      <c r="L5" s="17"/>
      <c r="M5" s="18"/>
      <c r="N5" s="19">
        <v>19</v>
      </c>
      <c r="O5" s="19">
        <v>24</v>
      </c>
      <c r="P5" s="19">
        <v>26</v>
      </c>
      <c r="Q5" s="19">
        <v>23</v>
      </c>
      <c r="R5" s="20"/>
      <c r="S5" s="21">
        <f>SUM(N5:R5)</f>
        <v>92</v>
      </c>
      <c r="T5" s="22">
        <v>398</v>
      </c>
      <c r="U5" s="1"/>
      <c r="V5" s="1"/>
      <c r="W5" s="1"/>
    </row>
    <row r="6" spans="1:28" x14ac:dyDescent="0.3">
      <c r="C6" s="23">
        <v>430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156</v>
      </c>
      <c r="D7" s="7" t="s">
        <v>8</v>
      </c>
      <c r="G7" s="1"/>
      <c r="S7" s="1"/>
      <c r="T7" s="25" t="s">
        <v>9</v>
      </c>
      <c r="U7" s="1"/>
      <c r="V7" s="26">
        <v>398</v>
      </c>
      <c r="W7" s="1"/>
    </row>
    <row r="8" spans="1:28" x14ac:dyDescent="0.3">
      <c r="B8" s="1"/>
      <c r="C8" s="24" t="s">
        <v>157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46</v>
      </c>
      <c r="C13" s="27" t="s">
        <v>47</v>
      </c>
      <c r="D13" s="38">
        <v>21</v>
      </c>
      <c r="E13" s="27">
        <v>21</v>
      </c>
      <c r="F13" s="27">
        <v>5</v>
      </c>
      <c r="G13" s="27">
        <v>14</v>
      </c>
      <c r="H13" s="27"/>
      <c r="I13" s="27"/>
      <c r="J13" s="27">
        <v>0</v>
      </c>
      <c r="K13" s="27">
        <v>0</v>
      </c>
      <c r="L13" s="27">
        <v>5</v>
      </c>
      <c r="M13" s="27">
        <v>5</v>
      </c>
      <c r="N13" s="27">
        <f t="shared" ref="N13:N23" si="0">SUM(L13:M13)</f>
        <v>10</v>
      </c>
      <c r="O13" s="27">
        <v>0</v>
      </c>
      <c r="P13" s="39">
        <v>1</v>
      </c>
      <c r="Q13" s="27">
        <v>1</v>
      </c>
      <c r="R13" s="27">
        <v>3</v>
      </c>
      <c r="S13" s="27">
        <v>0</v>
      </c>
      <c r="T13" s="27">
        <f t="shared" ref="T13:T23" si="1">+(F13*2)+J13</f>
        <v>10</v>
      </c>
      <c r="U13" s="40">
        <f t="shared" ref="U13:U23" si="2">IFERROR(((T13+Q13+N13-R13)+(O13*2))/E13,"")</f>
        <v>0.8571428571428571</v>
      </c>
      <c r="V13" s="22">
        <v>398</v>
      </c>
      <c r="W13" s="22" t="s">
        <v>77</v>
      </c>
      <c r="X13" s="22" t="s">
        <v>82</v>
      </c>
      <c r="Y13" s="68">
        <v>430</v>
      </c>
      <c r="Z13" s="41"/>
      <c r="AA13" s="1" t="s">
        <v>79</v>
      </c>
      <c r="AB13" s="28" t="s">
        <v>153</v>
      </c>
    </row>
    <row r="14" spans="1:28" x14ac:dyDescent="0.3">
      <c r="A14" s="1" t="s">
        <v>56</v>
      </c>
      <c r="B14" s="1" t="s">
        <v>46</v>
      </c>
      <c r="C14" s="27" t="s">
        <v>85</v>
      </c>
      <c r="D14" s="38">
        <v>24</v>
      </c>
      <c r="E14" s="27">
        <v>3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0</v>
      </c>
      <c r="Q14" s="39">
        <v>0</v>
      </c>
      <c r="R14" s="39">
        <v>1</v>
      </c>
      <c r="S14" s="39">
        <v>0</v>
      </c>
      <c r="T14" s="27">
        <f t="shared" si="1"/>
        <v>0</v>
      </c>
      <c r="U14" s="90">
        <f t="shared" si="2"/>
        <v>-0.33333333333333331</v>
      </c>
      <c r="V14" s="22">
        <v>398</v>
      </c>
      <c r="W14" s="22" t="s">
        <v>77</v>
      </c>
      <c r="X14" s="22" t="s">
        <v>82</v>
      </c>
      <c r="Y14" s="68">
        <v>430</v>
      </c>
      <c r="Z14" s="41"/>
      <c r="AA14" s="1" t="s">
        <v>79</v>
      </c>
      <c r="AB14" s="28" t="s">
        <v>153</v>
      </c>
    </row>
    <row r="15" spans="1:28" x14ac:dyDescent="0.3">
      <c r="A15" s="1" t="s">
        <v>56</v>
      </c>
      <c r="B15" s="1" t="s">
        <v>46</v>
      </c>
      <c r="C15" s="27" t="s">
        <v>54</v>
      </c>
      <c r="D15" s="38">
        <v>32</v>
      </c>
      <c r="E15" s="27">
        <v>45</v>
      </c>
      <c r="F15" s="27">
        <v>6</v>
      </c>
      <c r="G15" s="27">
        <v>11</v>
      </c>
      <c r="H15" s="27"/>
      <c r="I15" s="27"/>
      <c r="J15" s="27">
        <v>1</v>
      </c>
      <c r="K15" s="27">
        <v>2</v>
      </c>
      <c r="L15" s="27">
        <v>2</v>
      </c>
      <c r="M15" s="27">
        <v>2</v>
      </c>
      <c r="N15" s="27">
        <f t="shared" si="0"/>
        <v>4</v>
      </c>
      <c r="O15" s="39">
        <v>5</v>
      </c>
      <c r="P15" s="39">
        <v>2</v>
      </c>
      <c r="Q15" s="39">
        <v>2</v>
      </c>
      <c r="R15" s="39">
        <v>2</v>
      </c>
      <c r="S15" s="39">
        <v>0</v>
      </c>
      <c r="T15" s="27">
        <f t="shared" si="1"/>
        <v>13</v>
      </c>
      <c r="U15" s="40">
        <f t="shared" si="2"/>
        <v>0.6</v>
      </c>
      <c r="V15" s="22">
        <v>398</v>
      </c>
      <c r="W15" s="22" t="s">
        <v>77</v>
      </c>
      <c r="X15" s="22" t="s">
        <v>82</v>
      </c>
      <c r="Y15" s="68">
        <v>430</v>
      </c>
      <c r="Z15" s="41"/>
      <c r="AA15" s="1" t="s">
        <v>79</v>
      </c>
      <c r="AB15" s="28" t="s">
        <v>153</v>
      </c>
    </row>
    <row r="16" spans="1:28" x14ac:dyDescent="0.3">
      <c r="A16" s="1" t="s">
        <v>56</v>
      </c>
      <c r="B16" s="1" t="s">
        <v>46</v>
      </c>
      <c r="C16" s="27" t="s">
        <v>111</v>
      </c>
      <c r="D16" s="38">
        <v>44</v>
      </c>
      <c r="E16" s="27">
        <v>35</v>
      </c>
      <c r="F16" s="27">
        <v>1</v>
      </c>
      <c r="G16" s="27">
        <v>6</v>
      </c>
      <c r="H16" s="27"/>
      <c r="I16" s="27"/>
      <c r="J16" s="27">
        <v>2</v>
      </c>
      <c r="K16" s="27">
        <v>2</v>
      </c>
      <c r="L16" s="27">
        <v>3</v>
      </c>
      <c r="M16" s="27">
        <v>7</v>
      </c>
      <c r="N16" s="27">
        <f t="shared" si="0"/>
        <v>10</v>
      </c>
      <c r="O16" s="39">
        <v>0</v>
      </c>
      <c r="P16" s="55">
        <v>6</v>
      </c>
      <c r="Q16" s="39">
        <v>2</v>
      </c>
      <c r="R16" s="39">
        <v>2</v>
      </c>
      <c r="S16" s="39">
        <v>1</v>
      </c>
      <c r="T16" s="27">
        <f t="shared" si="1"/>
        <v>4</v>
      </c>
      <c r="U16" s="40">
        <f t="shared" si="2"/>
        <v>0.4</v>
      </c>
      <c r="V16" s="22">
        <v>398</v>
      </c>
      <c r="W16" s="22" t="s">
        <v>77</v>
      </c>
      <c r="X16" s="22" t="s">
        <v>82</v>
      </c>
      <c r="Y16" s="68">
        <v>430</v>
      </c>
      <c r="Z16" s="41"/>
      <c r="AA16" s="1" t="s">
        <v>79</v>
      </c>
      <c r="AB16" s="28" t="s">
        <v>153</v>
      </c>
    </row>
    <row r="17" spans="1:28" x14ac:dyDescent="0.3">
      <c r="A17" s="1" t="s">
        <v>56</v>
      </c>
      <c r="B17" s="1" t="s">
        <v>46</v>
      </c>
      <c r="C17" s="27" t="s">
        <v>48</v>
      </c>
      <c r="D17" s="38">
        <v>15</v>
      </c>
      <c r="E17" s="27">
        <v>33</v>
      </c>
      <c r="F17" s="27">
        <v>8</v>
      </c>
      <c r="G17" s="27">
        <v>12</v>
      </c>
      <c r="H17" s="27"/>
      <c r="I17" s="27"/>
      <c r="J17" s="27">
        <v>4</v>
      </c>
      <c r="K17" s="27">
        <v>7</v>
      </c>
      <c r="L17" s="27">
        <v>4</v>
      </c>
      <c r="M17" s="27">
        <v>2</v>
      </c>
      <c r="N17" s="27">
        <f t="shared" si="0"/>
        <v>6</v>
      </c>
      <c r="O17" s="39">
        <v>2</v>
      </c>
      <c r="P17" s="39">
        <v>5</v>
      </c>
      <c r="Q17" s="39">
        <v>2</v>
      </c>
      <c r="R17" s="39">
        <v>2</v>
      </c>
      <c r="S17" s="39">
        <v>0</v>
      </c>
      <c r="T17" s="27">
        <f t="shared" si="1"/>
        <v>20</v>
      </c>
      <c r="U17" s="40">
        <f t="shared" si="2"/>
        <v>0.90909090909090906</v>
      </c>
      <c r="V17" s="22">
        <v>398</v>
      </c>
      <c r="W17" s="22" t="s">
        <v>77</v>
      </c>
      <c r="X17" s="22" t="s">
        <v>82</v>
      </c>
      <c r="Y17" s="68">
        <v>430</v>
      </c>
      <c r="Z17" s="41"/>
      <c r="AA17" s="1" t="s">
        <v>79</v>
      </c>
      <c r="AB17" s="28" t="s">
        <v>153</v>
      </c>
    </row>
    <row r="18" spans="1:28" x14ac:dyDescent="0.3">
      <c r="A18" s="1" t="s">
        <v>56</v>
      </c>
      <c r="B18" s="1" t="s">
        <v>46</v>
      </c>
      <c r="C18" s="27" t="s">
        <v>49</v>
      </c>
      <c r="D18" s="38">
        <v>42</v>
      </c>
      <c r="E18" s="27">
        <v>36</v>
      </c>
      <c r="F18" s="27">
        <v>7</v>
      </c>
      <c r="G18" s="27">
        <v>17</v>
      </c>
      <c r="H18" s="27"/>
      <c r="I18" s="27"/>
      <c r="J18" s="27">
        <v>3</v>
      </c>
      <c r="K18" s="27">
        <v>4</v>
      </c>
      <c r="L18" s="27">
        <v>3</v>
      </c>
      <c r="M18" s="27">
        <v>6</v>
      </c>
      <c r="N18" s="27">
        <f t="shared" si="0"/>
        <v>9</v>
      </c>
      <c r="O18" s="39">
        <v>0</v>
      </c>
      <c r="P18" s="55">
        <v>6</v>
      </c>
      <c r="Q18" s="39">
        <v>1</v>
      </c>
      <c r="R18" s="39">
        <v>1</v>
      </c>
      <c r="S18" s="39">
        <v>3</v>
      </c>
      <c r="T18" s="27">
        <f t="shared" si="1"/>
        <v>17</v>
      </c>
      <c r="U18" s="40">
        <f t="shared" si="2"/>
        <v>0.72222222222222221</v>
      </c>
      <c r="V18" s="22">
        <v>398</v>
      </c>
      <c r="W18" s="22" t="s">
        <v>77</v>
      </c>
      <c r="X18" s="22" t="s">
        <v>82</v>
      </c>
      <c r="Y18" s="68">
        <v>430</v>
      </c>
      <c r="Z18" s="41"/>
      <c r="AA18" s="1" t="s">
        <v>79</v>
      </c>
      <c r="AB18" s="28" t="s">
        <v>153</v>
      </c>
    </row>
    <row r="19" spans="1:28" x14ac:dyDescent="0.3">
      <c r="A19" s="1" t="s">
        <v>56</v>
      </c>
      <c r="B19" s="1" t="s">
        <v>46</v>
      </c>
      <c r="C19" s="27" t="s">
        <v>154</v>
      </c>
      <c r="D19" s="38">
        <v>53</v>
      </c>
      <c r="E19" s="27">
        <v>11</v>
      </c>
      <c r="F19" s="27">
        <v>1</v>
      </c>
      <c r="G19" s="27">
        <v>3</v>
      </c>
      <c r="H19" s="27"/>
      <c r="I19" s="27"/>
      <c r="J19" s="27">
        <v>2</v>
      </c>
      <c r="K19" s="27">
        <v>2</v>
      </c>
      <c r="L19" s="27">
        <v>2</v>
      </c>
      <c r="M19" s="27">
        <v>4</v>
      </c>
      <c r="N19" s="27">
        <f t="shared" si="0"/>
        <v>6</v>
      </c>
      <c r="O19" s="39">
        <v>0</v>
      </c>
      <c r="P19" s="55">
        <v>6</v>
      </c>
      <c r="Q19" s="39">
        <v>0</v>
      </c>
      <c r="R19" s="39">
        <v>1</v>
      </c>
      <c r="S19" s="39">
        <v>0</v>
      </c>
      <c r="T19" s="27">
        <f t="shared" si="1"/>
        <v>4</v>
      </c>
      <c r="U19" s="40">
        <f t="shared" si="2"/>
        <v>0.81818181818181823</v>
      </c>
      <c r="V19" s="22">
        <v>398</v>
      </c>
      <c r="W19" s="22" t="s">
        <v>77</v>
      </c>
      <c r="X19" s="22" t="s">
        <v>82</v>
      </c>
      <c r="Y19" s="68">
        <v>430</v>
      </c>
      <c r="Z19" s="41"/>
      <c r="AA19" s="1" t="s">
        <v>79</v>
      </c>
      <c r="AB19" s="28" t="s">
        <v>153</v>
      </c>
    </row>
    <row r="20" spans="1:28" x14ac:dyDescent="0.3">
      <c r="A20" s="1" t="s">
        <v>56</v>
      </c>
      <c r="B20" s="1" t="s">
        <v>46</v>
      </c>
      <c r="C20" s="27" t="s">
        <v>55</v>
      </c>
      <c r="D20" s="38">
        <v>33</v>
      </c>
      <c r="E20" s="27">
        <v>11</v>
      </c>
      <c r="F20" s="27">
        <v>0</v>
      </c>
      <c r="G20" s="27">
        <v>0</v>
      </c>
      <c r="H20" s="27"/>
      <c r="I20" s="27"/>
      <c r="J20" s="27">
        <v>1</v>
      </c>
      <c r="K20" s="27">
        <v>3</v>
      </c>
      <c r="L20" s="27">
        <v>0</v>
      </c>
      <c r="M20" s="27">
        <v>1</v>
      </c>
      <c r="N20" s="27">
        <f t="shared" si="0"/>
        <v>1</v>
      </c>
      <c r="O20" s="39">
        <v>0</v>
      </c>
      <c r="P20" s="39">
        <v>1</v>
      </c>
      <c r="Q20" s="39">
        <v>0</v>
      </c>
      <c r="R20" s="39">
        <v>2</v>
      </c>
      <c r="S20" s="39">
        <v>0</v>
      </c>
      <c r="T20" s="27">
        <f t="shared" si="1"/>
        <v>1</v>
      </c>
      <c r="U20" s="40">
        <f t="shared" si="2"/>
        <v>0</v>
      </c>
      <c r="V20" s="22">
        <v>398</v>
      </c>
      <c r="W20" s="22" t="s">
        <v>77</v>
      </c>
      <c r="X20" s="22" t="s">
        <v>82</v>
      </c>
      <c r="Y20" s="68">
        <v>430</v>
      </c>
      <c r="Z20" s="41"/>
      <c r="AA20" s="1" t="s">
        <v>79</v>
      </c>
      <c r="AB20" s="28" t="s">
        <v>153</v>
      </c>
    </row>
    <row r="21" spans="1:28" x14ac:dyDescent="0.3">
      <c r="A21" s="1" t="s">
        <v>56</v>
      </c>
      <c r="B21" s="1" t="s">
        <v>46</v>
      </c>
      <c r="C21" s="27" t="s">
        <v>86</v>
      </c>
      <c r="D21" s="38">
        <v>25</v>
      </c>
      <c r="E21" s="27">
        <v>5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 t="shared" si="0"/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27">
        <f t="shared" si="1"/>
        <v>0</v>
      </c>
      <c r="U21" s="40">
        <f t="shared" si="2"/>
        <v>0</v>
      </c>
      <c r="V21" s="22">
        <v>398</v>
      </c>
      <c r="W21" s="22" t="s">
        <v>77</v>
      </c>
      <c r="X21" s="22" t="s">
        <v>82</v>
      </c>
      <c r="Y21" s="68">
        <v>430</v>
      </c>
      <c r="Z21" s="41"/>
      <c r="AA21" s="1" t="s">
        <v>79</v>
      </c>
      <c r="AB21" s="28" t="s">
        <v>153</v>
      </c>
    </row>
    <row r="22" spans="1:28" x14ac:dyDescent="0.3">
      <c r="A22" s="1" t="s">
        <v>56</v>
      </c>
      <c r="B22" s="1" t="s">
        <v>46</v>
      </c>
      <c r="C22" s="27" t="s">
        <v>52</v>
      </c>
      <c r="D22" s="38">
        <v>12</v>
      </c>
      <c r="E22" s="27">
        <v>1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27">
        <f t="shared" si="1"/>
        <v>0</v>
      </c>
      <c r="U22" s="40">
        <f t="shared" si="2"/>
        <v>0</v>
      </c>
      <c r="V22" s="22">
        <v>398</v>
      </c>
      <c r="W22" s="22" t="s">
        <v>77</v>
      </c>
      <c r="X22" s="22" t="s">
        <v>82</v>
      </c>
      <c r="Y22" s="68">
        <v>430</v>
      </c>
      <c r="Z22" s="41"/>
      <c r="AA22" s="1" t="s">
        <v>79</v>
      </c>
      <c r="AB22" s="28" t="s">
        <v>153</v>
      </c>
    </row>
    <row r="23" spans="1:28" x14ac:dyDescent="0.3">
      <c r="A23" s="1" t="s">
        <v>56</v>
      </c>
      <c r="B23" s="1" t="s">
        <v>46</v>
      </c>
      <c r="C23" s="27" t="s">
        <v>50</v>
      </c>
      <c r="D23" s="38">
        <v>11</v>
      </c>
      <c r="E23" s="27">
        <v>39</v>
      </c>
      <c r="F23" s="27">
        <v>8</v>
      </c>
      <c r="G23" s="27">
        <v>14</v>
      </c>
      <c r="H23" s="27"/>
      <c r="I23" s="27"/>
      <c r="J23" s="27">
        <v>2</v>
      </c>
      <c r="K23" s="27">
        <v>4</v>
      </c>
      <c r="L23" s="27">
        <v>4</v>
      </c>
      <c r="M23" s="27">
        <v>1</v>
      </c>
      <c r="N23" s="27">
        <f t="shared" si="0"/>
        <v>5</v>
      </c>
      <c r="O23" s="39">
        <v>1</v>
      </c>
      <c r="P23" s="39">
        <v>2</v>
      </c>
      <c r="Q23" s="39">
        <v>1</v>
      </c>
      <c r="R23" s="39">
        <v>3</v>
      </c>
      <c r="S23" s="39">
        <v>0</v>
      </c>
      <c r="T23" s="27">
        <f t="shared" si="1"/>
        <v>18</v>
      </c>
      <c r="U23" s="40">
        <f t="shared" si="2"/>
        <v>0.58974358974358976</v>
      </c>
      <c r="V23" s="22">
        <v>398</v>
      </c>
      <c r="W23" s="22" t="s">
        <v>77</v>
      </c>
      <c r="X23" s="22" t="s">
        <v>82</v>
      </c>
      <c r="Y23" s="68">
        <v>430</v>
      </c>
      <c r="Z23" s="41"/>
      <c r="AA23" s="1" t="s">
        <v>79</v>
      </c>
      <c r="AB23" s="28" t="s">
        <v>153</v>
      </c>
    </row>
    <row r="24" spans="1:28" x14ac:dyDescent="0.3">
      <c r="A24" s="43" t="s">
        <v>56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36</v>
      </c>
      <c r="G24" s="44">
        <f t="shared" si="3"/>
        <v>79</v>
      </c>
      <c r="H24" s="44">
        <f t="shared" si="3"/>
        <v>0</v>
      </c>
      <c r="I24" s="44">
        <f t="shared" si="3"/>
        <v>0</v>
      </c>
      <c r="J24" s="44">
        <f t="shared" si="3"/>
        <v>15</v>
      </c>
      <c r="K24" s="44">
        <f t="shared" si="3"/>
        <v>24</v>
      </c>
      <c r="L24" s="44">
        <f t="shared" si="3"/>
        <v>23</v>
      </c>
      <c r="M24" s="44">
        <f t="shared" si="3"/>
        <v>28</v>
      </c>
      <c r="N24" s="44">
        <f t="shared" si="3"/>
        <v>51</v>
      </c>
      <c r="O24" s="44">
        <f t="shared" si="3"/>
        <v>8</v>
      </c>
      <c r="P24" s="44">
        <f t="shared" si="3"/>
        <v>29</v>
      </c>
      <c r="Q24" s="44">
        <f t="shared" si="3"/>
        <v>9</v>
      </c>
      <c r="R24" s="44">
        <f t="shared" si="3"/>
        <v>17</v>
      </c>
      <c r="S24" s="44">
        <f t="shared" si="3"/>
        <v>4</v>
      </c>
      <c r="T24" s="44">
        <f t="shared" si="3"/>
        <v>87</v>
      </c>
      <c r="U24" s="45">
        <f>((T24+Q24+N24-R24)+(O24*2))/E24</f>
        <v>0.60833333333333328</v>
      </c>
      <c r="V24" s="46">
        <v>398</v>
      </c>
      <c r="W24" s="46" t="s">
        <v>77</v>
      </c>
      <c r="X24" s="46" t="s">
        <v>82</v>
      </c>
      <c r="Y24" s="73">
        <v>430</v>
      </c>
      <c r="Z24" s="47"/>
      <c r="AA24" s="43" t="s">
        <v>79</v>
      </c>
      <c r="AB24" s="67" t="s">
        <v>153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0.45569620253164556</v>
      </c>
      <c r="H25" s="27"/>
      <c r="I25" s="1"/>
      <c r="J25" s="48" t="s">
        <v>42</v>
      </c>
      <c r="K25" s="50">
        <f>J24/K24</f>
        <v>0.625</v>
      </c>
      <c r="L25" s="1"/>
      <c r="M25" s="39" t="s">
        <v>43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10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56</v>
      </c>
      <c r="C35" s="27" t="s">
        <v>160</v>
      </c>
      <c r="D35" s="38">
        <v>34</v>
      </c>
      <c r="E35" s="27">
        <v>21</v>
      </c>
      <c r="F35" s="27">
        <v>3</v>
      </c>
      <c r="G35" s="27">
        <v>8</v>
      </c>
      <c r="H35" s="27"/>
      <c r="I35" s="27"/>
      <c r="J35" s="27">
        <v>0</v>
      </c>
      <c r="K35" s="27">
        <v>0</v>
      </c>
      <c r="L35" s="27">
        <v>3</v>
      </c>
      <c r="M35" s="27">
        <v>1</v>
      </c>
      <c r="N35" s="27">
        <f>SUM(L35:M35)</f>
        <v>4</v>
      </c>
      <c r="O35" s="27">
        <v>1</v>
      </c>
      <c r="P35" s="39">
        <v>2</v>
      </c>
      <c r="Q35" s="27">
        <v>3</v>
      </c>
      <c r="R35" s="27">
        <v>1</v>
      </c>
      <c r="S35" s="27">
        <v>3</v>
      </c>
      <c r="T35" s="27">
        <f>(H35*3)+((F35-H35)*2)+J35</f>
        <v>6</v>
      </c>
      <c r="U35" s="40">
        <f>IFERROR(((T35+Q35+N35-R35)+(O35*2))/E35,"")</f>
        <v>0.66666666666666663</v>
      </c>
      <c r="V35" s="22">
        <v>398</v>
      </c>
      <c r="W35" s="22" t="s">
        <v>81</v>
      </c>
      <c r="X35" s="22" t="s">
        <v>78</v>
      </c>
      <c r="Y35" s="68">
        <v>430</v>
      </c>
      <c r="Z35" s="41"/>
      <c r="AA35" s="1" t="s">
        <v>161</v>
      </c>
      <c r="AB35" s="28" t="s">
        <v>162</v>
      </c>
    </row>
    <row r="36" spans="1:28" x14ac:dyDescent="0.3">
      <c r="A36" s="1" t="s">
        <v>46</v>
      </c>
      <c r="B36" s="1" t="s">
        <v>56</v>
      </c>
      <c r="C36" s="27" t="s">
        <v>163</v>
      </c>
      <c r="D36" s="38">
        <v>10</v>
      </c>
      <c r="E36" s="27">
        <v>39</v>
      </c>
      <c r="F36" s="27">
        <v>6</v>
      </c>
      <c r="G36" s="27">
        <v>12</v>
      </c>
      <c r="H36" s="27"/>
      <c r="I36" s="27"/>
      <c r="J36" s="27">
        <v>3</v>
      </c>
      <c r="K36" s="27">
        <v>5</v>
      </c>
      <c r="L36" s="27">
        <v>2</v>
      </c>
      <c r="M36" s="27">
        <v>1</v>
      </c>
      <c r="N36" s="27">
        <f t="shared" ref="N36:N41" si="4">SUM(L36:M36)</f>
        <v>3</v>
      </c>
      <c r="O36" s="39">
        <v>1</v>
      </c>
      <c r="P36" s="39">
        <v>1</v>
      </c>
      <c r="Q36" s="39">
        <v>3</v>
      </c>
      <c r="R36" s="39">
        <v>3</v>
      </c>
      <c r="S36" s="39">
        <v>1</v>
      </c>
      <c r="T36" s="39">
        <f t="shared" ref="T36:T41" si="5">(H36*3)+((F36-H36)*2)+J36</f>
        <v>15</v>
      </c>
      <c r="U36" s="40">
        <f t="shared" ref="U36:U46" si="6">IFERROR(((T36+Q36+N36-R36)+(O36*2))/E36,"")</f>
        <v>0.51282051282051277</v>
      </c>
      <c r="V36" s="22">
        <v>398</v>
      </c>
      <c r="W36" s="22" t="s">
        <v>81</v>
      </c>
      <c r="X36" s="22" t="s">
        <v>78</v>
      </c>
      <c r="Y36" s="68">
        <v>430</v>
      </c>
      <c r="Z36" s="41"/>
      <c r="AA36" s="1" t="s">
        <v>161</v>
      </c>
      <c r="AB36" s="28" t="s">
        <v>162</v>
      </c>
    </row>
    <row r="37" spans="1:28" x14ac:dyDescent="0.3">
      <c r="A37" s="1" t="s">
        <v>46</v>
      </c>
      <c r="B37" s="1" t="s">
        <v>56</v>
      </c>
      <c r="C37" s="27" t="s">
        <v>164</v>
      </c>
      <c r="D37" s="38">
        <v>32</v>
      </c>
      <c r="E37" s="27">
        <v>7</v>
      </c>
      <c r="F37" s="27">
        <v>0</v>
      </c>
      <c r="G37" s="27">
        <v>0</v>
      </c>
      <c r="H37" s="27"/>
      <c r="I37" s="27"/>
      <c r="J37" s="27">
        <v>2</v>
      </c>
      <c r="K37" s="27">
        <v>2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2</v>
      </c>
      <c r="Q37" s="39">
        <v>1</v>
      </c>
      <c r="R37" s="39">
        <v>0</v>
      </c>
      <c r="S37" s="39">
        <v>0</v>
      </c>
      <c r="T37" s="39">
        <f t="shared" si="5"/>
        <v>2</v>
      </c>
      <c r="U37" s="40">
        <f t="shared" si="6"/>
        <v>0.42857142857142855</v>
      </c>
      <c r="V37" s="22">
        <v>398</v>
      </c>
      <c r="W37" s="22" t="s">
        <v>81</v>
      </c>
      <c r="X37" s="22" t="s">
        <v>78</v>
      </c>
      <c r="Y37" s="68">
        <v>430</v>
      </c>
      <c r="Z37" s="41"/>
      <c r="AA37" s="1" t="s">
        <v>161</v>
      </c>
      <c r="AB37" s="28" t="s">
        <v>162</v>
      </c>
    </row>
    <row r="38" spans="1:28" x14ac:dyDescent="0.3">
      <c r="A38" s="1" t="s">
        <v>46</v>
      </c>
      <c r="B38" s="1" t="s">
        <v>56</v>
      </c>
      <c r="C38" s="27" t="s">
        <v>165</v>
      </c>
      <c r="D38" s="38">
        <v>14</v>
      </c>
      <c r="E38" s="27">
        <v>11</v>
      </c>
      <c r="F38" s="27">
        <v>3</v>
      </c>
      <c r="G38" s="27">
        <v>7</v>
      </c>
      <c r="H38" s="27"/>
      <c r="I38" s="27"/>
      <c r="J38" s="27">
        <v>1</v>
      </c>
      <c r="K38" s="27">
        <v>2</v>
      </c>
      <c r="L38" s="27">
        <v>2</v>
      </c>
      <c r="M38" s="27">
        <v>1</v>
      </c>
      <c r="N38" s="27">
        <f t="shared" si="4"/>
        <v>3</v>
      </c>
      <c r="O38" s="39">
        <v>0</v>
      </c>
      <c r="P38" s="39">
        <v>1</v>
      </c>
      <c r="Q38" s="39">
        <v>0</v>
      </c>
      <c r="R38" s="39">
        <v>1</v>
      </c>
      <c r="S38" s="39">
        <v>0</v>
      </c>
      <c r="T38" s="39">
        <f t="shared" si="5"/>
        <v>7</v>
      </c>
      <c r="U38" s="40">
        <f t="shared" si="6"/>
        <v>0.81818181818181823</v>
      </c>
      <c r="V38" s="22">
        <v>398</v>
      </c>
      <c r="W38" s="22" t="s">
        <v>81</v>
      </c>
      <c r="X38" s="22" t="s">
        <v>78</v>
      </c>
      <c r="Y38" s="68">
        <v>430</v>
      </c>
      <c r="Z38" s="41"/>
      <c r="AA38" s="1" t="s">
        <v>161</v>
      </c>
      <c r="AB38" s="28" t="s">
        <v>162</v>
      </c>
    </row>
    <row r="39" spans="1:28" x14ac:dyDescent="0.3">
      <c r="A39" s="1" t="s">
        <v>46</v>
      </c>
      <c r="B39" s="1" t="s">
        <v>56</v>
      </c>
      <c r="C39" s="27" t="s">
        <v>166</v>
      </c>
      <c r="D39" s="38">
        <v>30</v>
      </c>
      <c r="E39" s="27">
        <v>15</v>
      </c>
      <c r="F39" s="27">
        <v>0</v>
      </c>
      <c r="G39" s="27">
        <v>4</v>
      </c>
      <c r="H39" s="27"/>
      <c r="I39" s="27"/>
      <c r="J39" s="27">
        <v>0</v>
      </c>
      <c r="K39" s="27">
        <v>0</v>
      </c>
      <c r="L39" s="27">
        <v>1</v>
      </c>
      <c r="M39" s="27">
        <v>3</v>
      </c>
      <c r="N39" s="27">
        <f t="shared" si="4"/>
        <v>4</v>
      </c>
      <c r="O39" s="39">
        <v>1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0</v>
      </c>
      <c r="U39" s="40">
        <f t="shared" si="6"/>
        <v>0.33333333333333331</v>
      </c>
      <c r="V39" s="22">
        <v>398</v>
      </c>
      <c r="W39" s="22" t="s">
        <v>81</v>
      </c>
      <c r="X39" s="22" t="s">
        <v>78</v>
      </c>
      <c r="Y39" s="68">
        <v>430</v>
      </c>
      <c r="Z39" s="41"/>
      <c r="AA39" s="1" t="s">
        <v>161</v>
      </c>
      <c r="AB39" s="28" t="s">
        <v>162</v>
      </c>
    </row>
    <row r="40" spans="1:28" x14ac:dyDescent="0.3">
      <c r="A40" s="1" t="s">
        <v>46</v>
      </c>
      <c r="B40" s="1" t="s">
        <v>56</v>
      </c>
      <c r="C40" s="27" t="s">
        <v>167</v>
      </c>
      <c r="D40" s="38">
        <v>44</v>
      </c>
      <c r="E40" s="27">
        <v>3</v>
      </c>
      <c r="F40" s="27">
        <v>0</v>
      </c>
      <c r="G40" s="27">
        <v>1</v>
      </c>
      <c r="H40" s="27"/>
      <c r="I40" s="27"/>
      <c r="J40" s="27">
        <v>0</v>
      </c>
      <c r="K40" s="27">
        <v>3</v>
      </c>
      <c r="L40" s="27">
        <v>0</v>
      </c>
      <c r="M40" s="27">
        <v>2</v>
      </c>
      <c r="N40" s="27">
        <f t="shared" si="4"/>
        <v>2</v>
      </c>
      <c r="O40" s="39">
        <v>2</v>
      </c>
      <c r="P40" s="39">
        <v>1</v>
      </c>
      <c r="Q40" s="39">
        <v>1</v>
      </c>
      <c r="R40" s="39">
        <v>0</v>
      </c>
      <c r="S40" s="39">
        <v>0</v>
      </c>
      <c r="T40" s="39">
        <f t="shared" si="5"/>
        <v>0</v>
      </c>
      <c r="U40" s="40">
        <f t="shared" si="6"/>
        <v>2.3333333333333335</v>
      </c>
      <c r="V40" s="22">
        <v>398</v>
      </c>
      <c r="W40" s="22" t="s">
        <v>81</v>
      </c>
      <c r="X40" s="22" t="s">
        <v>78</v>
      </c>
      <c r="Y40" s="68">
        <v>430</v>
      </c>
      <c r="Z40" s="41"/>
      <c r="AA40" s="1" t="s">
        <v>161</v>
      </c>
      <c r="AB40" s="28" t="s">
        <v>162</v>
      </c>
    </row>
    <row r="41" spans="1:28" x14ac:dyDescent="0.3">
      <c r="A41" s="1" t="s">
        <v>46</v>
      </c>
      <c r="B41" s="1" t="s">
        <v>56</v>
      </c>
      <c r="C41" s="27" t="s">
        <v>168</v>
      </c>
      <c r="D41" s="38">
        <v>50</v>
      </c>
      <c r="E41" s="27">
        <v>31</v>
      </c>
      <c r="F41" s="27">
        <v>3</v>
      </c>
      <c r="G41" s="27">
        <v>14</v>
      </c>
      <c r="H41" s="27"/>
      <c r="I41" s="27"/>
      <c r="J41" s="27">
        <v>6</v>
      </c>
      <c r="K41" s="27">
        <v>7</v>
      </c>
      <c r="L41" s="27">
        <v>3</v>
      </c>
      <c r="M41" s="27">
        <v>3</v>
      </c>
      <c r="N41" s="27">
        <f t="shared" si="4"/>
        <v>6</v>
      </c>
      <c r="O41" s="39">
        <v>1</v>
      </c>
      <c r="P41" s="39">
        <v>2</v>
      </c>
      <c r="Q41" s="39">
        <v>1</v>
      </c>
      <c r="R41" s="39">
        <v>3</v>
      </c>
      <c r="S41" s="39">
        <v>1</v>
      </c>
      <c r="T41" s="39">
        <f t="shared" si="5"/>
        <v>12</v>
      </c>
      <c r="U41" s="40">
        <f t="shared" si="6"/>
        <v>0.58064516129032262</v>
      </c>
      <c r="V41" s="22">
        <v>398</v>
      </c>
      <c r="W41" s="22" t="s">
        <v>81</v>
      </c>
      <c r="X41" s="22" t="s">
        <v>78</v>
      </c>
      <c r="Y41" s="68">
        <v>430</v>
      </c>
      <c r="Z41" s="41"/>
      <c r="AA41" s="1" t="s">
        <v>161</v>
      </c>
      <c r="AB41" s="28" t="s">
        <v>162</v>
      </c>
    </row>
    <row r="42" spans="1:28" x14ac:dyDescent="0.3">
      <c r="A42" s="1" t="s">
        <v>46</v>
      </c>
      <c r="B42" s="1" t="s">
        <v>56</v>
      </c>
      <c r="C42" s="27" t="s">
        <v>169</v>
      </c>
      <c r="D42" s="38">
        <v>20</v>
      </c>
      <c r="E42" s="27">
        <v>1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f>(H42*3)+((F42-H42)*2)+J42</f>
        <v>0</v>
      </c>
      <c r="U42" s="40">
        <f t="shared" si="6"/>
        <v>0</v>
      </c>
      <c r="V42" s="22">
        <v>398</v>
      </c>
      <c r="W42" s="22" t="s">
        <v>81</v>
      </c>
      <c r="X42" s="22" t="s">
        <v>78</v>
      </c>
      <c r="Y42" s="68">
        <v>430</v>
      </c>
      <c r="Z42" s="41"/>
      <c r="AA42" s="1" t="s">
        <v>161</v>
      </c>
      <c r="AB42" s="28" t="s">
        <v>162</v>
      </c>
    </row>
    <row r="43" spans="1:28" x14ac:dyDescent="0.3">
      <c r="A43" s="1" t="s">
        <v>46</v>
      </c>
      <c r="B43" s="1" t="s">
        <v>56</v>
      </c>
      <c r="C43" s="27" t="s">
        <v>170</v>
      </c>
      <c r="D43" s="38">
        <v>24</v>
      </c>
      <c r="E43" s="27">
        <v>25</v>
      </c>
      <c r="F43" s="27">
        <v>5</v>
      </c>
      <c r="G43" s="27">
        <v>11</v>
      </c>
      <c r="H43" s="27"/>
      <c r="I43" s="27"/>
      <c r="J43" s="27">
        <v>0</v>
      </c>
      <c r="K43" s="27">
        <v>0</v>
      </c>
      <c r="L43" s="27">
        <v>3</v>
      </c>
      <c r="M43" s="27">
        <v>1</v>
      </c>
      <c r="N43" s="27">
        <f>SUM(L43:M43)</f>
        <v>4</v>
      </c>
      <c r="O43" s="39">
        <v>0</v>
      </c>
      <c r="P43" s="39">
        <v>3</v>
      </c>
      <c r="Q43" s="39">
        <v>0</v>
      </c>
      <c r="R43" s="39">
        <v>1</v>
      </c>
      <c r="S43" s="39">
        <v>0</v>
      </c>
      <c r="T43" s="39">
        <f>(H43*3)+((F43-H43)*2)+J43</f>
        <v>10</v>
      </c>
      <c r="U43" s="40">
        <f t="shared" si="6"/>
        <v>0.52</v>
      </c>
      <c r="V43" s="22">
        <v>398</v>
      </c>
      <c r="W43" s="22" t="s">
        <v>81</v>
      </c>
      <c r="X43" s="22" t="s">
        <v>78</v>
      </c>
      <c r="Y43" s="68">
        <v>430</v>
      </c>
      <c r="Z43" s="41"/>
      <c r="AA43" s="1" t="s">
        <v>161</v>
      </c>
      <c r="AB43" s="28" t="s">
        <v>162</v>
      </c>
    </row>
    <row r="44" spans="1:28" x14ac:dyDescent="0.3">
      <c r="A44" s="1" t="s">
        <v>46</v>
      </c>
      <c r="B44" s="1" t="s">
        <v>56</v>
      </c>
      <c r="C44" s="27" t="s">
        <v>171</v>
      </c>
      <c r="D44" s="38">
        <v>40</v>
      </c>
      <c r="E44" s="27">
        <v>39</v>
      </c>
      <c r="F44" s="27">
        <v>6</v>
      </c>
      <c r="G44" s="27">
        <v>13</v>
      </c>
      <c r="H44" s="27"/>
      <c r="I44" s="27"/>
      <c r="J44" s="27">
        <v>11</v>
      </c>
      <c r="K44" s="27">
        <v>14</v>
      </c>
      <c r="L44" s="27">
        <v>6</v>
      </c>
      <c r="M44" s="27">
        <v>7</v>
      </c>
      <c r="N44" s="27">
        <f>SUM(L44:M44)</f>
        <v>13</v>
      </c>
      <c r="O44" s="39">
        <v>4</v>
      </c>
      <c r="P44" s="39">
        <v>4</v>
      </c>
      <c r="Q44" s="39">
        <v>1</v>
      </c>
      <c r="R44" s="39">
        <v>4</v>
      </c>
      <c r="S44" s="39">
        <v>0</v>
      </c>
      <c r="T44" s="39">
        <f>(H44*3)+((F44-H44)*2)+J44</f>
        <v>23</v>
      </c>
      <c r="U44" s="40">
        <f t="shared" si="6"/>
        <v>1.0512820512820513</v>
      </c>
      <c r="V44" s="22">
        <v>398</v>
      </c>
      <c r="W44" s="22" t="s">
        <v>81</v>
      </c>
      <c r="X44" s="22" t="s">
        <v>78</v>
      </c>
      <c r="Y44" s="68">
        <v>430</v>
      </c>
      <c r="Z44" s="41"/>
      <c r="AA44" s="1" t="s">
        <v>161</v>
      </c>
      <c r="AB44" s="28" t="s">
        <v>162</v>
      </c>
    </row>
    <row r="45" spans="1:28" x14ac:dyDescent="0.3">
      <c r="A45" s="1" t="s">
        <v>46</v>
      </c>
      <c r="B45" s="1" t="s">
        <v>56</v>
      </c>
      <c r="C45" s="27" t="s">
        <v>172</v>
      </c>
      <c r="D45" s="38">
        <v>22</v>
      </c>
      <c r="E45" s="27">
        <v>40</v>
      </c>
      <c r="F45" s="27">
        <v>5</v>
      </c>
      <c r="G45" s="27">
        <v>13</v>
      </c>
      <c r="H45" s="27">
        <v>0</v>
      </c>
      <c r="I45" s="27">
        <v>1</v>
      </c>
      <c r="J45" s="27">
        <v>3</v>
      </c>
      <c r="K45" s="27">
        <v>3</v>
      </c>
      <c r="L45" s="27">
        <v>1</v>
      </c>
      <c r="M45" s="27">
        <v>4</v>
      </c>
      <c r="N45" s="27">
        <f>SUM(L45:M45)</f>
        <v>5</v>
      </c>
      <c r="O45" s="39">
        <v>7</v>
      </c>
      <c r="P45" s="39">
        <v>0</v>
      </c>
      <c r="Q45" s="39">
        <v>3</v>
      </c>
      <c r="R45" s="39">
        <v>4</v>
      </c>
      <c r="S45" s="39">
        <v>0</v>
      </c>
      <c r="T45" s="39">
        <f>(H45*3)+((F45-H45)*2)+J45</f>
        <v>13</v>
      </c>
      <c r="U45" s="40">
        <f t="shared" si="6"/>
        <v>0.77500000000000002</v>
      </c>
      <c r="V45" s="22">
        <v>398</v>
      </c>
      <c r="W45" s="22" t="s">
        <v>81</v>
      </c>
      <c r="X45" s="22" t="s">
        <v>78</v>
      </c>
      <c r="Y45" s="68">
        <v>430</v>
      </c>
      <c r="Z45" s="41"/>
      <c r="AA45" s="1" t="s">
        <v>161</v>
      </c>
      <c r="AB45" s="28" t="s">
        <v>162</v>
      </c>
    </row>
    <row r="46" spans="1:28" x14ac:dyDescent="0.3">
      <c r="A46" s="1" t="s">
        <v>46</v>
      </c>
      <c r="B46" s="1" t="s">
        <v>56</v>
      </c>
      <c r="C46" s="27" t="s">
        <v>173</v>
      </c>
      <c r="D46" s="38">
        <v>42</v>
      </c>
      <c r="E46" s="27">
        <v>8</v>
      </c>
      <c r="F46" s="27">
        <v>1</v>
      </c>
      <c r="G46" s="27">
        <v>1</v>
      </c>
      <c r="H46" s="27"/>
      <c r="I46" s="27"/>
      <c r="J46" s="27">
        <v>2</v>
      </c>
      <c r="K46" s="27">
        <v>2</v>
      </c>
      <c r="L46" s="27">
        <v>1</v>
      </c>
      <c r="M46" s="27">
        <v>1</v>
      </c>
      <c r="N46" s="27">
        <f>SUM(L46:M46)</f>
        <v>2</v>
      </c>
      <c r="O46" s="39">
        <v>2</v>
      </c>
      <c r="P46" s="39">
        <v>1</v>
      </c>
      <c r="Q46" s="39">
        <v>1</v>
      </c>
      <c r="R46" s="39">
        <v>0</v>
      </c>
      <c r="S46" s="39">
        <v>0</v>
      </c>
      <c r="T46" s="39">
        <f>(H46*3)+((F46-H46)*2)+J46</f>
        <v>4</v>
      </c>
      <c r="U46" s="40">
        <f t="shared" si="6"/>
        <v>1.375</v>
      </c>
      <c r="V46" s="22">
        <v>398</v>
      </c>
      <c r="W46" s="22" t="s">
        <v>81</v>
      </c>
      <c r="X46" s="22" t="s">
        <v>78</v>
      </c>
      <c r="Y46" s="68">
        <v>430</v>
      </c>
      <c r="Z46" s="41"/>
      <c r="AA46" s="1" t="s">
        <v>161</v>
      </c>
      <c r="AB46" s="28" t="s">
        <v>162</v>
      </c>
    </row>
    <row r="47" spans="1:28" x14ac:dyDescent="0.3">
      <c r="A47" s="43" t="s">
        <v>46</v>
      </c>
      <c r="B47" s="43" t="s">
        <v>56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32</v>
      </c>
      <c r="G47" s="44">
        <f t="shared" si="7"/>
        <v>84</v>
      </c>
      <c r="H47" s="44">
        <f t="shared" si="7"/>
        <v>0</v>
      </c>
      <c r="I47" s="44">
        <f t="shared" si="7"/>
        <v>1</v>
      </c>
      <c r="J47" s="44">
        <f t="shared" si="7"/>
        <v>28</v>
      </c>
      <c r="K47" s="44">
        <f t="shared" si="7"/>
        <v>38</v>
      </c>
      <c r="L47" s="44">
        <f t="shared" si="7"/>
        <v>22</v>
      </c>
      <c r="M47" s="44">
        <f t="shared" si="7"/>
        <v>24</v>
      </c>
      <c r="N47" s="44">
        <f t="shared" si="7"/>
        <v>46</v>
      </c>
      <c r="O47" s="44">
        <f t="shared" si="7"/>
        <v>19</v>
      </c>
      <c r="P47" s="44">
        <f t="shared" si="7"/>
        <v>18</v>
      </c>
      <c r="Q47" s="44">
        <f t="shared" si="7"/>
        <v>14</v>
      </c>
      <c r="R47" s="44">
        <f t="shared" si="7"/>
        <v>18</v>
      </c>
      <c r="S47" s="44">
        <f t="shared" si="7"/>
        <v>5</v>
      </c>
      <c r="T47" s="44">
        <f t="shared" si="7"/>
        <v>92</v>
      </c>
      <c r="U47" s="45">
        <f>((T47+Q47+N47-R47)+(O47*2))/E47</f>
        <v>0.71666666666666667</v>
      </c>
      <c r="V47" s="46">
        <v>398</v>
      </c>
      <c r="W47" s="46" t="s">
        <v>81</v>
      </c>
      <c r="X47" s="46" t="s">
        <v>78</v>
      </c>
      <c r="Y47" s="69">
        <v>430</v>
      </c>
      <c r="Z47" s="47"/>
      <c r="AA47" s="43" t="s">
        <v>161</v>
      </c>
      <c r="AB47" s="67" t="s">
        <v>162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0.38095238095238093</v>
      </c>
      <c r="H48" s="27"/>
      <c r="I48" s="1"/>
      <c r="J48" s="48" t="s">
        <v>42</v>
      </c>
      <c r="K48" s="50">
        <f>J47/K47</f>
        <v>0.73684210526315785</v>
      </c>
      <c r="L48" s="1"/>
      <c r="M48" s="39" t="s">
        <v>43</v>
      </c>
      <c r="N48" s="51">
        <v>15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1B72-5C23-4644-A000-D0925DBD8252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178</v>
      </c>
      <c r="K4" s="16" t="str">
        <f>+C11</f>
        <v>Minnesota Fillies</v>
      </c>
      <c r="L4" s="17"/>
      <c r="M4" s="18"/>
      <c r="N4" s="19">
        <v>28</v>
      </c>
      <c r="O4" s="19">
        <v>23</v>
      </c>
      <c r="P4" s="19">
        <v>26</v>
      </c>
      <c r="Q4" s="19">
        <v>20</v>
      </c>
      <c r="R4" s="20"/>
      <c r="S4" s="21">
        <f>SUM(N4:R4)</f>
        <v>97</v>
      </c>
      <c r="T4" s="22">
        <v>406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177</v>
      </c>
      <c r="K5" s="16" t="str">
        <f>+C33</f>
        <v>San Francisco Pioneers</v>
      </c>
      <c r="L5" s="17"/>
      <c r="M5" s="18"/>
      <c r="N5" s="19">
        <v>24</v>
      </c>
      <c r="O5" s="19">
        <v>15</v>
      </c>
      <c r="P5" s="19">
        <v>23</v>
      </c>
      <c r="Q5" s="19">
        <v>28</v>
      </c>
      <c r="R5" s="20"/>
      <c r="S5" s="21">
        <f>SUM(N5:R5)</f>
        <v>90</v>
      </c>
      <c r="T5" s="22">
        <v>406</v>
      </c>
      <c r="U5" s="1"/>
      <c r="V5" s="1"/>
      <c r="W5" s="1"/>
    </row>
    <row r="6" spans="1:28" x14ac:dyDescent="0.3">
      <c r="C6" s="23">
        <v>2115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175</v>
      </c>
      <c r="D7" s="7" t="s">
        <v>8</v>
      </c>
      <c r="G7" s="1"/>
      <c r="S7" s="1"/>
      <c r="T7" s="25" t="s">
        <v>9</v>
      </c>
      <c r="U7" s="1"/>
      <c r="V7" s="26">
        <v>406</v>
      </c>
      <c r="W7" s="1"/>
    </row>
    <row r="8" spans="1:28" x14ac:dyDescent="0.3">
      <c r="B8" s="1"/>
      <c r="C8" s="24" t="s">
        <v>176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9.4444444444444442E-2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12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64</v>
      </c>
      <c r="B13" s="1" t="s">
        <v>46</v>
      </c>
      <c r="C13" s="27" t="s">
        <v>47</v>
      </c>
      <c r="D13" s="38">
        <v>21</v>
      </c>
      <c r="E13" s="27">
        <v>15</v>
      </c>
      <c r="F13" s="27">
        <v>2</v>
      </c>
      <c r="G13" s="27">
        <v>7</v>
      </c>
      <c r="H13" s="27"/>
      <c r="I13" s="27"/>
      <c r="J13" s="27">
        <v>2</v>
      </c>
      <c r="K13" s="27">
        <v>2</v>
      </c>
      <c r="L13" s="27">
        <v>3</v>
      </c>
      <c r="M13" s="27">
        <v>2</v>
      </c>
      <c r="N13" s="27">
        <f t="shared" ref="N13:N23" si="0">SUM(L13:M13)</f>
        <v>5</v>
      </c>
      <c r="O13" s="27">
        <v>1</v>
      </c>
      <c r="P13" s="39">
        <v>2</v>
      </c>
      <c r="Q13" s="27">
        <v>3</v>
      </c>
      <c r="R13" s="27">
        <v>4</v>
      </c>
      <c r="S13" s="27">
        <v>0</v>
      </c>
      <c r="T13" s="27">
        <f t="shared" ref="T13:T23" si="1">(H13*3)+((F13-H13)*2)+J13</f>
        <v>6</v>
      </c>
      <c r="U13" s="40">
        <f t="shared" ref="U13:U23" si="2">IFERROR(((T13+Q13+N13-R13)+(O13*2))/E13,"")</f>
        <v>0.8</v>
      </c>
      <c r="V13" s="22">
        <v>406</v>
      </c>
      <c r="W13" s="22" t="s">
        <v>81</v>
      </c>
      <c r="X13" s="22" t="s">
        <v>78</v>
      </c>
      <c r="Y13" s="68">
        <v>2115</v>
      </c>
      <c r="Z13" s="41"/>
      <c r="AA13" s="1" t="s">
        <v>79</v>
      </c>
      <c r="AB13" s="28" t="s">
        <v>179</v>
      </c>
    </row>
    <row r="14" spans="1:28" x14ac:dyDescent="0.3">
      <c r="A14" s="1" t="s">
        <v>64</v>
      </c>
      <c r="B14" s="1" t="s">
        <v>46</v>
      </c>
      <c r="C14" s="27" t="s">
        <v>85</v>
      </c>
      <c r="D14" s="38">
        <v>24</v>
      </c>
      <c r="E14" s="27" t="s">
        <v>452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406</v>
      </c>
      <c r="W14" s="22" t="s">
        <v>81</v>
      </c>
      <c r="X14" s="22" t="s">
        <v>78</v>
      </c>
      <c r="Y14" s="68">
        <v>2115</v>
      </c>
      <c r="Z14" s="41"/>
      <c r="AA14" s="1" t="s">
        <v>79</v>
      </c>
      <c r="AB14" s="28" t="s">
        <v>179</v>
      </c>
    </row>
    <row r="15" spans="1:28" x14ac:dyDescent="0.3">
      <c r="A15" s="1" t="s">
        <v>64</v>
      </c>
      <c r="B15" s="1" t="s">
        <v>46</v>
      </c>
      <c r="C15" s="27" t="s">
        <v>54</v>
      </c>
      <c r="D15" s="38">
        <v>32</v>
      </c>
      <c r="E15" s="27">
        <v>40</v>
      </c>
      <c r="F15" s="27">
        <v>2</v>
      </c>
      <c r="G15" s="27">
        <v>6</v>
      </c>
      <c r="H15" s="27"/>
      <c r="I15" s="27"/>
      <c r="J15" s="27">
        <v>5</v>
      </c>
      <c r="K15" s="27">
        <v>6</v>
      </c>
      <c r="L15" s="27">
        <v>2</v>
      </c>
      <c r="M15" s="27">
        <v>1</v>
      </c>
      <c r="N15" s="27">
        <f t="shared" si="0"/>
        <v>3</v>
      </c>
      <c r="O15" s="39">
        <v>7</v>
      </c>
      <c r="P15" s="39">
        <v>5</v>
      </c>
      <c r="Q15" s="39">
        <v>3</v>
      </c>
      <c r="R15" s="39">
        <v>3</v>
      </c>
      <c r="S15" s="39">
        <v>0</v>
      </c>
      <c r="T15" s="39">
        <f t="shared" si="1"/>
        <v>9</v>
      </c>
      <c r="U15" s="40">
        <f t="shared" si="2"/>
        <v>0.65</v>
      </c>
      <c r="V15" s="22">
        <v>406</v>
      </c>
      <c r="W15" s="22" t="s">
        <v>81</v>
      </c>
      <c r="X15" s="22" t="s">
        <v>78</v>
      </c>
      <c r="Y15" s="68">
        <v>2115</v>
      </c>
      <c r="Z15" s="41"/>
      <c r="AA15" s="1" t="s">
        <v>79</v>
      </c>
      <c r="AB15" s="28" t="s">
        <v>179</v>
      </c>
    </row>
    <row r="16" spans="1:28" x14ac:dyDescent="0.3">
      <c r="A16" s="1" t="s">
        <v>64</v>
      </c>
      <c r="B16" s="1" t="s">
        <v>46</v>
      </c>
      <c r="C16" s="27" t="s">
        <v>111</v>
      </c>
      <c r="D16" s="38">
        <v>44</v>
      </c>
      <c r="E16" s="27">
        <v>16</v>
      </c>
      <c r="F16" s="27">
        <v>1</v>
      </c>
      <c r="G16" s="27">
        <v>3</v>
      </c>
      <c r="H16" s="27"/>
      <c r="I16" s="27"/>
      <c r="J16" s="27">
        <v>0</v>
      </c>
      <c r="K16" s="27">
        <v>0</v>
      </c>
      <c r="L16" s="27">
        <v>0</v>
      </c>
      <c r="M16" s="27">
        <v>4</v>
      </c>
      <c r="N16" s="27">
        <f t="shared" si="0"/>
        <v>4</v>
      </c>
      <c r="O16" s="39">
        <v>2</v>
      </c>
      <c r="P16" s="39">
        <v>4</v>
      </c>
      <c r="Q16" s="39">
        <v>2</v>
      </c>
      <c r="R16" s="39">
        <v>1</v>
      </c>
      <c r="S16" s="39">
        <v>1</v>
      </c>
      <c r="T16" s="39">
        <f t="shared" si="1"/>
        <v>2</v>
      </c>
      <c r="U16" s="40">
        <f t="shared" si="2"/>
        <v>0.6875</v>
      </c>
      <c r="V16" s="22">
        <v>406</v>
      </c>
      <c r="W16" s="22" t="s">
        <v>81</v>
      </c>
      <c r="X16" s="22" t="s">
        <v>78</v>
      </c>
      <c r="Y16" s="68">
        <v>2115</v>
      </c>
      <c r="Z16" s="41"/>
      <c r="AA16" s="1" t="s">
        <v>79</v>
      </c>
      <c r="AB16" s="28" t="s">
        <v>179</v>
      </c>
    </row>
    <row r="17" spans="1:28" x14ac:dyDescent="0.3">
      <c r="A17" s="1" t="s">
        <v>64</v>
      </c>
      <c r="B17" s="1" t="s">
        <v>46</v>
      </c>
      <c r="C17" s="27" t="s">
        <v>48</v>
      </c>
      <c r="D17" s="38">
        <v>15</v>
      </c>
      <c r="E17" s="27">
        <v>37</v>
      </c>
      <c r="F17" s="27">
        <v>6</v>
      </c>
      <c r="G17" s="27">
        <v>14</v>
      </c>
      <c r="H17" s="27"/>
      <c r="I17" s="27"/>
      <c r="J17" s="27">
        <v>5</v>
      </c>
      <c r="K17" s="27">
        <v>6</v>
      </c>
      <c r="L17" s="27">
        <v>2</v>
      </c>
      <c r="M17" s="27">
        <v>8</v>
      </c>
      <c r="N17" s="27">
        <f t="shared" si="0"/>
        <v>10</v>
      </c>
      <c r="O17" s="39">
        <v>1</v>
      </c>
      <c r="P17" s="39">
        <v>3</v>
      </c>
      <c r="Q17" s="39">
        <v>1</v>
      </c>
      <c r="R17" s="39">
        <v>6</v>
      </c>
      <c r="S17" s="39">
        <v>0</v>
      </c>
      <c r="T17" s="39">
        <f t="shared" si="1"/>
        <v>17</v>
      </c>
      <c r="U17" s="40">
        <f t="shared" si="2"/>
        <v>0.64864864864864868</v>
      </c>
      <c r="V17" s="22">
        <v>406</v>
      </c>
      <c r="W17" s="22" t="s">
        <v>81</v>
      </c>
      <c r="X17" s="22" t="s">
        <v>78</v>
      </c>
      <c r="Y17" s="68">
        <v>2115</v>
      </c>
      <c r="Z17" s="41"/>
      <c r="AA17" s="1" t="s">
        <v>79</v>
      </c>
      <c r="AB17" s="28" t="s">
        <v>179</v>
      </c>
    </row>
    <row r="18" spans="1:28" x14ac:dyDescent="0.3">
      <c r="A18" s="1" t="s">
        <v>64</v>
      </c>
      <c r="B18" s="1" t="s">
        <v>46</v>
      </c>
      <c r="C18" s="27" t="s">
        <v>49</v>
      </c>
      <c r="D18" s="38">
        <v>42</v>
      </c>
      <c r="E18" s="27">
        <v>33</v>
      </c>
      <c r="F18" s="27">
        <v>7</v>
      </c>
      <c r="G18" s="27">
        <v>16</v>
      </c>
      <c r="H18" s="27"/>
      <c r="I18" s="27"/>
      <c r="J18" s="27">
        <v>0</v>
      </c>
      <c r="K18" s="27">
        <v>0</v>
      </c>
      <c r="L18" s="27">
        <v>5</v>
      </c>
      <c r="M18" s="27">
        <v>0</v>
      </c>
      <c r="N18" s="27">
        <f t="shared" si="0"/>
        <v>5</v>
      </c>
      <c r="O18" s="39">
        <v>0</v>
      </c>
      <c r="P18" s="39">
        <v>4</v>
      </c>
      <c r="Q18" s="39">
        <v>1</v>
      </c>
      <c r="R18" s="39">
        <v>3</v>
      </c>
      <c r="S18" s="39">
        <v>1</v>
      </c>
      <c r="T18" s="39">
        <f t="shared" si="1"/>
        <v>14</v>
      </c>
      <c r="U18" s="40">
        <f t="shared" si="2"/>
        <v>0.51515151515151514</v>
      </c>
      <c r="V18" s="22">
        <v>406</v>
      </c>
      <c r="W18" s="22" t="s">
        <v>81</v>
      </c>
      <c r="X18" s="22" t="s">
        <v>78</v>
      </c>
      <c r="Y18" s="68">
        <v>2115</v>
      </c>
      <c r="Z18" s="41"/>
      <c r="AA18" s="1" t="s">
        <v>79</v>
      </c>
      <c r="AB18" s="28" t="s">
        <v>179</v>
      </c>
    </row>
    <row r="19" spans="1:28" x14ac:dyDescent="0.3">
      <c r="A19" s="1" t="s">
        <v>64</v>
      </c>
      <c r="B19" s="1" t="s">
        <v>46</v>
      </c>
      <c r="C19" s="27" t="s">
        <v>154</v>
      </c>
      <c r="D19" s="38">
        <v>53</v>
      </c>
      <c r="E19" s="27">
        <v>15</v>
      </c>
      <c r="F19" s="27">
        <v>5</v>
      </c>
      <c r="G19" s="27">
        <v>8</v>
      </c>
      <c r="H19" s="27"/>
      <c r="I19" s="27"/>
      <c r="J19" s="27">
        <v>0</v>
      </c>
      <c r="K19" s="27">
        <v>0</v>
      </c>
      <c r="L19" s="27">
        <v>5</v>
      </c>
      <c r="M19" s="27">
        <v>2</v>
      </c>
      <c r="N19" s="27">
        <f t="shared" si="0"/>
        <v>7</v>
      </c>
      <c r="O19" s="39">
        <v>0</v>
      </c>
      <c r="P19" s="39">
        <v>0</v>
      </c>
      <c r="Q19" s="39">
        <v>1</v>
      </c>
      <c r="R19" s="39">
        <v>1</v>
      </c>
      <c r="S19" s="39">
        <v>0</v>
      </c>
      <c r="T19" s="39">
        <f t="shared" si="1"/>
        <v>10</v>
      </c>
      <c r="U19" s="40">
        <f t="shared" si="2"/>
        <v>1.1333333333333333</v>
      </c>
      <c r="V19" s="22">
        <v>406</v>
      </c>
      <c r="W19" s="22" t="s">
        <v>81</v>
      </c>
      <c r="X19" s="22" t="s">
        <v>78</v>
      </c>
      <c r="Y19" s="68">
        <v>2115</v>
      </c>
      <c r="Z19" s="41"/>
      <c r="AA19" s="1" t="s">
        <v>79</v>
      </c>
      <c r="AB19" s="28" t="s">
        <v>179</v>
      </c>
    </row>
    <row r="20" spans="1:28" x14ac:dyDescent="0.3">
      <c r="A20" s="1" t="s">
        <v>64</v>
      </c>
      <c r="B20" s="1" t="s">
        <v>46</v>
      </c>
      <c r="C20" s="27" t="s">
        <v>55</v>
      </c>
      <c r="D20" s="38">
        <v>33</v>
      </c>
      <c r="E20" s="27">
        <v>30</v>
      </c>
      <c r="F20" s="27">
        <v>3</v>
      </c>
      <c r="G20" s="27">
        <v>9</v>
      </c>
      <c r="H20" s="27"/>
      <c r="I20" s="27"/>
      <c r="J20" s="27">
        <v>7</v>
      </c>
      <c r="K20" s="27">
        <v>11</v>
      </c>
      <c r="L20" s="27">
        <v>5</v>
      </c>
      <c r="M20" s="27">
        <v>11</v>
      </c>
      <c r="N20" s="27">
        <f t="shared" si="0"/>
        <v>16</v>
      </c>
      <c r="O20" s="39">
        <v>1</v>
      </c>
      <c r="P20" s="39">
        <v>4</v>
      </c>
      <c r="Q20" s="39">
        <v>0</v>
      </c>
      <c r="R20" s="39">
        <v>0</v>
      </c>
      <c r="S20" s="39">
        <v>1</v>
      </c>
      <c r="T20" s="39">
        <f t="shared" si="1"/>
        <v>13</v>
      </c>
      <c r="U20" s="40">
        <f t="shared" si="2"/>
        <v>1.0333333333333334</v>
      </c>
      <c r="V20" s="22">
        <v>406</v>
      </c>
      <c r="W20" s="22" t="s">
        <v>81</v>
      </c>
      <c r="X20" s="22" t="s">
        <v>78</v>
      </c>
      <c r="Y20" s="68">
        <v>2115</v>
      </c>
      <c r="Z20" s="41"/>
      <c r="AA20" s="1" t="s">
        <v>79</v>
      </c>
      <c r="AB20" s="28" t="s">
        <v>179</v>
      </c>
    </row>
    <row r="21" spans="1:28" x14ac:dyDescent="0.3">
      <c r="A21" s="1" t="s">
        <v>64</v>
      </c>
      <c r="B21" s="1" t="s">
        <v>46</v>
      </c>
      <c r="C21" s="27" t="s">
        <v>86</v>
      </c>
      <c r="D21" s="38">
        <v>25</v>
      </c>
      <c r="E21" s="27">
        <v>2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 t="shared" si="0"/>
        <v>1</v>
      </c>
      <c r="O21" s="39">
        <v>0</v>
      </c>
      <c r="P21" s="39">
        <v>0</v>
      </c>
      <c r="Q21" s="39">
        <v>1</v>
      </c>
      <c r="R21" s="39">
        <v>0</v>
      </c>
      <c r="S21" s="39">
        <v>0</v>
      </c>
      <c r="T21" s="39">
        <f t="shared" si="1"/>
        <v>0</v>
      </c>
      <c r="U21" s="40">
        <f t="shared" si="2"/>
        <v>1</v>
      </c>
      <c r="V21" s="22">
        <v>406</v>
      </c>
      <c r="W21" s="22" t="s">
        <v>81</v>
      </c>
      <c r="X21" s="22" t="s">
        <v>78</v>
      </c>
      <c r="Y21" s="68">
        <v>2115</v>
      </c>
      <c r="Z21" s="41"/>
      <c r="AA21" s="1" t="s">
        <v>79</v>
      </c>
      <c r="AB21" s="28" t="s">
        <v>179</v>
      </c>
    </row>
    <row r="22" spans="1:28" x14ac:dyDescent="0.3">
      <c r="A22" s="1" t="s">
        <v>64</v>
      </c>
      <c r="B22" s="1" t="s">
        <v>46</v>
      </c>
      <c r="C22" s="27" t="s">
        <v>52</v>
      </c>
      <c r="D22" s="38">
        <v>12</v>
      </c>
      <c r="E22" s="27">
        <v>12</v>
      </c>
      <c r="F22" s="27">
        <v>0</v>
      </c>
      <c r="G22" s="27">
        <v>4</v>
      </c>
      <c r="H22" s="27"/>
      <c r="I22" s="27"/>
      <c r="J22" s="27">
        <v>0</v>
      </c>
      <c r="K22" s="27">
        <v>0</v>
      </c>
      <c r="L22" s="27">
        <v>3</v>
      </c>
      <c r="M22" s="27">
        <v>1</v>
      </c>
      <c r="N22" s="27">
        <f t="shared" si="0"/>
        <v>4</v>
      </c>
      <c r="O22" s="39">
        <v>1</v>
      </c>
      <c r="P22" s="39">
        <v>0</v>
      </c>
      <c r="Q22" s="39">
        <v>1</v>
      </c>
      <c r="R22" s="39">
        <v>0</v>
      </c>
      <c r="S22" s="39">
        <v>0</v>
      </c>
      <c r="T22" s="39">
        <f t="shared" si="1"/>
        <v>0</v>
      </c>
      <c r="U22" s="40">
        <f t="shared" si="2"/>
        <v>0.58333333333333337</v>
      </c>
      <c r="V22" s="22">
        <v>406</v>
      </c>
      <c r="W22" s="22" t="s">
        <v>81</v>
      </c>
      <c r="X22" s="22" t="s">
        <v>78</v>
      </c>
      <c r="Y22" s="68">
        <v>2115</v>
      </c>
      <c r="Z22" s="41"/>
      <c r="AA22" s="1" t="s">
        <v>79</v>
      </c>
      <c r="AB22" s="28" t="s">
        <v>179</v>
      </c>
    </row>
    <row r="23" spans="1:28" x14ac:dyDescent="0.3">
      <c r="A23" s="1" t="s">
        <v>64</v>
      </c>
      <c r="B23" s="1" t="s">
        <v>46</v>
      </c>
      <c r="C23" s="27" t="s">
        <v>50</v>
      </c>
      <c r="D23" s="38">
        <v>11</v>
      </c>
      <c r="E23" s="27">
        <v>40</v>
      </c>
      <c r="F23" s="27">
        <v>9</v>
      </c>
      <c r="G23" s="27">
        <v>20</v>
      </c>
      <c r="H23" s="27"/>
      <c r="I23" s="27"/>
      <c r="J23" s="27">
        <v>8</v>
      </c>
      <c r="K23" s="27">
        <v>9</v>
      </c>
      <c r="L23" s="27">
        <v>4</v>
      </c>
      <c r="M23" s="27">
        <v>6</v>
      </c>
      <c r="N23" s="27">
        <f t="shared" si="0"/>
        <v>10</v>
      </c>
      <c r="O23" s="39">
        <v>1</v>
      </c>
      <c r="P23" s="39">
        <v>4</v>
      </c>
      <c r="Q23" s="39">
        <v>3</v>
      </c>
      <c r="R23" s="39">
        <v>1</v>
      </c>
      <c r="S23" s="39">
        <v>0</v>
      </c>
      <c r="T23" s="39">
        <f t="shared" si="1"/>
        <v>26</v>
      </c>
      <c r="U23" s="40">
        <f t="shared" si="2"/>
        <v>1</v>
      </c>
      <c r="V23" s="22">
        <v>406</v>
      </c>
      <c r="W23" s="22" t="s">
        <v>81</v>
      </c>
      <c r="X23" s="22" t="s">
        <v>78</v>
      </c>
      <c r="Y23" s="68">
        <v>2115</v>
      </c>
      <c r="Z23" s="41"/>
      <c r="AA23" s="1" t="s">
        <v>79</v>
      </c>
      <c r="AB23" s="28" t="s">
        <v>179</v>
      </c>
    </row>
    <row r="24" spans="1:28" x14ac:dyDescent="0.3">
      <c r="A24" s="43" t="s">
        <v>64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35</v>
      </c>
      <c r="G24" s="44">
        <f t="shared" si="3"/>
        <v>88</v>
      </c>
      <c r="H24" s="44">
        <f t="shared" si="3"/>
        <v>0</v>
      </c>
      <c r="I24" s="44">
        <f t="shared" si="3"/>
        <v>0</v>
      </c>
      <c r="J24" s="44">
        <f t="shared" si="3"/>
        <v>27</v>
      </c>
      <c r="K24" s="44">
        <f t="shared" si="3"/>
        <v>34</v>
      </c>
      <c r="L24" s="44">
        <f t="shared" si="3"/>
        <v>29</v>
      </c>
      <c r="M24" s="44">
        <f t="shared" si="3"/>
        <v>36</v>
      </c>
      <c r="N24" s="44">
        <f t="shared" si="3"/>
        <v>65</v>
      </c>
      <c r="O24" s="44">
        <f t="shared" si="3"/>
        <v>14</v>
      </c>
      <c r="P24" s="44">
        <f t="shared" si="3"/>
        <v>26</v>
      </c>
      <c r="Q24" s="44">
        <f t="shared" si="3"/>
        <v>16</v>
      </c>
      <c r="R24" s="44">
        <f t="shared" si="3"/>
        <v>19</v>
      </c>
      <c r="S24" s="44">
        <f t="shared" si="3"/>
        <v>3</v>
      </c>
      <c r="T24" s="44">
        <f t="shared" si="3"/>
        <v>97</v>
      </c>
      <c r="U24" s="45">
        <f>((T24+Q24+N24-R24)+(O24*2))/E24</f>
        <v>0.77916666666666667</v>
      </c>
      <c r="V24" s="46">
        <v>406</v>
      </c>
      <c r="W24" s="46" t="s">
        <v>81</v>
      </c>
      <c r="X24" s="46" t="s">
        <v>78</v>
      </c>
      <c r="Y24" s="69">
        <v>2115</v>
      </c>
      <c r="Z24" s="47"/>
      <c r="AA24" s="43" t="s">
        <v>79</v>
      </c>
      <c r="AB24" s="67" t="s">
        <v>179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0.39772727272727271</v>
      </c>
      <c r="H25" s="27"/>
      <c r="I25" s="1"/>
      <c r="J25" s="48" t="s">
        <v>42</v>
      </c>
      <c r="K25" s="50">
        <f>J24/K24</f>
        <v>0.79411764705882348</v>
      </c>
      <c r="L25" s="1"/>
      <c r="M25" s="39" t="s">
        <v>43</v>
      </c>
      <c r="N25" s="51">
        <v>11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64</v>
      </c>
      <c r="C35" s="27" t="s">
        <v>189</v>
      </c>
      <c r="D35" s="38">
        <v>32</v>
      </c>
      <c r="E35" s="27">
        <v>28</v>
      </c>
      <c r="F35" s="27">
        <v>6</v>
      </c>
      <c r="G35" s="27">
        <v>14</v>
      </c>
      <c r="H35" s="27"/>
      <c r="I35" s="27"/>
      <c r="J35" s="27">
        <v>2</v>
      </c>
      <c r="K35" s="27">
        <v>2</v>
      </c>
      <c r="L35" s="27">
        <v>3</v>
      </c>
      <c r="M35" s="27">
        <v>0</v>
      </c>
      <c r="N35" s="27">
        <f t="shared" ref="N35:N44" si="4">SUM(L35:M35)</f>
        <v>3</v>
      </c>
      <c r="O35" s="39">
        <v>1</v>
      </c>
      <c r="P35" s="39">
        <v>5</v>
      </c>
      <c r="Q35" s="39">
        <v>1</v>
      </c>
      <c r="R35" s="39">
        <v>3</v>
      </c>
      <c r="S35" s="39">
        <v>0</v>
      </c>
      <c r="T35" s="27">
        <f t="shared" ref="T35:T44" si="5">+(F35*2)+J35</f>
        <v>14</v>
      </c>
      <c r="U35" s="40">
        <f t="shared" ref="U35:U44" si="6">IFERROR(((T35+Q35+N35-R35)+(O35*2))/E35,"")</f>
        <v>0.6071428571428571</v>
      </c>
      <c r="V35" s="22">
        <v>406</v>
      </c>
      <c r="W35" s="22" t="s">
        <v>77</v>
      </c>
      <c r="X35" s="22" t="s">
        <v>82</v>
      </c>
      <c r="Y35" s="68">
        <v>2115</v>
      </c>
      <c r="Z35" s="41"/>
      <c r="AA35" s="1" t="s">
        <v>180</v>
      </c>
      <c r="AB35" s="28" t="s">
        <v>181</v>
      </c>
    </row>
    <row r="36" spans="1:28" x14ac:dyDescent="0.3">
      <c r="A36" s="1" t="s">
        <v>46</v>
      </c>
      <c r="B36" s="1" t="s">
        <v>64</v>
      </c>
      <c r="C36" s="27" t="s">
        <v>182</v>
      </c>
      <c r="D36" s="38">
        <v>50</v>
      </c>
      <c r="E36" s="27">
        <v>24</v>
      </c>
      <c r="F36" s="27">
        <v>2</v>
      </c>
      <c r="G36" s="27">
        <v>7</v>
      </c>
      <c r="H36" s="27"/>
      <c r="I36" s="27"/>
      <c r="J36" s="27">
        <v>0</v>
      </c>
      <c r="K36" s="27">
        <v>1</v>
      </c>
      <c r="L36" s="27">
        <v>5</v>
      </c>
      <c r="M36" s="27">
        <v>8</v>
      </c>
      <c r="N36" s="27">
        <f t="shared" si="4"/>
        <v>13</v>
      </c>
      <c r="O36" s="27">
        <v>0</v>
      </c>
      <c r="P36" s="39">
        <v>3</v>
      </c>
      <c r="Q36" s="27">
        <v>1</v>
      </c>
      <c r="R36" s="27">
        <v>1</v>
      </c>
      <c r="S36" s="27">
        <v>1</v>
      </c>
      <c r="T36" s="27">
        <f t="shared" si="5"/>
        <v>4</v>
      </c>
      <c r="U36" s="40">
        <f t="shared" si="6"/>
        <v>0.70833333333333337</v>
      </c>
      <c r="V36" s="22">
        <v>406</v>
      </c>
      <c r="W36" s="22" t="s">
        <v>77</v>
      </c>
      <c r="X36" s="22" t="s">
        <v>82</v>
      </c>
      <c r="Y36" s="68">
        <v>2115</v>
      </c>
      <c r="Z36" s="41"/>
      <c r="AA36" s="1" t="s">
        <v>180</v>
      </c>
      <c r="AB36" s="28" t="s">
        <v>181</v>
      </c>
    </row>
    <row r="37" spans="1:28" x14ac:dyDescent="0.3">
      <c r="A37" s="1" t="s">
        <v>46</v>
      </c>
      <c r="B37" s="1" t="s">
        <v>64</v>
      </c>
      <c r="C37" s="27" t="s">
        <v>110</v>
      </c>
      <c r="D37" s="38">
        <v>40</v>
      </c>
      <c r="E37" s="27">
        <v>31</v>
      </c>
      <c r="F37" s="27">
        <v>3</v>
      </c>
      <c r="G37" s="27">
        <v>9</v>
      </c>
      <c r="H37" s="27"/>
      <c r="I37" s="27"/>
      <c r="J37" s="27">
        <v>2</v>
      </c>
      <c r="K37" s="27">
        <v>5</v>
      </c>
      <c r="L37" s="27">
        <v>5</v>
      </c>
      <c r="M37" s="27">
        <v>7</v>
      </c>
      <c r="N37" s="27">
        <f t="shared" si="4"/>
        <v>12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27">
        <f t="shared" si="5"/>
        <v>8</v>
      </c>
      <c r="U37" s="40">
        <f t="shared" si="6"/>
        <v>0.61290322580645162</v>
      </c>
      <c r="V37" s="22">
        <v>406</v>
      </c>
      <c r="W37" s="22" t="s">
        <v>77</v>
      </c>
      <c r="X37" s="22" t="s">
        <v>82</v>
      </c>
      <c r="Y37" s="68">
        <v>2115</v>
      </c>
      <c r="Z37" s="41"/>
      <c r="AA37" s="1" t="s">
        <v>180</v>
      </c>
      <c r="AB37" s="28" t="s">
        <v>181</v>
      </c>
    </row>
    <row r="38" spans="1:28" x14ac:dyDescent="0.3">
      <c r="A38" s="1" t="s">
        <v>46</v>
      </c>
      <c r="B38" s="1" t="s">
        <v>64</v>
      </c>
      <c r="C38" s="27" t="s">
        <v>183</v>
      </c>
      <c r="D38" s="38">
        <v>43</v>
      </c>
      <c r="E38" s="27">
        <v>36</v>
      </c>
      <c r="F38" s="27">
        <v>6</v>
      </c>
      <c r="G38" s="27">
        <v>21</v>
      </c>
      <c r="H38" s="27"/>
      <c r="I38" s="27"/>
      <c r="J38" s="27">
        <v>2</v>
      </c>
      <c r="K38" s="27">
        <v>3</v>
      </c>
      <c r="L38" s="27">
        <v>5</v>
      </c>
      <c r="M38" s="27">
        <v>4</v>
      </c>
      <c r="N38" s="27">
        <f t="shared" si="4"/>
        <v>9</v>
      </c>
      <c r="O38" s="39">
        <v>2</v>
      </c>
      <c r="P38" s="39">
        <v>3</v>
      </c>
      <c r="Q38" s="39">
        <v>2</v>
      </c>
      <c r="R38" s="39">
        <v>3</v>
      </c>
      <c r="S38" s="39">
        <v>0</v>
      </c>
      <c r="T38" s="27">
        <f t="shared" si="5"/>
        <v>14</v>
      </c>
      <c r="U38" s="40">
        <f t="shared" si="6"/>
        <v>0.72222222222222221</v>
      </c>
      <c r="V38" s="22">
        <v>406</v>
      </c>
      <c r="W38" s="22" t="s">
        <v>77</v>
      </c>
      <c r="X38" s="22" t="s">
        <v>82</v>
      </c>
      <c r="Y38" s="68">
        <v>2115</v>
      </c>
      <c r="Z38" s="41"/>
      <c r="AA38" s="1" t="s">
        <v>180</v>
      </c>
      <c r="AB38" s="28" t="s">
        <v>181</v>
      </c>
    </row>
    <row r="39" spans="1:28" x14ac:dyDescent="0.3">
      <c r="A39" s="1" t="s">
        <v>46</v>
      </c>
      <c r="B39" s="1" t="s">
        <v>64</v>
      </c>
      <c r="C39" s="27" t="s">
        <v>184</v>
      </c>
      <c r="D39" s="38">
        <v>10</v>
      </c>
      <c r="E39" s="27">
        <v>24</v>
      </c>
      <c r="F39" s="27">
        <v>4</v>
      </c>
      <c r="G39" s="27">
        <v>7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2</v>
      </c>
      <c r="P39" s="39">
        <v>2</v>
      </c>
      <c r="Q39" s="39">
        <v>2</v>
      </c>
      <c r="R39" s="39">
        <v>4</v>
      </c>
      <c r="S39" s="39">
        <v>0</v>
      </c>
      <c r="T39" s="27">
        <f t="shared" si="5"/>
        <v>8</v>
      </c>
      <c r="U39" s="40">
        <f t="shared" si="6"/>
        <v>0.45833333333333331</v>
      </c>
      <c r="V39" s="22">
        <v>406</v>
      </c>
      <c r="W39" s="22" t="s">
        <v>77</v>
      </c>
      <c r="X39" s="22" t="s">
        <v>82</v>
      </c>
      <c r="Y39" s="68">
        <v>2115</v>
      </c>
      <c r="Z39" s="41"/>
      <c r="AA39" s="1" t="s">
        <v>180</v>
      </c>
      <c r="AB39" s="28" t="s">
        <v>181</v>
      </c>
    </row>
    <row r="40" spans="1:28" x14ac:dyDescent="0.3">
      <c r="A40" s="1" t="s">
        <v>46</v>
      </c>
      <c r="B40" s="1" t="s">
        <v>64</v>
      </c>
      <c r="C40" s="27" t="s">
        <v>185</v>
      </c>
      <c r="D40" s="38">
        <v>33</v>
      </c>
      <c r="E40" s="27">
        <v>12</v>
      </c>
      <c r="F40" s="27">
        <v>1</v>
      </c>
      <c r="G40" s="27">
        <v>4</v>
      </c>
      <c r="H40" s="27"/>
      <c r="I40" s="27"/>
      <c r="J40" s="27">
        <v>3</v>
      </c>
      <c r="K40" s="27">
        <v>4</v>
      </c>
      <c r="L40" s="27">
        <v>0</v>
      </c>
      <c r="M40" s="27">
        <v>1</v>
      </c>
      <c r="N40" s="27">
        <f t="shared" si="4"/>
        <v>1</v>
      </c>
      <c r="O40" s="39">
        <v>2</v>
      </c>
      <c r="P40" s="39">
        <v>0</v>
      </c>
      <c r="Q40" s="39">
        <v>0</v>
      </c>
      <c r="R40" s="39">
        <v>1</v>
      </c>
      <c r="S40" s="39">
        <v>0</v>
      </c>
      <c r="T40" s="27">
        <f t="shared" si="5"/>
        <v>5</v>
      </c>
      <c r="U40" s="40">
        <f t="shared" si="6"/>
        <v>0.75</v>
      </c>
      <c r="V40" s="22">
        <v>406</v>
      </c>
      <c r="W40" s="22" t="s">
        <v>77</v>
      </c>
      <c r="X40" s="22" t="s">
        <v>82</v>
      </c>
      <c r="Y40" s="68">
        <v>2115</v>
      </c>
      <c r="Z40" s="41"/>
      <c r="AA40" s="1" t="s">
        <v>180</v>
      </c>
      <c r="AB40" s="28" t="s">
        <v>181</v>
      </c>
    </row>
    <row r="41" spans="1:28" x14ac:dyDescent="0.3">
      <c r="A41" s="1" t="s">
        <v>46</v>
      </c>
      <c r="B41" s="1" t="s">
        <v>64</v>
      </c>
      <c r="C41" s="27" t="s">
        <v>186</v>
      </c>
      <c r="D41" s="38">
        <v>51</v>
      </c>
      <c r="E41" s="27">
        <v>13</v>
      </c>
      <c r="F41" s="27">
        <v>0</v>
      </c>
      <c r="G41" s="27">
        <v>3</v>
      </c>
      <c r="H41" s="27"/>
      <c r="I41" s="27"/>
      <c r="J41" s="27">
        <v>3</v>
      </c>
      <c r="K41" s="27">
        <v>6</v>
      </c>
      <c r="L41" s="27">
        <v>0</v>
      </c>
      <c r="M41" s="27">
        <v>2</v>
      </c>
      <c r="N41" s="27">
        <f t="shared" si="4"/>
        <v>2</v>
      </c>
      <c r="O41" s="39">
        <v>0</v>
      </c>
      <c r="P41" s="39">
        <v>1</v>
      </c>
      <c r="Q41" s="39">
        <v>1</v>
      </c>
      <c r="R41" s="39">
        <v>0</v>
      </c>
      <c r="S41" s="39">
        <v>0</v>
      </c>
      <c r="T41" s="27">
        <f t="shared" si="5"/>
        <v>3</v>
      </c>
      <c r="U41" s="40">
        <f t="shared" si="6"/>
        <v>0.46153846153846156</v>
      </c>
      <c r="V41" s="22">
        <v>406</v>
      </c>
      <c r="W41" s="22" t="s">
        <v>77</v>
      </c>
      <c r="X41" s="22" t="s">
        <v>82</v>
      </c>
      <c r="Y41" s="68">
        <v>2115</v>
      </c>
      <c r="Z41" s="41"/>
      <c r="AA41" s="1" t="s">
        <v>180</v>
      </c>
      <c r="AB41" s="28" t="s">
        <v>181</v>
      </c>
    </row>
    <row r="42" spans="1:28" x14ac:dyDescent="0.3">
      <c r="A42" s="1" t="s">
        <v>46</v>
      </c>
      <c r="B42" s="1" t="s">
        <v>64</v>
      </c>
      <c r="C42" s="27" t="s">
        <v>112</v>
      </c>
      <c r="D42" s="38">
        <v>11</v>
      </c>
      <c r="E42" s="27">
        <v>41</v>
      </c>
      <c r="F42" s="27">
        <v>8</v>
      </c>
      <c r="G42" s="27">
        <v>17</v>
      </c>
      <c r="H42" s="27"/>
      <c r="I42" s="27"/>
      <c r="J42" s="27">
        <v>4</v>
      </c>
      <c r="K42" s="27">
        <v>8</v>
      </c>
      <c r="L42" s="27">
        <v>2</v>
      </c>
      <c r="M42" s="27">
        <v>1</v>
      </c>
      <c r="N42" s="27">
        <f t="shared" si="4"/>
        <v>3</v>
      </c>
      <c r="O42" s="39">
        <v>0</v>
      </c>
      <c r="P42" s="39">
        <v>4</v>
      </c>
      <c r="Q42" s="39">
        <v>3</v>
      </c>
      <c r="R42" s="39">
        <v>4</v>
      </c>
      <c r="S42" s="39">
        <v>0</v>
      </c>
      <c r="T42" s="27">
        <f t="shared" si="5"/>
        <v>20</v>
      </c>
      <c r="U42" s="40">
        <f t="shared" si="6"/>
        <v>0.53658536585365857</v>
      </c>
      <c r="V42" s="22">
        <v>406</v>
      </c>
      <c r="W42" s="22" t="s">
        <v>77</v>
      </c>
      <c r="X42" s="22" t="s">
        <v>82</v>
      </c>
      <c r="Y42" s="68">
        <v>2115</v>
      </c>
      <c r="Z42" s="41"/>
      <c r="AA42" s="1" t="s">
        <v>180</v>
      </c>
      <c r="AB42" s="28" t="s">
        <v>181</v>
      </c>
    </row>
    <row r="43" spans="1:28" x14ac:dyDescent="0.3">
      <c r="A43" s="1" t="s">
        <v>46</v>
      </c>
      <c r="B43" s="1" t="s">
        <v>64</v>
      </c>
      <c r="C43" s="27" t="s">
        <v>187</v>
      </c>
      <c r="D43" s="38">
        <v>22</v>
      </c>
      <c r="E43" s="27">
        <v>29</v>
      </c>
      <c r="F43" s="27">
        <v>4</v>
      </c>
      <c r="G43" s="27">
        <v>9</v>
      </c>
      <c r="H43" s="27"/>
      <c r="I43" s="27"/>
      <c r="J43" s="27">
        <v>5</v>
      </c>
      <c r="K43" s="27">
        <v>7</v>
      </c>
      <c r="L43" s="27">
        <v>2</v>
      </c>
      <c r="M43" s="27">
        <v>0</v>
      </c>
      <c r="N43" s="27">
        <f t="shared" si="4"/>
        <v>2</v>
      </c>
      <c r="O43" s="39">
        <v>0</v>
      </c>
      <c r="P43" s="39">
        <v>3</v>
      </c>
      <c r="Q43" s="39">
        <v>0</v>
      </c>
      <c r="R43" s="39">
        <v>2</v>
      </c>
      <c r="S43" s="39">
        <v>0</v>
      </c>
      <c r="T43" s="27">
        <f t="shared" si="5"/>
        <v>13</v>
      </c>
      <c r="U43" s="40">
        <f t="shared" si="6"/>
        <v>0.44827586206896552</v>
      </c>
      <c r="V43" s="22">
        <v>406</v>
      </c>
      <c r="W43" s="22" t="s">
        <v>77</v>
      </c>
      <c r="X43" s="22" t="s">
        <v>82</v>
      </c>
      <c r="Y43" s="68">
        <v>2115</v>
      </c>
      <c r="Z43" s="41"/>
      <c r="AA43" s="1" t="s">
        <v>180</v>
      </c>
      <c r="AB43" s="28" t="s">
        <v>181</v>
      </c>
    </row>
    <row r="44" spans="1:28" x14ac:dyDescent="0.3">
      <c r="A44" s="1" t="s">
        <v>46</v>
      </c>
      <c r="B44" s="1" t="s">
        <v>64</v>
      </c>
      <c r="C44" s="27" t="s">
        <v>188</v>
      </c>
      <c r="D44" s="38">
        <v>1</v>
      </c>
      <c r="E44" s="27">
        <v>2</v>
      </c>
      <c r="F44" s="27">
        <v>0</v>
      </c>
      <c r="G44" s="27">
        <v>1</v>
      </c>
      <c r="H44" s="27"/>
      <c r="I44" s="27"/>
      <c r="J44" s="27">
        <v>1</v>
      </c>
      <c r="K44" s="27">
        <v>3</v>
      </c>
      <c r="L44" s="27">
        <v>0</v>
      </c>
      <c r="M44" s="27">
        <v>1</v>
      </c>
      <c r="N44" s="27">
        <f t="shared" si="4"/>
        <v>1</v>
      </c>
      <c r="O44" s="39">
        <v>0</v>
      </c>
      <c r="P44" s="39">
        <v>1</v>
      </c>
      <c r="Q44" s="39">
        <v>1</v>
      </c>
      <c r="R44" s="39">
        <v>0</v>
      </c>
      <c r="S44" s="39">
        <v>0</v>
      </c>
      <c r="T44" s="27">
        <f t="shared" si="5"/>
        <v>1</v>
      </c>
      <c r="U44" s="40">
        <f t="shared" si="6"/>
        <v>1.5</v>
      </c>
      <c r="V44" s="22">
        <v>406</v>
      </c>
      <c r="W44" s="22" t="s">
        <v>77</v>
      </c>
      <c r="X44" s="22" t="s">
        <v>82</v>
      </c>
      <c r="Y44" s="68">
        <v>2115</v>
      </c>
      <c r="Z44" s="41"/>
      <c r="AA44" s="1" t="s">
        <v>180</v>
      </c>
      <c r="AB44" s="28" t="s">
        <v>181</v>
      </c>
    </row>
    <row r="45" spans="1:28" x14ac:dyDescent="0.3">
      <c r="A45" s="43" t="s">
        <v>46</v>
      </c>
      <c r="B45" s="43" t="s">
        <v>64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34</v>
      </c>
      <c r="G45" s="44">
        <f t="shared" si="7"/>
        <v>92</v>
      </c>
      <c r="H45" s="44">
        <f t="shared" si="7"/>
        <v>0</v>
      </c>
      <c r="I45" s="44">
        <f t="shared" si="7"/>
        <v>0</v>
      </c>
      <c r="J45" s="44">
        <f t="shared" si="7"/>
        <v>22</v>
      </c>
      <c r="K45" s="44">
        <f t="shared" si="7"/>
        <v>39</v>
      </c>
      <c r="L45" s="44">
        <f t="shared" si="7"/>
        <v>23</v>
      </c>
      <c r="M45" s="44">
        <f t="shared" si="7"/>
        <v>24</v>
      </c>
      <c r="N45" s="44">
        <f t="shared" si="7"/>
        <v>47</v>
      </c>
      <c r="O45" s="44">
        <f t="shared" si="7"/>
        <v>7</v>
      </c>
      <c r="P45" s="44">
        <f t="shared" si="7"/>
        <v>24</v>
      </c>
      <c r="Q45" s="44">
        <f t="shared" si="7"/>
        <v>11</v>
      </c>
      <c r="R45" s="44">
        <f t="shared" si="7"/>
        <v>19</v>
      </c>
      <c r="S45" s="44">
        <f t="shared" si="7"/>
        <v>1</v>
      </c>
      <c r="T45" s="44">
        <f t="shared" si="7"/>
        <v>90</v>
      </c>
      <c r="U45" s="45">
        <f>((T45+Q45+N45-R45)+(O45*2))/E45</f>
        <v>0.59583333333333333</v>
      </c>
      <c r="V45" s="46">
        <v>406</v>
      </c>
      <c r="W45" s="46" t="s">
        <v>77</v>
      </c>
      <c r="X45" s="46" t="s">
        <v>82</v>
      </c>
      <c r="Y45" s="69">
        <v>2115</v>
      </c>
      <c r="Z45" s="47"/>
      <c r="AA45" s="43" t="s">
        <v>180</v>
      </c>
      <c r="AB45" s="67" t="s">
        <v>181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0.36956521739130432</v>
      </c>
      <c r="H46" s="27"/>
      <c r="I46" s="1"/>
      <c r="J46" s="48" t="s">
        <v>42</v>
      </c>
      <c r="K46" s="50">
        <f>J45/K45</f>
        <v>0.5641025641025641</v>
      </c>
      <c r="L46" s="1"/>
      <c r="M46" s="39" t="s">
        <v>43</v>
      </c>
      <c r="N46" s="51">
        <v>12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66"/>
    </row>
    <row r="50" spans="28:28" x14ac:dyDescent="0.3">
      <c r="AB50" s="66"/>
    </row>
    <row r="51" spans="28:28" x14ac:dyDescent="0.3">
      <c r="AB51" s="66"/>
    </row>
    <row r="52" spans="28:28" x14ac:dyDescent="0.3">
      <c r="AB52" s="66"/>
    </row>
  </sheetData>
  <sheetProtection sheet="1" objects="1" scenarios="1"/>
  <sortState xmlns:xlrd2="http://schemas.microsoft.com/office/spreadsheetml/2017/richdata2" ref="A35:AB44">
    <sortCondition ref="C35:C44"/>
  </sortState>
  <pageMargins left="0.25" right="0.25" top="0.75" bottom="0.75" header="0.3" footer="0.3"/>
  <pageSetup scale="6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BDDB-8CC2-417A-B3F9-F6BFF52ED6DA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299</v>
      </c>
      <c r="D4" s="7" t="s">
        <v>5</v>
      </c>
      <c r="E4" s="8"/>
      <c r="F4" s="5"/>
      <c r="G4" s="1"/>
      <c r="J4" s="15" t="s">
        <v>300</v>
      </c>
      <c r="K4" s="16" t="s">
        <v>45</v>
      </c>
      <c r="L4" s="17"/>
      <c r="M4" s="18"/>
      <c r="N4" s="19">
        <v>22</v>
      </c>
      <c r="O4" s="19">
        <v>27</v>
      </c>
      <c r="P4" s="19">
        <v>21</v>
      </c>
      <c r="Q4" s="19">
        <v>18</v>
      </c>
      <c r="R4" s="20"/>
      <c r="S4" s="21">
        <f>SUM(N4:R4)</f>
        <v>88</v>
      </c>
      <c r="T4" s="22">
        <v>412</v>
      </c>
    </row>
    <row r="5" spans="1:28" x14ac:dyDescent="0.3">
      <c r="B5" s="1"/>
      <c r="C5" s="6" t="s">
        <v>295</v>
      </c>
      <c r="D5" s="7" t="s">
        <v>6</v>
      </c>
      <c r="E5" s="1"/>
      <c r="F5" s="1" t="s">
        <v>403</v>
      </c>
      <c r="G5" s="1"/>
      <c r="J5" s="15" t="s">
        <v>301</v>
      </c>
      <c r="K5" s="16" t="s">
        <v>67</v>
      </c>
      <c r="L5" s="17"/>
      <c r="M5" s="18"/>
      <c r="N5" s="19">
        <v>27</v>
      </c>
      <c r="O5" s="19">
        <v>22</v>
      </c>
      <c r="P5" s="19">
        <v>22</v>
      </c>
      <c r="Q5" s="19">
        <v>27</v>
      </c>
      <c r="R5" s="20"/>
      <c r="S5" s="21">
        <f>SUM(N5:R5)</f>
        <v>98</v>
      </c>
      <c r="T5" s="22">
        <v>412</v>
      </c>
      <c r="U5" s="1"/>
      <c r="V5" s="1"/>
      <c r="W5" s="1"/>
    </row>
    <row r="6" spans="1:28" x14ac:dyDescent="0.3">
      <c r="C6" s="65">
        <v>932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412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66</v>
      </c>
      <c r="B13" s="1" t="s">
        <v>46</v>
      </c>
      <c r="C13" s="27" t="s">
        <v>47</v>
      </c>
      <c r="D13" s="38">
        <v>21</v>
      </c>
      <c r="E13" s="87"/>
      <c r="F13" s="27">
        <v>7</v>
      </c>
      <c r="G13" s="87"/>
      <c r="H13" s="27"/>
      <c r="I13" s="27"/>
      <c r="J13" s="27">
        <v>5</v>
      </c>
      <c r="K13" s="87"/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+(F13*2)+J13</f>
        <v>19</v>
      </c>
      <c r="U13" s="40" t="str">
        <f>IFERROR(((T13+Q13+N13-R13)+(O13*2))/E13,"")</f>
        <v/>
      </c>
      <c r="V13" s="22">
        <v>412</v>
      </c>
      <c r="W13" s="22" t="s">
        <v>77</v>
      </c>
      <c r="X13" s="22" t="s">
        <v>82</v>
      </c>
      <c r="Y13" s="68">
        <v>932</v>
      </c>
      <c r="Z13" s="41"/>
      <c r="AA13" s="1" t="s">
        <v>79</v>
      </c>
      <c r="AB13" s="28" t="s">
        <v>302</v>
      </c>
    </row>
    <row r="14" spans="1:28" x14ac:dyDescent="0.3">
      <c r="A14" s="1" t="s">
        <v>66</v>
      </c>
      <c r="B14" s="1" t="s">
        <v>46</v>
      </c>
      <c r="C14" s="27" t="s">
        <v>85</v>
      </c>
      <c r="D14" s="38">
        <v>24</v>
      </c>
      <c r="E14" s="87" t="s">
        <v>404</v>
      </c>
      <c r="F14" s="27"/>
      <c r="G14" s="87"/>
      <c r="H14" s="27"/>
      <c r="I14" s="27"/>
      <c r="J14" s="27"/>
      <c r="K14" s="87"/>
      <c r="L14" s="87"/>
      <c r="M14" s="87"/>
      <c r="N14" s="27"/>
      <c r="O14" s="88"/>
      <c r="P14" s="88"/>
      <c r="Q14" s="88"/>
      <c r="R14" s="88"/>
      <c r="S14" s="88"/>
      <c r="T14" s="27"/>
      <c r="U14" s="40" t="str">
        <f t="shared" ref="U14:U22" si="0">IFERROR(((T14+Q14+N14-R14)+(O14*2))/E14,"")</f>
        <v/>
      </c>
      <c r="V14" s="22">
        <v>412</v>
      </c>
      <c r="W14" s="22" t="s">
        <v>77</v>
      </c>
      <c r="X14" s="22" t="s">
        <v>82</v>
      </c>
      <c r="Y14" s="68">
        <v>932</v>
      </c>
      <c r="Z14" s="41"/>
      <c r="AA14" s="1" t="s">
        <v>79</v>
      </c>
      <c r="AB14" s="28" t="s">
        <v>302</v>
      </c>
    </row>
    <row r="15" spans="1:28" x14ac:dyDescent="0.3">
      <c r="A15" s="1" t="s">
        <v>66</v>
      </c>
      <c r="B15" s="1" t="s">
        <v>46</v>
      </c>
      <c r="C15" s="27" t="s">
        <v>54</v>
      </c>
      <c r="D15" s="38">
        <v>32</v>
      </c>
      <c r="E15" s="87"/>
      <c r="F15" s="27">
        <v>2</v>
      </c>
      <c r="G15" s="87"/>
      <c r="H15" s="27"/>
      <c r="I15" s="27"/>
      <c r="J15" s="27">
        <v>0</v>
      </c>
      <c r="K15" s="87"/>
      <c r="L15" s="87"/>
      <c r="M15" s="87"/>
      <c r="N15" s="27">
        <f t="shared" ref="N15:N18" si="1">SUM(L15:M15)</f>
        <v>0</v>
      </c>
      <c r="O15" s="88"/>
      <c r="P15" s="88"/>
      <c r="Q15" s="88"/>
      <c r="R15" s="88"/>
      <c r="S15" s="88"/>
      <c r="T15" s="27">
        <f t="shared" ref="T15:T22" si="2">+(F15*2)+J15</f>
        <v>4</v>
      </c>
      <c r="U15" s="40" t="str">
        <f t="shared" si="0"/>
        <v/>
      </c>
      <c r="V15" s="22">
        <v>412</v>
      </c>
      <c r="W15" s="22" t="s">
        <v>77</v>
      </c>
      <c r="X15" s="22" t="s">
        <v>82</v>
      </c>
      <c r="Y15" s="68">
        <v>932</v>
      </c>
      <c r="Z15" s="41"/>
      <c r="AA15" s="1" t="s">
        <v>79</v>
      </c>
      <c r="AB15" s="28" t="s">
        <v>302</v>
      </c>
    </row>
    <row r="16" spans="1:28" x14ac:dyDescent="0.3">
      <c r="A16" s="1" t="s">
        <v>66</v>
      </c>
      <c r="B16" s="1" t="s">
        <v>46</v>
      </c>
      <c r="C16" s="27" t="s">
        <v>111</v>
      </c>
      <c r="D16" s="38">
        <v>44</v>
      </c>
      <c r="E16" s="87"/>
      <c r="F16" s="27">
        <v>0</v>
      </c>
      <c r="G16" s="87"/>
      <c r="H16" s="27"/>
      <c r="I16" s="27"/>
      <c r="J16" s="27">
        <v>2</v>
      </c>
      <c r="K16" s="87"/>
      <c r="L16" s="87"/>
      <c r="M16" s="87"/>
      <c r="N16" s="27">
        <f t="shared" si="1"/>
        <v>0</v>
      </c>
      <c r="O16" s="88"/>
      <c r="P16" s="88"/>
      <c r="Q16" s="88"/>
      <c r="R16" s="88"/>
      <c r="S16" s="88"/>
      <c r="T16" s="27">
        <f t="shared" si="2"/>
        <v>2</v>
      </c>
      <c r="U16" s="40" t="str">
        <f t="shared" si="0"/>
        <v/>
      </c>
      <c r="V16" s="22">
        <v>412</v>
      </c>
      <c r="W16" s="22" t="s">
        <v>77</v>
      </c>
      <c r="X16" s="22" t="s">
        <v>82</v>
      </c>
      <c r="Y16" s="68">
        <v>932</v>
      </c>
      <c r="Z16" s="41"/>
      <c r="AA16" s="1" t="s">
        <v>79</v>
      </c>
      <c r="AB16" s="28" t="s">
        <v>302</v>
      </c>
    </row>
    <row r="17" spans="1:28" x14ac:dyDescent="0.3">
      <c r="A17" s="1" t="s">
        <v>66</v>
      </c>
      <c r="B17" s="1" t="s">
        <v>46</v>
      </c>
      <c r="C17" s="27" t="s">
        <v>48</v>
      </c>
      <c r="D17" s="38">
        <v>15</v>
      </c>
      <c r="E17" s="87"/>
      <c r="F17" s="27">
        <v>9</v>
      </c>
      <c r="G17" s="87"/>
      <c r="H17" s="27"/>
      <c r="I17" s="27"/>
      <c r="J17" s="27">
        <v>2</v>
      </c>
      <c r="K17" s="87"/>
      <c r="L17" s="87"/>
      <c r="M17" s="87"/>
      <c r="N17" s="27">
        <f t="shared" si="1"/>
        <v>0</v>
      </c>
      <c r="O17" s="88"/>
      <c r="P17" s="88"/>
      <c r="Q17" s="88"/>
      <c r="R17" s="88"/>
      <c r="S17" s="88"/>
      <c r="T17" s="27">
        <f t="shared" si="2"/>
        <v>20</v>
      </c>
      <c r="U17" s="40" t="str">
        <f t="shared" si="0"/>
        <v/>
      </c>
      <c r="V17" s="22">
        <v>412</v>
      </c>
      <c r="W17" s="22" t="s">
        <v>77</v>
      </c>
      <c r="X17" s="22" t="s">
        <v>82</v>
      </c>
      <c r="Y17" s="68">
        <v>932</v>
      </c>
      <c r="Z17" s="41"/>
      <c r="AA17" s="1" t="s">
        <v>79</v>
      </c>
      <c r="AB17" s="28" t="s">
        <v>302</v>
      </c>
    </row>
    <row r="18" spans="1:28" x14ac:dyDescent="0.3">
      <c r="A18" s="1" t="s">
        <v>66</v>
      </c>
      <c r="B18" s="1" t="s">
        <v>46</v>
      </c>
      <c r="C18" s="27" t="s">
        <v>49</v>
      </c>
      <c r="D18" s="38">
        <v>42</v>
      </c>
      <c r="E18" s="87"/>
      <c r="F18" s="27">
        <v>6</v>
      </c>
      <c r="G18" s="87"/>
      <c r="H18" s="27"/>
      <c r="I18" s="27"/>
      <c r="J18" s="27">
        <v>1</v>
      </c>
      <c r="K18" s="87"/>
      <c r="L18" s="87"/>
      <c r="M18" s="87"/>
      <c r="N18" s="27">
        <f t="shared" si="1"/>
        <v>0</v>
      </c>
      <c r="O18" s="88"/>
      <c r="P18" s="55">
        <v>6</v>
      </c>
      <c r="Q18" s="88"/>
      <c r="R18" s="88"/>
      <c r="S18" s="88"/>
      <c r="T18" s="27">
        <f t="shared" si="2"/>
        <v>13</v>
      </c>
      <c r="U18" s="40" t="str">
        <f t="shared" si="0"/>
        <v/>
      </c>
      <c r="V18" s="22">
        <v>412</v>
      </c>
      <c r="W18" s="22" t="s">
        <v>77</v>
      </c>
      <c r="X18" s="22" t="s">
        <v>82</v>
      </c>
      <c r="Y18" s="68">
        <v>932</v>
      </c>
      <c r="Z18" s="41"/>
      <c r="AA18" s="1" t="s">
        <v>79</v>
      </c>
      <c r="AB18" s="28" t="s">
        <v>302</v>
      </c>
    </row>
    <row r="19" spans="1:28" x14ac:dyDescent="0.3">
      <c r="A19" s="1" t="s">
        <v>66</v>
      </c>
      <c r="B19" s="1" t="s">
        <v>46</v>
      </c>
      <c r="C19" s="27" t="s">
        <v>154</v>
      </c>
      <c r="D19" s="38">
        <v>53</v>
      </c>
      <c r="E19" s="87" t="s">
        <v>405</v>
      </c>
      <c r="F19" s="27"/>
      <c r="G19" s="87"/>
      <c r="H19" s="27"/>
      <c r="I19" s="27"/>
      <c r="J19" s="27"/>
      <c r="K19" s="87"/>
      <c r="L19" s="87"/>
      <c r="M19" s="87"/>
      <c r="N19" s="27"/>
      <c r="O19" s="88"/>
      <c r="P19" s="88"/>
      <c r="Q19" s="88"/>
      <c r="R19" s="88"/>
      <c r="S19" s="88"/>
      <c r="T19" s="27"/>
      <c r="U19" s="40" t="str">
        <f t="shared" si="0"/>
        <v/>
      </c>
      <c r="V19" s="22">
        <v>412</v>
      </c>
      <c r="W19" s="22" t="s">
        <v>77</v>
      </c>
      <c r="X19" s="22" t="s">
        <v>82</v>
      </c>
      <c r="Y19" s="68">
        <v>932</v>
      </c>
      <c r="Z19" s="41"/>
      <c r="AA19" s="1" t="s">
        <v>79</v>
      </c>
      <c r="AB19" s="28" t="s">
        <v>302</v>
      </c>
    </row>
    <row r="20" spans="1:28" x14ac:dyDescent="0.3">
      <c r="A20" s="1" t="s">
        <v>66</v>
      </c>
      <c r="B20" s="1" t="s">
        <v>46</v>
      </c>
      <c r="C20" s="27" t="s">
        <v>55</v>
      </c>
      <c r="D20" s="38">
        <v>33</v>
      </c>
      <c r="E20" s="87"/>
      <c r="F20" s="27">
        <v>0</v>
      </c>
      <c r="G20" s="87"/>
      <c r="H20" s="27"/>
      <c r="I20" s="27"/>
      <c r="J20" s="27">
        <v>3</v>
      </c>
      <c r="K20" s="87"/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27">
        <f t="shared" si="2"/>
        <v>3</v>
      </c>
      <c r="U20" s="40" t="str">
        <f t="shared" si="0"/>
        <v/>
      </c>
      <c r="V20" s="22">
        <v>412</v>
      </c>
      <c r="W20" s="22" t="s">
        <v>77</v>
      </c>
      <c r="X20" s="22" t="s">
        <v>82</v>
      </c>
      <c r="Y20" s="68">
        <v>932</v>
      </c>
      <c r="Z20" s="41"/>
      <c r="AA20" s="1" t="s">
        <v>79</v>
      </c>
      <c r="AB20" s="28" t="s">
        <v>302</v>
      </c>
    </row>
    <row r="21" spans="1:28" x14ac:dyDescent="0.3">
      <c r="A21" s="1" t="s">
        <v>66</v>
      </c>
      <c r="B21" s="1" t="s">
        <v>46</v>
      </c>
      <c r="C21" s="27" t="s">
        <v>52</v>
      </c>
      <c r="D21" s="38">
        <v>12</v>
      </c>
      <c r="E21" s="87"/>
      <c r="F21" s="27">
        <v>4</v>
      </c>
      <c r="G21" s="87"/>
      <c r="H21" s="27"/>
      <c r="I21" s="27"/>
      <c r="J21" s="27">
        <v>2</v>
      </c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f t="shared" si="2"/>
        <v>10</v>
      </c>
      <c r="U21" s="40" t="str">
        <f t="shared" si="0"/>
        <v/>
      </c>
      <c r="V21" s="22">
        <v>412</v>
      </c>
      <c r="W21" s="22" t="s">
        <v>77</v>
      </c>
      <c r="X21" s="22" t="s">
        <v>82</v>
      </c>
      <c r="Y21" s="68">
        <v>932</v>
      </c>
      <c r="Z21" s="41"/>
      <c r="AA21" s="1" t="s">
        <v>79</v>
      </c>
      <c r="AB21" s="28" t="s">
        <v>302</v>
      </c>
    </row>
    <row r="22" spans="1:28" x14ac:dyDescent="0.3">
      <c r="A22" s="1" t="s">
        <v>66</v>
      </c>
      <c r="B22" s="1" t="s">
        <v>46</v>
      </c>
      <c r="C22" s="27" t="s">
        <v>50</v>
      </c>
      <c r="D22" s="38">
        <v>11</v>
      </c>
      <c r="E22" s="87"/>
      <c r="F22" s="27">
        <v>8</v>
      </c>
      <c r="G22" s="87"/>
      <c r="H22" s="27"/>
      <c r="I22" s="27"/>
      <c r="J22" s="27">
        <v>1</v>
      </c>
      <c r="K22" s="87"/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27">
        <f t="shared" si="2"/>
        <v>17</v>
      </c>
      <c r="U22" s="40" t="str">
        <f t="shared" si="0"/>
        <v/>
      </c>
      <c r="V22" s="22">
        <v>412</v>
      </c>
      <c r="W22" s="22" t="s">
        <v>77</v>
      </c>
      <c r="X22" s="22" t="s">
        <v>82</v>
      </c>
      <c r="Y22" s="68">
        <v>932</v>
      </c>
      <c r="Z22" s="41"/>
      <c r="AA22" s="1" t="s">
        <v>79</v>
      </c>
      <c r="AB22" s="28" t="s">
        <v>302</v>
      </c>
    </row>
    <row r="23" spans="1:28" x14ac:dyDescent="0.3">
      <c r="A23" s="1" t="s">
        <v>66</v>
      </c>
      <c r="B23" s="1" t="s">
        <v>46</v>
      </c>
      <c r="C23" s="55" t="s">
        <v>39</v>
      </c>
      <c r="D23" s="1"/>
      <c r="E23" s="55">
        <v>240</v>
      </c>
      <c r="F23" s="55"/>
      <c r="G23" s="55"/>
      <c r="H23" s="55"/>
      <c r="I23" s="55"/>
      <c r="J23" s="55"/>
      <c r="K23" s="55"/>
      <c r="L23" s="55"/>
      <c r="M23" s="55"/>
      <c r="N23" s="5"/>
      <c r="O23" s="55"/>
      <c r="P23" s="55">
        <v>16</v>
      </c>
      <c r="Q23" s="55"/>
      <c r="R23" s="42"/>
      <c r="S23" s="42"/>
      <c r="T23" s="27"/>
      <c r="U23" s="40" t="str">
        <f t="shared" ref="U23" si="3">_xlfn.IFNA("",((T23+Q23+N23-R23)+(O23*2))/E23)</f>
        <v/>
      </c>
      <c r="V23" s="22">
        <v>412</v>
      </c>
      <c r="W23" s="22" t="s">
        <v>77</v>
      </c>
      <c r="X23" s="22" t="s">
        <v>82</v>
      </c>
      <c r="Y23" s="68">
        <v>932</v>
      </c>
      <c r="Z23" s="41"/>
      <c r="AA23" s="1" t="s">
        <v>79</v>
      </c>
      <c r="AB23" s="28" t="s">
        <v>302</v>
      </c>
    </row>
    <row r="24" spans="1:28" x14ac:dyDescent="0.3">
      <c r="A24" s="43" t="s">
        <v>66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36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16</v>
      </c>
      <c r="K24" s="44">
        <f t="shared" si="4"/>
        <v>0</v>
      </c>
      <c r="L24" s="44">
        <f t="shared" si="4"/>
        <v>0</v>
      </c>
      <c r="M24" s="44">
        <f t="shared" si="4"/>
        <v>0</v>
      </c>
      <c r="N24" s="44">
        <f t="shared" si="4"/>
        <v>0</v>
      </c>
      <c r="O24" s="44">
        <f t="shared" si="4"/>
        <v>0</v>
      </c>
      <c r="P24" s="44">
        <f t="shared" si="4"/>
        <v>22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88</v>
      </c>
      <c r="U24" s="45">
        <f>((T24+Q24+N24-R24)+(O24*2))/E24</f>
        <v>0.36666666666666664</v>
      </c>
      <c r="V24" s="46">
        <v>412</v>
      </c>
      <c r="W24" s="46" t="s">
        <v>77</v>
      </c>
      <c r="X24" s="46" t="s">
        <v>82</v>
      </c>
      <c r="Y24" s="69">
        <v>932</v>
      </c>
      <c r="Z24" s="47"/>
      <c r="AA24" s="43" t="s">
        <v>79</v>
      </c>
      <c r="AB24" s="67" t="s">
        <v>302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 t="e">
        <f>J24/K24</f>
        <v>#DIV/0!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15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66</v>
      </c>
      <c r="C35" s="27" t="s">
        <v>246</v>
      </c>
      <c r="D35" s="38">
        <v>12</v>
      </c>
      <c r="E35" s="87"/>
      <c r="F35" s="27">
        <v>13</v>
      </c>
      <c r="G35" s="27">
        <v>25</v>
      </c>
      <c r="H35" s="27"/>
      <c r="I35" s="27"/>
      <c r="J35" s="27">
        <v>10</v>
      </c>
      <c r="K35" s="27">
        <v>11</v>
      </c>
      <c r="L35" s="87"/>
      <c r="M35" s="27">
        <v>9</v>
      </c>
      <c r="N35" s="27">
        <f>SUM(L35:M35)</f>
        <v>9</v>
      </c>
      <c r="O35" s="87"/>
      <c r="P35" s="88"/>
      <c r="Q35" s="87"/>
      <c r="R35" s="87"/>
      <c r="S35" s="87"/>
      <c r="T35" s="27">
        <f>(H35*3)+((F35-H35)*2)+J35</f>
        <v>36</v>
      </c>
      <c r="U35" s="40" t="str">
        <f>IFERROR(((T35+Q35+N35-R35)+(O35*2))/E35,"")</f>
        <v/>
      </c>
      <c r="V35" s="22">
        <v>412</v>
      </c>
      <c r="W35" s="22" t="s">
        <v>81</v>
      </c>
      <c r="X35" s="22" t="s">
        <v>78</v>
      </c>
      <c r="Y35" s="68">
        <v>932</v>
      </c>
      <c r="Z35" s="41"/>
      <c r="AA35" s="1" t="s">
        <v>293</v>
      </c>
      <c r="AB35" s="28" t="s">
        <v>303</v>
      </c>
    </row>
    <row r="36" spans="1:28" x14ac:dyDescent="0.3">
      <c r="A36" s="1" t="s">
        <v>46</v>
      </c>
      <c r="B36" s="1" t="s">
        <v>66</v>
      </c>
      <c r="C36" s="27" t="s">
        <v>247</v>
      </c>
      <c r="D36" s="38">
        <v>34</v>
      </c>
      <c r="E36" s="27">
        <v>10</v>
      </c>
      <c r="F36" s="27">
        <v>2</v>
      </c>
      <c r="G36" s="87"/>
      <c r="H36" s="27"/>
      <c r="I36" s="27"/>
      <c r="J36" s="27">
        <v>0</v>
      </c>
      <c r="K36" s="87"/>
      <c r="L36" s="87"/>
      <c r="M36" s="87"/>
      <c r="N36" s="27">
        <f t="shared" ref="N36:N40" si="5">SUM(L36:M36)</f>
        <v>0</v>
      </c>
      <c r="O36" s="88"/>
      <c r="P36" s="88"/>
      <c r="Q36" s="88"/>
      <c r="R36" s="88"/>
      <c r="S36" s="88"/>
      <c r="T36" s="39">
        <f t="shared" ref="T36:T40" si="6">(H36*3)+((F36-H36)*2)+J36</f>
        <v>4</v>
      </c>
      <c r="U36" s="40">
        <f t="shared" ref="U36:U43" si="7">IFERROR(((T36+Q36+N36-R36)+(O36*2))/E36,"")</f>
        <v>0.4</v>
      </c>
      <c r="V36" s="22">
        <v>412</v>
      </c>
      <c r="W36" s="22" t="s">
        <v>81</v>
      </c>
      <c r="X36" s="22" t="s">
        <v>78</v>
      </c>
      <c r="Y36" s="68">
        <v>932</v>
      </c>
      <c r="Z36" s="41"/>
      <c r="AA36" s="1" t="s">
        <v>293</v>
      </c>
      <c r="AB36" s="28" t="s">
        <v>303</v>
      </c>
    </row>
    <row r="37" spans="1:28" x14ac:dyDescent="0.3">
      <c r="A37" s="1" t="s">
        <v>46</v>
      </c>
      <c r="B37" s="1" t="s">
        <v>66</v>
      </c>
      <c r="C37" s="27" t="s">
        <v>249</v>
      </c>
      <c r="D37" s="38">
        <v>42</v>
      </c>
      <c r="E37" s="27">
        <v>26</v>
      </c>
      <c r="F37" s="27">
        <v>2</v>
      </c>
      <c r="G37" s="87"/>
      <c r="H37" s="27"/>
      <c r="I37" s="27"/>
      <c r="J37" s="27">
        <v>5</v>
      </c>
      <c r="K37" s="87"/>
      <c r="L37" s="87"/>
      <c r="M37" s="27">
        <v>6</v>
      </c>
      <c r="N37" s="27">
        <f t="shared" si="5"/>
        <v>6</v>
      </c>
      <c r="O37" s="88"/>
      <c r="P37" s="88"/>
      <c r="Q37" s="88"/>
      <c r="R37" s="88"/>
      <c r="S37" s="88"/>
      <c r="T37" s="39">
        <f t="shared" si="6"/>
        <v>9</v>
      </c>
      <c r="U37" s="40">
        <f t="shared" si="7"/>
        <v>0.57692307692307687</v>
      </c>
      <c r="V37" s="22">
        <v>412</v>
      </c>
      <c r="W37" s="22" t="s">
        <v>81</v>
      </c>
      <c r="X37" s="22" t="s">
        <v>78</v>
      </c>
      <c r="Y37" s="68">
        <v>932</v>
      </c>
      <c r="Z37" s="41"/>
      <c r="AA37" s="1" t="s">
        <v>293</v>
      </c>
      <c r="AB37" s="28" t="s">
        <v>303</v>
      </c>
    </row>
    <row r="38" spans="1:28" x14ac:dyDescent="0.3">
      <c r="A38" s="1" t="s">
        <v>46</v>
      </c>
      <c r="B38" s="1" t="s">
        <v>66</v>
      </c>
      <c r="C38" s="27" t="s">
        <v>250</v>
      </c>
      <c r="D38" s="38">
        <v>40</v>
      </c>
      <c r="E38" s="27">
        <v>32</v>
      </c>
      <c r="F38" s="27">
        <v>7</v>
      </c>
      <c r="G38" s="87"/>
      <c r="H38" s="27"/>
      <c r="I38" s="27"/>
      <c r="J38" s="27">
        <v>3</v>
      </c>
      <c r="K38" s="87"/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39">
        <f t="shared" si="6"/>
        <v>17</v>
      </c>
      <c r="U38" s="40">
        <f t="shared" si="7"/>
        <v>0.53125</v>
      </c>
      <c r="V38" s="22">
        <v>412</v>
      </c>
      <c r="W38" s="22" t="s">
        <v>81</v>
      </c>
      <c r="X38" s="22" t="s">
        <v>78</v>
      </c>
      <c r="Y38" s="68">
        <v>932</v>
      </c>
      <c r="Z38" s="41"/>
      <c r="AA38" s="1" t="s">
        <v>293</v>
      </c>
      <c r="AB38" s="28" t="s">
        <v>303</v>
      </c>
    </row>
    <row r="39" spans="1:28" x14ac:dyDescent="0.3">
      <c r="A39" s="1" t="s">
        <v>46</v>
      </c>
      <c r="B39" s="1" t="s">
        <v>66</v>
      </c>
      <c r="C39" s="27" t="s">
        <v>251</v>
      </c>
      <c r="D39" s="38">
        <v>44</v>
      </c>
      <c r="E39" s="87"/>
      <c r="F39" s="27">
        <v>7</v>
      </c>
      <c r="G39" s="87"/>
      <c r="H39" s="27"/>
      <c r="I39" s="27"/>
      <c r="J39" s="27">
        <v>4</v>
      </c>
      <c r="K39" s="87"/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39">
        <f t="shared" si="6"/>
        <v>18</v>
      </c>
      <c r="U39" s="40" t="str">
        <f t="shared" si="7"/>
        <v/>
      </c>
      <c r="V39" s="22">
        <v>412</v>
      </c>
      <c r="W39" s="22" t="s">
        <v>81</v>
      </c>
      <c r="X39" s="22" t="s">
        <v>78</v>
      </c>
      <c r="Y39" s="68">
        <v>932</v>
      </c>
      <c r="Z39" s="41"/>
      <c r="AA39" s="1" t="s">
        <v>293</v>
      </c>
      <c r="AB39" s="28" t="s">
        <v>303</v>
      </c>
    </row>
    <row r="40" spans="1:28" x14ac:dyDescent="0.3">
      <c r="A40" s="1" t="s">
        <v>46</v>
      </c>
      <c r="B40" s="1" t="s">
        <v>66</v>
      </c>
      <c r="C40" s="27" t="s">
        <v>252</v>
      </c>
      <c r="D40" s="38">
        <v>24</v>
      </c>
      <c r="E40" s="87"/>
      <c r="F40" s="27">
        <v>1</v>
      </c>
      <c r="G40" s="87"/>
      <c r="H40" s="27"/>
      <c r="I40" s="27"/>
      <c r="J40" s="27">
        <v>0</v>
      </c>
      <c r="K40" s="87"/>
      <c r="L40" s="87"/>
      <c r="M40" s="87"/>
      <c r="N40" s="27">
        <f t="shared" si="5"/>
        <v>0</v>
      </c>
      <c r="O40" s="88"/>
      <c r="P40" s="88"/>
      <c r="Q40" s="88"/>
      <c r="R40" s="88"/>
      <c r="S40" s="88"/>
      <c r="T40" s="39">
        <f t="shared" si="6"/>
        <v>2</v>
      </c>
      <c r="U40" s="40" t="str">
        <f t="shared" si="7"/>
        <v/>
      </c>
      <c r="V40" s="22">
        <v>412</v>
      </c>
      <c r="W40" s="22" t="s">
        <v>81</v>
      </c>
      <c r="X40" s="22" t="s">
        <v>78</v>
      </c>
      <c r="Y40" s="68">
        <v>932</v>
      </c>
      <c r="Z40" s="41"/>
      <c r="AA40" s="1" t="s">
        <v>293</v>
      </c>
      <c r="AB40" s="28" t="s">
        <v>303</v>
      </c>
    </row>
    <row r="41" spans="1:28" x14ac:dyDescent="0.3">
      <c r="A41" s="1" t="s">
        <v>46</v>
      </c>
      <c r="B41" s="1" t="s">
        <v>66</v>
      </c>
      <c r="C41" s="27" t="s">
        <v>253</v>
      </c>
      <c r="D41" s="38">
        <v>23</v>
      </c>
      <c r="E41" s="87"/>
      <c r="F41" s="27">
        <v>0</v>
      </c>
      <c r="G41" s="87"/>
      <c r="H41" s="27"/>
      <c r="I41" s="27"/>
      <c r="J41" s="27">
        <v>0</v>
      </c>
      <c r="K41" s="87"/>
      <c r="L41" s="87"/>
      <c r="M41" s="87"/>
      <c r="N41" s="27">
        <f>SUM(L41:M41)</f>
        <v>0</v>
      </c>
      <c r="O41" s="88"/>
      <c r="P41" s="88"/>
      <c r="Q41" s="88"/>
      <c r="R41" s="88"/>
      <c r="S41" s="88"/>
      <c r="T41" s="39">
        <f>(H41*3)+((F41-H41)*2)+J41</f>
        <v>0</v>
      </c>
      <c r="U41" s="40" t="str">
        <f t="shared" si="7"/>
        <v/>
      </c>
      <c r="V41" s="22">
        <v>412</v>
      </c>
      <c r="W41" s="22" t="s">
        <v>81</v>
      </c>
      <c r="X41" s="22" t="s">
        <v>78</v>
      </c>
      <c r="Y41" s="68">
        <v>932</v>
      </c>
      <c r="Z41" s="41"/>
      <c r="AA41" s="1" t="s">
        <v>293</v>
      </c>
      <c r="AB41" s="28" t="s">
        <v>303</v>
      </c>
    </row>
    <row r="42" spans="1:28" x14ac:dyDescent="0.3">
      <c r="A42" s="1" t="s">
        <v>46</v>
      </c>
      <c r="B42" s="1" t="s">
        <v>66</v>
      </c>
      <c r="C42" s="27" t="s">
        <v>254</v>
      </c>
      <c r="D42" s="38">
        <v>10</v>
      </c>
      <c r="E42" s="87"/>
      <c r="F42" s="27">
        <v>6</v>
      </c>
      <c r="G42" s="87"/>
      <c r="H42" s="27"/>
      <c r="I42" s="27"/>
      <c r="J42" s="27">
        <v>0</v>
      </c>
      <c r="K42" s="87"/>
      <c r="L42" s="87"/>
      <c r="M42" s="87"/>
      <c r="N42" s="27">
        <f>SUM(L42:M42)</f>
        <v>0</v>
      </c>
      <c r="O42" s="39">
        <v>14</v>
      </c>
      <c r="P42" s="88"/>
      <c r="Q42" s="88"/>
      <c r="R42" s="88"/>
      <c r="S42" s="88"/>
      <c r="T42" s="39">
        <f>(H42*3)+((F42-H42)*2)+J42</f>
        <v>12</v>
      </c>
      <c r="U42" s="40" t="str">
        <f t="shared" si="7"/>
        <v/>
      </c>
      <c r="V42" s="22">
        <v>412</v>
      </c>
      <c r="W42" s="22" t="s">
        <v>81</v>
      </c>
      <c r="X42" s="22" t="s">
        <v>78</v>
      </c>
      <c r="Y42" s="68">
        <v>932</v>
      </c>
      <c r="Z42" s="41"/>
      <c r="AA42" s="1" t="s">
        <v>293</v>
      </c>
      <c r="AB42" s="28" t="s">
        <v>303</v>
      </c>
    </row>
    <row r="43" spans="1:28" x14ac:dyDescent="0.3">
      <c r="A43" s="1" t="s">
        <v>46</v>
      </c>
      <c r="B43" s="1" t="s">
        <v>66</v>
      </c>
      <c r="C43" s="27" t="s">
        <v>255</v>
      </c>
      <c r="D43" s="38">
        <v>32</v>
      </c>
      <c r="E43" s="87"/>
      <c r="F43" s="27">
        <v>0</v>
      </c>
      <c r="G43" s="87"/>
      <c r="H43" s="27"/>
      <c r="I43" s="27"/>
      <c r="J43" s="27">
        <v>0</v>
      </c>
      <c r="K43" s="87"/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f>(H43*3)+((F43-H43)*2)+J43</f>
        <v>0</v>
      </c>
      <c r="U43" s="40" t="str">
        <f t="shared" si="7"/>
        <v/>
      </c>
      <c r="V43" s="22">
        <v>412</v>
      </c>
      <c r="W43" s="22" t="s">
        <v>81</v>
      </c>
      <c r="X43" s="22" t="s">
        <v>78</v>
      </c>
      <c r="Y43" s="68">
        <v>932</v>
      </c>
      <c r="Z43" s="41"/>
      <c r="AA43" s="1" t="s">
        <v>293</v>
      </c>
      <c r="AB43" s="28" t="s">
        <v>303</v>
      </c>
    </row>
    <row r="44" spans="1:28" x14ac:dyDescent="0.3">
      <c r="A44" s="1" t="s">
        <v>46</v>
      </c>
      <c r="B44" s="1" t="s">
        <v>66</v>
      </c>
      <c r="C44" s="55" t="s">
        <v>39</v>
      </c>
      <c r="D44" s="1"/>
      <c r="E44" s="55">
        <v>172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55">
        <v>23</v>
      </c>
      <c r="Q44" s="42"/>
      <c r="R44" s="42"/>
      <c r="S44" s="42"/>
      <c r="T44" s="42"/>
      <c r="U44" s="40" t="str">
        <f t="shared" ref="U44" si="8">_xlfn.IFNA("",((T44+Q44+N44-R44)+(O44*2))/E44)</f>
        <v/>
      </c>
      <c r="V44" s="22">
        <v>412</v>
      </c>
      <c r="W44" s="22" t="s">
        <v>81</v>
      </c>
      <c r="X44" s="22" t="s">
        <v>78</v>
      </c>
      <c r="Y44" s="68">
        <v>932</v>
      </c>
      <c r="Z44" s="41"/>
      <c r="AA44" s="1" t="s">
        <v>293</v>
      </c>
      <c r="AB44" s="28" t="s">
        <v>303</v>
      </c>
    </row>
    <row r="45" spans="1:28" x14ac:dyDescent="0.3">
      <c r="A45" s="43" t="s">
        <v>46</v>
      </c>
      <c r="B45" s="43" t="s">
        <v>66</v>
      </c>
      <c r="C45" s="44" t="s">
        <v>40</v>
      </c>
      <c r="D45" s="43"/>
      <c r="E45" s="44">
        <f t="shared" ref="E45:T45" si="9">SUM(E35:E44)</f>
        <v>240</v>
      </c>
      <c r="F45" s="44">
        <f t="shared" si="9"/>
        <v>38</v>
      </c>
      <c r="G45" s="44">
        <f t="shared" si="9"/>
        <v>25</v>
      </c>
      <c r="H45" s="44">
        <f t="shared" si="9"/>
        <v>0</v>
      </c>
      <c r="I45" s="44">
        <f t="shared" si="9"/>
        <v>0</v>
      </c>
      <c r="J45" s="44">
        <f t="shared" si="9"/>
        <v>22</v>
      </c>
      <c r="K45" s="44">
        <f t="shared" si="9"/>
        <v>11</v>
      </c>
      <c r="L45" s="44">
        <f t="shared" si="9"/>
        <v>0</v>
      </c>
      <c r="M45" s="44">
        <f t="shared" si="9"/>
        <v>15</v>
      </c>
      <c r="N45" s="44">
        <f t="shared" si="9"/>
        <v>15</v>
      </c>
      <c r="O45" s="44">
        <f t="shared" si="9"/>
        <v>14</v>
      </c>
      <c r="P45" s="44">
        <f t="shared" si="9"/>
        <v>23</v>
      </c>
      <c r="Q45" s="44">
        <f t="shared" si="9"/>
        <v>0</v>
      </c>
      <c r="R45" s="44">
        <f t="shared" si="9"/>
        <v>0</v>
      </c>
      <c r="S45" s="44">
        <f t="shared" si="9"/>
        <v>0</v>
      </c>
      <c r="T45" s="44">
        <f t="shared" si="9"/>
        <v>98</v>
      </c>
      <c r="U45" s="45">
        <f>((T45+Q45+N45-R45)+(O45*2))/E45</f>
        <v>0.58750000000000002</v>
      </c>
      <c r="V45" s="46">
        <v>412</v>
      </c>
      <c r="W45" s="46" t="s">
        <v>81</v>
      </c>
      <c r="X45" s="46" t="s">
        <v>78</v>
      </c>
      <c r="Y45" s="69">
        <v>932</v>
      </c>
      <c r="Z45" s="47"/>
      <c r="AA45" s="43" t="s">
        <v>293</v>
      </c>
      <c r="AB45" s="67" t="s">
        <v>303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1.52</v>
      </c>
      <c r="H46" s="27"/>
      <c r="I46" s="1"/>
      <c r="J46" s="48" t="s">
        <v>42</v>
      </c>
      <c r="K46" s="50">
        <f>J45/K45</f>
        <v>2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5052-715A-446A-ACFD-BCC32B48D866}">
  <sheetPr>
    <tabColor rgb="FF92D050"/>
  </sheetPr>
  <dimension ref="A1:AB49"/>
  <sheetViews>
    <sheetView tabSelected="1" topLeftCell="A4" workbookViewId="0">
      <selection activeCell="Q28" sqref="Q2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433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190</v>
      </c>
      <c r="D4" s="7" t="s">
        <v>5</v>
      </c>
      <c r="E4" s="8"/>
      <c r="F4" s="5"/>
      <c r="G4" s="1"/>
      <c r="J4" s="15" t="s">
        <v>194</v>
      </c>
      <c r="K4" s="16" t="str">
        <f>+C11</f>
        <v>Minnesota Fillies</v>
      </c>
      <c r="L4" s="17"/>
      <c r="M4" s="18"/>
      <c r="N4" s="19">
        <v>22</v>
      </c>
      <c r="O4" s="19">
        <v>18</v>
      </c>
      <c r="P4" s="19">
        <v>26</v>
      </c>
      <c r="Q4" s="19">
        <v>22</v>
      </c>
      <c r="R4" s="20"/>
      <c r="S4" s="21">
        <f>SUM(N4:R4)</f>
        <v>88</v>
      </c>
      <c r="T4" s="22">
        <v>414</v>
      </c>
    </row>
    <row r="5" spans="1:28" x14ac:dyDescent="0.3">
      <c r="B5" s="1"/>
      <c r="C5" s="6" t="s">
        <v>191</v>
      </c>
      <c r="D5" s="7" t="s">
        <v>6</v>
      </c>
      <c r="E5" s="1"/>
      <c r="F5" s="1"/>
      <c r="G5" s="1"/>
      <c r="J5" s="15" t="s">
        <v>195</v>
      </c>
      <c r="K5" s="16" t="str">
        <f>+C33</f>
        <v>St. Louis Streak</v>
      </c>
      <c r="L5" s="17"/>
      <c r="M5" s="18"/>
      <c r="N5" s="19">
        <v>30</v>
      </c>
      <c r="O5" s="19">
        <v>30</v>
      </c>
      <c r="P5" s="19">
        <v>20</v>
      </c>
      <c r="Q5" s="19">
        <v>25</v>
      </c>
      <c r="R5" s="20"/>
      <c r="S5" s="21">
        <f>SUM(N5:R5)</f>
        <v>105</v>
      </c>
      <c r="T5" s="22">
        <v>414</v>
      </c>
      <c r="U5" s="1"/>
      <c r="V5" s="1"/>
      <c r="W5" s="1"/>
    </row>
    <row r="6" spans="1:28" x14ac:dyDescent="0.3">
      <c r="C6" s="23">
        <v>761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192</v>
      </c>
      <c r="D7" s="7" t="s">
        <v>8</v>
      </c>
      <c r="G7" s="1"/>
      <c r="S7" s="1"/>
      <c r="T7" s="25" t="s">
        <v>9</v>
      </c>
      <c r="U7" s="1"/>
      <c r="V7" s="26">
        <v>414</v>
      </c>
      <c r="W7" s="1"/>
    </row>
    <row r="8" spans="1:28" x14ac:dyDescent="0.3">
      <c r="B8" s="1"/>
      <c r="C8" s="24" t="s">
        <v>193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8.5416666666666655E-2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62</v>
      </c>
      <c r="B13" s="1" t="s">
        <v>46</v>
      </c>
      <c r="C13" s="27" t="s">
        <v>47</v>
      </c>
      <c r="D13" s="38">
        <v>21</v>
      </c>
      <c r="E13" s="27">
        <v>36</v>
      </c>
      <c r="F13" s="27">
        <v>9</v>
      </c>
      <c r="G13" s="27">
        <v>20</v>
      </c>
      <c r="H13" s="27"/>
      <c r="I13" s="27"/>
      <c r="J13" s="27">
        <v>4</v>
      </c>
      <c r="K13" s="27">
        <v>4</v>
      </c>
      <c r="L13" s="27">
        <v>3</v>
      </c>
      <c r="M13" s="27">
        <v>2</v>
      </c>
      <c r="N13" s="27">
        <f t="shared" ref="N13:N22" si="0">SUM(L13:M13)</f>
        <v>5</v>
      </c>
      <c r="O13" s="27">
        <v>2</v>
      </c>
      <c r="P13" s="39">
        <v>2</v>
      </c>
      <c r="Q13" s="27">
        <v>0</v>
      </c>
      <c r="R13" s="27">
        <v>3</v>
      </c>
      <c r="S13" s="27">
        <v>0</v>
      </c>
      <c r="T13" s="27">
        <f t="shared" ref="T13:T22" si="1">(H13*3)+((F13-H13)*2)+J13</f>
        <v>22</v>
      </c>
      <c r="U13" s="40">
        <f t="shared" ref="U13:U22" si="2">IFERROR(((T13+Q13+N13-R13)+(O13*2))/E13,"")</f>
        <v>0.77777777777777779</v>
      </c>
      <c r="V13" s="22">
        <v>414</v>
      </c>
      <c r="W13" s="22" t="s">
        <v>77</v>
      </c>
      <c r="X13" s="22" t="s">
        <v>82</v>
      </c>
      <c r="Y13" s="68">
        <v>761</v>
      </c>
      <c r="Z13" s="41"/>
      <c r="AA13" s="1" t="s">
        <v>79</v>
      </c>
      <c r="AB13" s="28" t="s">
        <v>196</v>
      </c>
    </row>
    <row r="14" spans="1:28" x14ac:dyDescent="0.3">
      <c r="A14" s="1" t="s">
        <v>62</v>
      </c>
      <c r="B14" s="1" t="s">
        <v>46</v>
      </c>
      <c r="C14" s="27" t="s">
        <v>85</v>
      </c>
      <c r="D14" s="38">
        <v>24</v>
      </c>
      <c r="E14" s="27" t="s">
        <v>404</v>
      </c>
      <c r="F14" s="27"/>
      <c r="G14" s="27"/>
      <c r="H14" s="27"/>
      <c r="I14" s="27"/>
      <c r="J14" s="27"/>
      <c r="K14" s="27"/>
      <c r="L14" s="27"/>
      <c r="M14" s="27"/>
      <c r="N14" s="27"/>
      <c r="O14" s="39"/>
      <c r="P14" s="39"/>
      <c r="Q14" s="39"/>
      <c r="R14" s="39"/>
      <c r="S14" s="39"/>
      <c r="T14" s="39"/>
      <c r="U14" s="40" t="str">
        <f t="shared" si="2"/>
        <v/>
      </c>
      <c r="V14" s="22">
        <v>414</v>
      </c>
      <c r="W14" s="22" t="s">
        <v>77</v>
      </c>
      <c r="X14" s="22" t="s">
        <v>82</v>
      </c>
      <c r="Y14" s="68">
        <v>761</v>
      </c>
      <c r="Z14" s="41"/>
      <c r="AA14" s="1" t="s">
        <v>79</v>
      </c>
      <c r="AB14" s="28" t="s">
        <v>196</v>
      </c>
    </row>
    <row r="15" spans="1:28" x14ac:dyDescent="0.3">
      <c r="A15" s="1" t="s">
        <v>62</v>
      </c>
      <c r="B15" s="1" t="s">
        <v>46</v>
      </c>
      <c r="C15" s="27" t="s">
        <v>54</v>
      </c>
      <c r="D15" s="38">
        <v>32</v>
      </c>
      <c r="E15" s="27">
        <v>30</v>
      </c>
      <c r="F15" s="27">
        <v>3</v>
      </c>
      <c r="G15" s="27">
        <v>6</v>
      </c>
      <c r="H15" s="27"/>
      <c r="I15" s="27"/>
      <c r="J15" s="27">
        <v>2</v>
      </c>
      <c r="K15" s="27">
        <v>2</v>
      </c>
      <c r="L15" s="27">
        <v>0</v>
      </c>
      <c r="M15" s="27">
        <v>7</v>
      </c>
      <c r="N15" s="27">
        <f t="shared" si="0"/>
        <v>7</v>
      </c>
      <c r="O15" s="39">
        <v>5</v>
      </c>
      <c r="P15" s="39">
        <v>3</v>
      </c>
      <c r="Q15" s="39">
        <v>2</v>
      </c>
      <c r="R15" s="39">
        <v>6</v>
      </c>
      <c r="S15" s="39">
        <v>0</v>
      </c>
      <c r="T15" s="39">
        <f t="shared" si="1"/>
        <v>8</v>
      </c>
      <c r="U15" s="40">
        <f t="shared" si="2"/>
        <v>0.7</v>
      </c>
      <c r="V15" s="22">
        <v>414</v>
      </c>
      <c r="W15" s="22" t="s">
        <v>77</v>
      </c>
      <c r="X15" s="22" t="s">
        <v>82</v>
      </c>
      <c r="Y15" s="68">
        <v>761</v>
      </c>
      <c r="Z15" s="41"/>
      <c r="AA15" s="1" t="s">
        <v>79</v>
      </c>
      <c r="AB15" s="28" t="s">
        <v>196</v>
      </c>
    </row>
    <row r="16" spans="1:28" x14ac:dyDescent="0.3">
      <c r="A16" s="1" t="s">
        <v>62</v>
      </c>
      <c r="B16" s="1" t="s">
        <v>46</v>
      </c>
      <c r="C16" s="27" t="s">
        <v>111</v>
      </c>
      <c r="D16" s="38">
        <v>44</v>
      </c>
      <c r="E16" s="27">
        <v>17</v>
      </c>
      <c r="F16" s="27">
        <v>2</v>
      </c>
      <c r="G16" s="27">
        <v>7</v>
      </c>
      <c r="H16" s="27"/>
      <c r="I16" s="27"/>
      <c r="J16" s="27">
        <v>0</v>
      </c>
      <c r="K16" s="27">
        <v>0</v>
      </c>
      <c r="L16" s="27">
        <v>2</v>
      </c>
      <c r="M16" s="27">
        <v>1</v>
      </c>
      <c r="N16" s="27">
        <f t="shared" si="0"/>
        <v>3</v>
      </c>
      <c r="O16" s="39">
        <v>0</v>
      </c>
      <c r="P16" s="39">
        <v>2</v>
      </c>
      <c r="Q16" s="39">
        <v>2</v>
      </c>
      <c r="R16" s="39">
        <v>3</v>
      </c>
      <c r="S16" s="39">
        <v>0</v>
      </c>
      <c r="T16" s="39">
        <f t="shared" si="1"/>
        <v>4</v>
      </c>
      <c r="U16" s="40">
        <f t="shared" si="2"/>
        <v>0.35294117647058826</v>
      </c>
      <c r="V16" s="22">
        <v>414</v>
      </c>
      <c r="W16" s="22" t="s">
        <v>77</v>
      </c>
      <c r="X16" s="22" t="s">
        <v>82</v>
      </c>
      <c r="Y16" s="68">
        <v>761</v>
      </c>
      <c r="Z16" s="41"/>
      <c r="AA16" s="1" t="s">
        <v>79</v>
      </c>
      <c r="AB16" s="28" t="s">
        <v>196</v>
      </c>
    </row>
    <row r="17" spans="1:28" x14ac:dyDescent="0.3">
      <c r="A17" s="1" t="s">
        <v>62</v>
      </c>
      <c r="B17" s="1" t="s">
        <v>46</v>
      </c>
      <c r="C17" s="27" t="s">
        <v>48</v>
      </c>
      <c r="D17" s="38">
        <v>15</v>
      </c>
      <c r="E17" s="27">
        <v>41</v>
      </c>
      <c r="F17" s="27">
        <v>8</v>
      </c>
      <c r="G17" s="27">
        <v>17</v>
      </c>
      <c r="H17" s="27"/>
      <c r="I17" s="27"/>
      <c r="J17" s="27">
        <v>0</v>
      </c>
      <c r="K17" s="27">
        <v>0</v>
      </c>
      <c r="L17" s="27">
        <v>3</v>
      </c>
      <c r="M17" s="27">
        <v>5</v>
      </c>
      <c r="N17" s="27">
        <f t="shared" si="0"/>
        <v>8</v>
      </c>
      <c r="O17" s="39">
        <v>4</v>
      </c>
      <c r="P17" s="39">
        <v>4</v>
      </c>
      <c r="Q17" s="39">
        <v>3</v>
      </c>
      <c r="R17" s="39">
        <v>2</v>
      </c>
      <c r="S17" s="39">
        <v>0</v>
      </c>
      <c r="T17" s="39">
        <f t="shared" si="1"/>
        <v>16</v>
      </c>
      <c r="U17" s="40">
        <f t="shared" si="2"/>
        <v>0.80487804878048785</v>
      </c>
      <c r="V17" s="22">
        <v>414</v>
      </c>
      <c r="W17" s="22" t="s">
        <v>77</v>
      </c>
      <c r="X17" s="22" t="s">
        <v>82</v>
      </c>
      <c r="Y17" s="68">
        <v>761</v>
      </c>
      <c r="Z17" s="41"/>
      <c r="AA17" s="1" t="s">
        <v>79</v>
      </c>
      <c r="AB17" s="28" t="s">
        <v>196</v>
      </c>
    </row>
    <row r="18" spans="1:28" x14ac:dyDescent="0.3">
      <c r="A18" s="1" t="s">
        <v>62</v>
      </c>
      <c r="B18" s="1" t="s">
        <v>46</v>
      </c>
      <c r="C18" s="27" t="s">
        <v>49</v>
      </c>
      <c r="D18" s="38">
        <v>42</v>
      </c>
      <c r="E18" s="27">
        <v>34</v>
      </c>
      <c r="F18" s="27">
        <v>5</v>
      </c>
      <c r="G18" s="27">
        <v>11</v>
      </c>
      <c r="H18" s="27"/>
      <c r="I18" s="27"/>
      <c r="J18" s="27">
        <v>2</v>
      </c>
      <c r="K18" s="27">
        <v>2</v>
      </c>
      <c r="L18" s="27">
        <v>1</v>
      </c>
      <c r="M18" s="27">
        <v>6</v>
      </c>
      <c r="N18" s="27">
        <f t="shared" si="0"/>
        <v>7</v>
      </c>
      <c r="O18" s="39">
        <v>0</v>
      </c>
      <c r="P18" s="39">
        <v>5</v>
      </c>
      <c r="Q18" s="39">
        <v>0</v>
      </c>
      <c r="R18" s="39">
        <v>1</v>
      </c>
      <c r="S18" s="39">
        <v>2</v>
      </c>
      <c r="T18" s="39">
        <f t="shared" si="1"/>
        <v>12</v>
      </c>
      <c r="U18" s="40">
        <f t="shared" si="2"/>
        <v>0.52941176470588236</v>
      </c>
      <c r="V18" s="22">
        <v>414</v>
      </c>
      <c r="W18" s="22" t="s">
        <v>77</v>
      </c>
      <c r="X18" s="22" t="s">
        <v>82</v>
      </c>
      <c r="Y18" s="68">
        <v>761</v>
      </c>
      <c r="Z18" s="41"/>
      <c r="AA18" s="1" t="s">
        <v>79</v>
      </c>
      <c r="AB18" s="28" t="s">
        <v>196</v>
      </c>
    </row>
    <row r="19" spans="1:28" x14ac:dyDescent="0.3">
      <c r="A19" s="1" t="s">
        <v>62</v>
      </c>
      <c r="B19" s="1" t="s">
        <v>46</v>
      </c>
      <c r="C19" s="27" t="s">
        <v>154</v>
      </c>
      <c r="D19" s="38">
        <v>53</v>
      </c>
      <c r="E19" s="27" t="s">
        <v>450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>
        <v>414</v>
      </c>
      <c r="W19" s="22" t="s">
        <v>77</v>
      </c>
      <c r="X19" s="22" t="s">
        <v>82</v>
      </c>
      <c r="Y19" s="68">
        <v>761</v>
      </c>
      <c r="Z19" s="41"/>
      <c r="AA19" s="1" t="s">
        <v>79</v>
      </c>
      <c r="AB19" s="28" t="s">
        <v>196</v>
      </c>
    </row>
    <row r="20" spans="1:28" x14ac:dyDescent="0.3">
      <c r="A20" s="1" t="s">
        <v>62</v>
      </c>
      <c r="B20" s="1" t="s">
        <v>46</v>
      </c>
      <c r="C20" s="27" t="s">
        <v>55</v>
      </c>
      <c r="D20" s="38">
        <v>33</v>
      </c>
      <c r="E20" s="27">
        <v>16</v>
      </c>
      <c r="F20" s="27">
        <v>3</v>
      </c>
      <c r="G20" s="27">
        <v>6</v>
      </c>
      <c r="H20" s="27"/>
      <c r="I20" s="27"/>
      <c r="J20" s="27">
        <v>0</v>
      </c>
      <c r="K20" s="27">
        <v>0</v>
      </c>
      <c r="L20" s="27">
        <v>2</v>
      </c>
      <c r="M20" s="27">
        <v>4</v>
      </c>
      <c r="N20" s="27">
        <f t="shared" si="0"/>
        <v>6</v>
      </c>
      <c r="O20" s="39">
        <v>0</v>
      </c>
      <c r="P20" s="39">
        <v>0</v>
      </c>
      <c r="Q20" s="39">
        <v>0</v>
      </c>
      <c r="R20" s="39">
        <v>2</v>
      </c>
      <c r="S20" s="39">
        <v>0</v>
      </c>
      <c r="T20" s="39">
        <f t="shared" si="1"/>
        <v>6</v>
      </c>
      <c r="U20" s="40">
        <f t="shared" si="2"/>
        <v>0.625</v>
      </c>
      <c r="V20" s="22">
        <v>414</v>
      </c>
      <c r="W20" s="22" t="s">
        <v>77</v>
      </c>
      <c r="X20" s="22" t="s">
        <v>82</v>
      </c>
      <c r="Y20" s="68">
        <v>761</v>
      </c>
      <c r="Z20" s="41"/>
      <c r="AA20" s="1" t="s">
        <v>79</v>
      </c>
      <c r="AB20" s="28" t="s">
        <v>196</v>
      </c>
    </row>
    <row r="21" spans="1:28" x14ac:dyDescent="0.3">
      <c r="A21" s="1" t="s">
        <v>62</v>
      </c>
      <c r="B21" s="1" t="s">
        <v>46</v>
      </c>
      <c r="C21" s="27" t="s">
        <v>52</v>
      </c>
      <c r="D21" s="38">
        <v>12</v>
      </c>
      <c r="E21" s="27">
        <v>28</v>
      </c>
      <c r="F21" s="27">
        <v>4</v>
      </c>
      <c r="G21" s="27">
        <v>9</v>
      </c>
      <c r="H21" s="27"/>
      <c r="I21" s="27"/>
      <c r="J21" s="27">
        <v>0</v>
      </c>
      <c r="K21" s="27">
        <v>0</v>
      </c>
      <c r="L21" s="27">
        <v>0</v>
      </c>
      <c r="M21" s="27">
        <v>3</v>
      </c>
      <c r="N21" s="27">
        <f t="shared" si="0"/>
        <v>3</v>
      </c>
      <c r="O21" s="39">
        <v>3</v>
      </c>
      <c r="P21" s="39">
        <v>1</v>
      </c>
      <c r="Q21" s="39">
        <v>1</v>
      </c>
      <c r="R21" s="39">
        <v>2</v>
      </c>
      <c r="S21" s="39">
        <v>0</v>
      </c>
      <c r="T21" s="39">
        <f t="shared" si="1"/>
        <v>8</v>
      </c>
      <c r="U21" s="40">
        <f t="shared" si="2"/>
        <v>0.5714285714285714</v>
      </c>
      <c r="V21" s="22">
        <v>414</v>
      </c>
      <c r="W21" s="22" t="s">
        <v>77</v>
      </c>
      <c r="X21" s="22" t="s">
        <v>82</v>
      </c>
      <c r="Y21" s="68">
        <v>761</v>
      </c>
      <c r="Z21" s="41"/>
      <c r="AA21" s="1" t="s">
        <v>79</v>
      </c>
      <c r="AB21" s="28" t="s">
        <v>196</v>
      </c>
    </row>
    <row r="22" spans="1:28" x14ac:dyDescent="0.3">
      <c r="A22" s="1" t="s">
        <v>62</v>
      </c>
      <c r="B22" s="1" t="s">
        <v>46</v>
      </c>
      <c r="C22" s="27" t="s">
        <v>50</v>
      </c>
      <c r="D22" s="38">
        <v>11</v>
      </c>
      <c r="E22" s="27">
        <v>38</v>
      </c>
      <c r="F22" s="27">
        <v>4</v>
      </c>
      <c r="G22" s="27">
        <v>10</v>
      </c>
      <c r="H22" s="27"/>
      <c r="I22" s="27"/>
      <c r="J22" s="27">
        <v>4</v>
      </c>
      <c r="K22" s="27">
        <v>4</v>
      </c>
      <c r="L22" s="27">
        <v>3</v>
      </c>
      <c r="M22" s="27">
        <v>3</v>
      </c>
      <c r="N22" s="27">
        <f t="shared" si="0"/>
        <v>6</v>
      </c>
      <c r="O22" s="39">
        <v>5</v>
      </c>
      <c r="P22" s="39">
        <v>0</v>
      </c>
      <c r="Q22" s="39">
        <v>0</v>
      </c>
      <c r="R22" s="39">
        <v>6</v>
      </c>
      <c r="S22" s="39">
        <v>0</v>
      </c>
      <c r="T22" s="39">
        <f t="shared" si="1"/>
        <v>12</v>
      </c>
      <c r="U22" s="40">
        <f t="shared" si="2"/>
        <v>0.57894736842105265</v>
      </c>
      <c r="V22" s="22">
        <v>414</v>
      </c>
      <c r="W22" s="22" t="s">
        <v>77</v>
      </c>
      <c r="X22" s="22" t="s">
        <v>82</v>
      </c>
      <c r="Y22" s="68">
        <v>761</v>
      </c>
      <c r="Z22" s="41"/>
      <c r="AA22" s="1" t="s">
        <v>79</v>
      </c>
      <c r="AB22" s="28" t="s">
        <v>196</v>
      </c>
    </row>
    <row r="23" spans="1:28" x14ac:dyDescent="0.3">
      <c r="A23" s="43" t="s">
        <v>62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38</v>
      </c>
      <c r="G23" s="44">
        <f t="shared" si="3"/>
        <v>86</v>
      </c>
      <c r="H23" s="44">
        <f t="shared" si="3"/>
        <v>0</v>
      </c>
      <c r="I23" s="44">
        <f t="shared" si="3"/>
        <v>0</v>
      </c>
      <c r="J23" s="44">
        <f t="shared" si="3"/>
        <v>12</v>
      </c>
      <c r="K23" s="44">
        <f t="shared" si="3"/>
        <v>12</v>
      </c>
      <c r="L23" s="44">
        <f t="shared" si="3"/>
        <v>14</v>
      </c>
      <c r="M23" s="44">
        <f t="shared" si="3"/>
        <v>31</v>
      </c>
      <c r="N23" s="44">
        <f t="shared" si="3"/>
        <v>45</v>
      </c>
      <c r="O23" s="44">
        <f t="shared" si="3"/>
        <v>19</v>
      </c>
      <c r="P23" s="44">
        <f t="shared" si="3"/>
        <v>17</v>
      </c>
      <c r="Q23" s="44">
        <f t="shared" si="3"/>
        <v>8</v>
      </c>
      <c r="R23" s="44">
        <f t="shared" si="3"/>
        <v>25</v>
      </c>
      <c r="S23" s="44">
        <f t="shared" si="3"/>
        <v>2</v>
      </c>
      <c r="T23" s="44">
        <f t="shared" si="3"/>
        <v>88</v>
      </c>
      <c r="U23" s="45">
        <f>((T23+Q23+N23-R23)+(O23*2))/E23</f>
        <v>0.64166666666666672</v>
      </c>
      <c r="V23" s="46">
        <v>414</v>
      </c>
      <c r="W23" s="46" t="s">
        <v>77</v>
      </c>
      <c r="X23" s="46" t="s">
        <v>82</v>
      </c>
      <c r="Y23" s="69">
        <v>761</v>
      </c>
      <c r="Z23" s="47"/>
      <c r="AA23" s="43" t="s">
        <v>79</v>
      </c>
      <c r="AB23" s="67" t="s">
        <v>196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0.44186046511627908</v>
      </c>
      <c r="H24" s="27"/>
      <c r="I24" s="1"/>
      <c r="J24" s="48" t="s">
        <v>42</v>
      </c>
      <c r="K24" s="50">
        <f>J23/K23</f>
        <v>1</v>
      </c>
      <c r="L24" s="1"/>
      <c r="M24" s="39" t="s">
        <v>43</v>
      </c>
      <c r="N24" s="51">
        <v>6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199</v>
      </c>
      <c r="D35" s="38">
        <v>20</v>
      </c>
      <c r="E35" s="27">
        <v>27</v>
      </c>
      <c r="F35" s="27">
        <v>4</v>
      </c>
      <c r="G35" s="27">
        <v>10</v>
      </c>
      <c r="H35" s="27"/>
      <c r="I35" s="27"/>
      <c r="J35" s="27">
        <v>2</v>
      </c>
      <c r="K35" s="27">
        <v>2</v>
      </c>
      <c r="L35" s="27">
        <v>2</v>
      </c>
      <c r="M35" s="27">
        <v>0</v>
      </c>
      <c r="N35" s="27">
        <f t="shared" ref="N35:N45" si="4">SUM(L35:M35)</f>
        <v>2</v>
      </c>
      <c r="O35" s="27">
        <v>2</v>
      </c>
      <c r="P35" s="39">
        <v>0</v>
      </c>
      <c r="Q35" s="27">
        <v>1</v>
      </c>
      <c r="R35" s="27">
        <v>0</v>
      </c>
      <c r="S35" s="27">
        <v>0</v>
      </c>
      <c r="T35" s="27">
        <f t="shared" ref="T35:T45" si="5">+(F35*2)+J35</f>
        <v>10</v>
      </c>
      <c r="U35" s="40">
        <f t="shared" ref="U35:U45" si="6">IFERROR(((T35+Q35+N35-R35)+(O35*2))/E35,"")</f>
        <v>0.62962962962962965</v>
      </c>
      <c r="V35" s="22">
        <v>414</v>
      </c>
      <c r="W35" s="22" t="s">
        <v>81</v>
      </c>
      <c r="X35" s="22" t="s">
        <v>78</v>
      </c>
      <c r="Y35" s="68">
        <v>761</v>
      </c>
      <c r="Z35" s="41"/>
      <c r="AA35" s="1" t="s">
        <v>197</v>
      </c>
      <c r="AB35" s="28" t="s">
        <v>198</v>
      </c>
    </row>
    <row r="36" spans="1:28" x14ac:dyDescent="0.3">
      <c r="A36" s="1" t="s">
        <v>46</v>
      </c>
      <c r="B36" s="1" t="s">
        <v>62</v>
      </c>
      <c r="C36" s="27" t="s">
        <v>200</v>
      </c>
      <c r="D36" s="38">
        <v>7</v>
      </c>
      <c r="E36" s="27">
        <v>35</v>
      </c>
      <c r="F36" s="27">
        <v>4</v>
      </c>
      <c r="G36" s="27">
        <v>9</v>
      </c>
      <c r="H36" s="27"/>
      <c r="I36" s="27"/>
      <c r="J36" s="27">
        <v>0</v>
      </c>
      <c r="K36" s="27">
        <v>0</v>
      </c>
      <c r="L36" s="27">
        <v>5</v>
      </c>
      <c r="M36" s="27">
        <v>2</v>
      </c>
      <c r="N36" s="27">
        <f t="shared" si="4"/>
        <v>7</v>
      </c>
      <c r="O36" s="39">
        <v>4</v>
      </c>
      <c r="P36" s="39">
        <v>0</v>
      </c>
      <c r="Q36" s="39">
        <v>1</v>
      </c>
      <c r="R36" s="39">
        <v>2</v>
      </c>
      <c r="S36" s="39">
        <v>0</v>
      </c>
      <c r="T36" s="27">
        <f t="shared" si="5"/>
        <v>8</v>
      </c>
      <c r="U36" s="40">
        <f t="shared" si="6"/>
        <v>0.62857142857142856</v>
      </c>
      <c r="V36" s="22">
        <v>414</v>
      </c>
      <c r="W36" s="22" t="s">
        <v>81</v>
      </c>
      <c r="X36" s="22" t="s">
        <v>78</v>
      </c>
      <c r="Y36" s="68">
        <v>761</v>
      </c>
      <c r="Z36" s="41"/>
      <c r="AA36" s="1" t="s">
        <v>197</v>
      </c>
      <c r="AB36" s="28" t="s">
        <v>198</v>
      </c>
    </row>
    <row r="37" spans="1:28" x14ac:dyDescent="0.3">
      <c r="A37" s="1" t="s">
        <v>46</v>
      </c>
      <c r="B37" s="1" t="s">
        <v>62</v>
      </c>
      <c r="C37" s="27" t="s">
        <v>201</v>
      </c>
      <c r="D37" s="38">
        <v>6</v>
      </c>
      <c r="E37" s="27" t="s">
        <v>458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27"/>
      <c r="U37" s="40" t="str">
        <f t="shared" si="6"/>
        <v/>
      </c>
      <c r="V37" s="22">
        <v>414</v>
      </c>
      <c r="W37" s="22" t="s">
        <v>81</v>
      </c>
      <c r="X37" s="22" t="s">
        <v>78</v>
      </c>
      <c r="Y37" s="68">
        <v>761</v>
      </c>
      <c r="Z37" s="41"/>
      <c r="AA37" s="1" t="s">
        <v>197</v>
      </c>
      <c r="AB37" s="28" t="s">
        <v>198</v>
      </c>
    </row>
    <row r="38" spans="1:28" x14ac:dyDescent="0.3">
      <c r="A38" s="1" t="s">
        <v>46</v>
      </c>
      <c r="B38" s="1" t="s">
        <v>62</v>
      </c>
      <c r="C38" s="27" t="s">
        <v>208</v>
      </c>
      <c r="D38" s="38">
        <v>22</v>
      </c>
      <c r="E38" s="27" t="s">
        <v>459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 t="str">
        <f t="shared" si="6"/>
        <v/>
      </c>
      <c r="V38" s="22">
        <v>414</v>
      </c>
      <c r="W38" s="22" t="s">
        <v>81</v>
      </c>
      <c r="X38" s="22" t="s">
        <v>78</v>
      </c>
      <c r="Y38" s="68">
        <v>761</v>
      </c>
      <c r="Z38" s="41"/>
      <c r="AA38" s="1" t="s">
        <v>197</v>
      </c>
      <c r="AB38" s="28" t="s">
        <v>198</v>
      </c>
    </row>
    <row r="39" spans="1:28" x14ac:dyDescent="0.3">
      <c r="A39" s="1" t="s">
        <v>46</v>
      </c>
      <c r="B39" s="1" t="s">
        <v>62</v>
      </c>
      <c r="C39" s="27" t="s">
        <v>202</v>
      </c>
      <c r="D39" s="38">
        <v>50</v>
      </c>
      <c r="E39" s="27">
        <v>43</v>
      </c>
      <c r="F39" s="27">
        <v>7</v>
      </c>
      <c r="G39" s="27">
        <v>22</v>
      </c>
      <c r="H39" s="27"/>
      <c r="I39" s="27"/>
      <c r="J39" s="27">
        <v>4</v>
      </c>
      <c r="K39" s="27">
        <v>5</v>
      </c>
      <c r="L39" s="27">
        <v>5</v>
      </c>
      <c r="M39" s="27">
        <v>11</v>
      </c>
      <c r="N39" s="27">
        <f t="shared" si="4"/>
        <v>16</v>
      </c>
      <c r="O39" s="39">
        <v>0</v>
      </c>
      <c r="P39" s="39">
        <v>1</v>
      </c>
      <c r="Q39" s="39">
        <v>0</v>
      </c>
      <c r="R39" s="39">
        <v>3</v>
      </c>
      <c r="S39" s="39">
        <v>0</v>
      </c>
      <c r="T39" s="27">
        <f t="shared" si="5"/>
        <v>18</v>
      </c>
      <c r="U39" s="40">
        <f t="shared" si="6"/>
        <v>0.72093023255813948</v>
      </c>
      <c r="V39" s="22">
        <v>414</v>
      </c>
      <c r="W39" s="22" t="s">
        <v>81</v>
      </c>
      <c r="X39" s="22" t="s">
        <v>78</v>
      </c>
      <c r="Y39" s="68">
        <v>761</v>
      </c>
      <c r="Z39" s="41"/>
      <c r="AA39" s="1" t="s">
        <v>197</v>
      </c>
      <c r="AB39" s="28" t="s">
        <v>198</v>
      </c>
    </row>
    <row r="40" spans="1:28" x14ac:dyDescent="0.3">
      <c r="A40" s="1" t="s">
        <v>46</v>
      </c>
      <c r="B40" s="1" t="s">
        <v>62</v>
      </c>
      <c r="C40" s="27" t="s">
        <v>203</v>
      </c>
      <c r="D40" s="38">
        <v>1</v>
      </c>
      <c r="E40" s="27">
        <v>47</v>
      </c>
      <c r="F40" s="27">
        <v>8</v>
      </c>
      <c r="G40" s="27">
        <v>20</v>
      </c>
      <c r="H40" s="27"/>
      <c r="I40" s="27"/>
      <c r="J40" s="27">
        <v>1</v>
      </c>
      <c r="K40" s="27">
        <v>4</v>
      </c>
      <c r="L40" s="27">
        <v>4</v>
      </c>
      <c r="M40" s="27">
        <v>3</v>
      </c>
      <c r="N40" s="27">
        <f t="shared" si="4"/>
        <v>7</v>
      </c>
      <c r="O40" s="39">
        <v>7</v>
      </c>
      <c r="P40" s="39">
        <v>4</v>
      </c>
      <c r="Q40" s="39">
        <v>2</v>
      </c>
      <c r="R40" s="39">
        <v>4</v>
      </c>
      <c r="S40" s="39">
        <v>1</v>
      </c>
      <c r="T40" s="27">
        <f t="shared" si="5"/>
        <v>17</v>
      </c>
      <c r="U40" s="40">
        <f t="shared" si="6"/>
        <v>0.76595744680851063</v>
      </c>
      <c r="V40" s="22">
        <v>414</v>
      </c>
      <c r="W40" s="22" t="s">
        <v>81</v>
      </c>
      <c r="X40" s="22" t="s">
        <v>78</v>
      </c>
      <c r="Y40" s="68">
        <v>761</v>
      </c>
      <c r="Z40" s="41"/>
      <c r="AA40" s="1" t="s">
        <v>197</v>
      </c>
      <c r="AB40" s="28" t="s">
        <v>198</v>
      </c>
    </row>
    <row r="41" spans="1:28" x14ac:dyDescent="0.3">
      <c r="A41" s="1" t="s">
        <v>46</v>
      </c>
      <c r="B41" s="1" t="s">
        <v>62</v>
      </c>
      <c r="C41" s="27" t="s">
        <v>209</v>
      </c>
      <c r="D41" s="38">
        <v>34</v>
      </c>
      <c r="E41" s="27" t="s">
        <v>460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 t="str">
        <f t="shared" si="6"/>
        <v/>
      </c>
      <c r="V41" s="22">
        <v>414</v>
      </c>
      <c r="W41" s="22" t="s">
        <v>81</v>
      </c>
      <c r="X41" s="22" t="s">
        <v>78</v>
      </c>
      <c r="Y41" s="68">
        <v>761</v>
      </c>
      <c r="Z41" s="41"/>
      <c r="AA41" s="1" t="s">
        <v>197</v>
      </c>
      <c r="AB41" s="28" t="s">
        <v>198</v>
      </c>
    </row>
    <row r="42" spans="1:28" x14ac:dyDescent="0.3">
      <c r="A42" s="1" t="s">
        <v>46</v>
      </c>
      <c r="B42" s="1" t="s">
        <v>62</v>
      </c>
      <c r="C42" s="27" t="s">
        <v>204</v>
      </c>
      <c r="D42" s="38">
        <v>12</v>
      </c>
      <c r="E42" s="27">
        <v>34</v>
      </c>
      <c r="F42" s="27">
        <v>8</v>
      </c>
      <c r="G42" s="27">
        <v>21</v>
      </c>
      <c r="H42" s="27"/>
      <c r="I42" s="27"/>
      <c r="J42" s="27">
        <v>1</v>
      </c>
      <c r="K42" s="27">
        <v>1</v>
      </c>
      <c r="L42" s="27">
        <v>3</v>
      </c>
      <c r="M42" s="27">
        <v>2</v>
      </c>
      <c r="N42" s="27">
        <f t="shared" si="4"/>
        <v>5</v>
      </c>
      <c r="O42" s="39">
        <v>5</v>
      </c>
      <c r="P42" s="39">
        <v>2</v>
      </c>
      <c r="Q42" s="39">
        <v>3</v>
      </c>
      <c r="R42" s="39">
        <v>1</v>
      </c>
      <c r="S42" s="39">
        <v>0</v>
      </c>
      <c r="T42" s="27">
        <f t="shared" si="5"/>
        <v>17</v>
      </c>
      <c r="U42" s="40">
        <f t="shared" si="6"/>
        <v>1</v>
      </c>
      <c r="V42" s="22">
        <v>414</v>
      </c>
      <c r="W42" s="22" t="s">
        <v>81</v>
      </c>
      <c r="X42" s="22" t="s">
        <v>78</v>
      </c>
      <c r="Y42" s="68">
        <v>761</v>
      </c>
      <c r="Z42" s="41"/>
      <c r="AA42" s="1" t="s">
        <v>197</v>
      </c>
      <c r="AB42" s="28" t="s">
        <v>198</v>
      </c>
    </row>
    <row r="43" spans="1:28" x14ac:dyDescent="0.3">
      <c r="A43" s="1" t="s">
        <v>46</v>
      </c>
      <c r="B43" s="1" t="s">
        <v>62</v>
      </c>
      <c r="C43" s="27" t="s">
        <v>205</v>
      </c>
      <c r="D43" s="38">
        <v>11</v>
      </c>
      <c r="E43" s="27">
        <v>1</v>
      </c>
      <c r="F43" s="27">
        <v>0</v>
      </c>
      <c r="G43" s="27">
        <v>3</v>
      </c>
      <c r="H43" s="27">
        <v>0</v>
      </c>
      <c r="I43" s="27">
        <v>1</v>
      </c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27">
        <f t="shared" si="5"/>
        <v>0</v>
      </c>
      <c r="U43" s="40">
        <f t="shared" si="6"/>
        <v>0</v>
      </c>
      <c r="V43" s="22">
        <v>414</v>
      </c>
      <c r="W43" s="22" t="s">
        <v>81</v>
      </c>
      <c r="X43" s="22" t="s">
        <v>78</v>
      </c>
      <c r="Y43" s="68">
        <v>761</v>
      </c>
      <c r="Z43" s="41"/>
      <c r="AA43" s="1" t="s">
        <v>197</v>
      </c>
      <c r="AB43" s="28" t="s">
        <v>198</v>
      </c>
    </row>
    <row r="44" spans="1:28" x14ac:dyDescent="0.3">
      <c r="A44" s="1" t="s">
        <v>46</v>
      </c>
      <c r="B44" s="1" t="s">
        <v>62</v>
      </c>
      <c r="C44" s="27" t="s">
        <v>206</v>
      </c>
      <c r="D44" s="38">
        <v>44</v>
      </c>
      <c r="E44" s="27">
        <v>26</v>
      </c>
      <c r="F44" s="27">
        <v>8</v>
      </c>
      <c r="G44" s="27">
        <v>12</v>
      </c>
      <c r="H44" s="27"/>
      <c r="I44" s="27"/>
      <c r="J44" s="27">
        <v>3</v>
      </c>
      <c r="K44" s="27">
        <v>4</v>
      </c>
      <c r="L44" s="27">
        <v>3</v>
      </c>
      <c r="M44" s="27">
        <v>5</v>
      </c>
      <c r="N44" s="27">
        <f t="shared" si="4"/>
        <v>8</v>
      </c>
      <c r="O44" s="39">
        <v>1</v>
      </c>
      <c r="P44" s="39">
        <v>4</v>
      </c>
      <c r="Q44" s="39">
        <v>3</v>
      </c>
      <c r="R44" s="39">
        <v>0</v>
      </c>
      <c r="S44" s="39">
        <v>0</v>
      </c>
      <c r="T44" s="27">
        <f t="shared" si="5"/>
        <v>19</v>
      </c>
      <c r="U44" s="40">
        <f t="shared" si="6"/>
        <v>1.2307692307692308</v>
      </c>
      <c r="V44" s="22">
        <v>414</v>
      </c>
      <c r="W44" s="22" t="s">
        <v>81</v>
      </c>
      <c r="X44" s="22" t="s">
        <v>78</v>
      </c>
      <c r="Y44" s="68">
        <v>761</v>
      </c>
      <c r="Z44" s="41"/>
      <c r="AA44" s="1" t="s">
        <v>197</v>
      </c>
      <c r="AB44" s="28" t="s">
        <v>198</v>
      </c>
    </row>
    <row r="45" spans="1:28" x14ac:dyDescent="0.3">
      <c r="A45" s="1" t="s">
        <v>46</v>
      </c>
      <c r="B45" s="1" t="s">
        <v>62</v>
      </c>
      <c r="C45" s="27" t="s">
        <v>207</v>
      </c>
      <c r="D45" s="38">
        <v>10</v>
      </c>
      <c r="E45" s="27">
        <v>27</v>
      </c>
      <c r="F45" s="27">
        <v>6</v>
      </c>
      <c r="G45" s="27">
        <v>10</v>
      </c>
      <c r="H45" s="27"/>
      <c r="I45" s="27"/>
      <c r="J45" s="27">
        <v>4</v>
      </c>
      <c r="K45" s="27">
        <v>4</v>
      </c>
      <c r="L45" s="27">
        <v>3</v>
      </c>
      <c r="M45" s="27">
        <v>4</v>
      </c>
      <c r="N45" s="27">
        <f t="shared" si="4"/>
        <v>7</v>
      </c>
      <c r="O45" s="39">
        <v>2</v>
      </c>
      <c r="P45" s="39">
        <v>1</v>
      </c>
      <c r="Q45" s="39">
        <v>1</v>
      </c>
      <c r="R45" s="39">
        <v>1</v>
      </c>
      <c r="S45" s="39">
        <v>0</v>
      </c>
      <c r="T45" s="27">
        <f t="shared" si="5"/>
        <v>16</v>
      </c>
      <c r="U45" s="40">
        <f t="shared" si="6"/>
        <v>1</v>
      </c>
      <c r="V45" s="22">
        <v>414</v>
      </c>
      <c r="W45" s="22" t="s">
        <v>81</v>
      </c>
      <c r="X45" s="22" t="s">
        <v>78</v>
      </c>
      <c r="Y45" s="68">
        <v>761</v>
      </c>
      <c r="Z45" s="41"/>
      <c r="AA45" s="1" t="s">
        <v>197</v>
      </c>
      <c r="AB45" s="28" t="s">
        <v>198</v>
      </c>
    </row>
    <row r="46" spans="1:28" x14ac:dyDescent="0.3">
      <c r="A46" s="1" t="s">
        <v>46</v>
      </c>
      <c r="B46" s="1" t="s">
        <v>62</v>
      </c>
      <c r="C46" s="55" t="s">
        <v>39</v>
      </c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27"/>
      <c r="U46" s="40"/>
      <c r="V46" s="22">
        <v>414</v>
      </c>
      <c r="W46" s="22" t="s">
        <v>81</v>
      </c>
      <c r="X46" s="22" t="s">
        <v>78</v>
      </c>
      <c r="Y46" s="68">
        <v>761</v>
      </c>
      <c r="Z46" s="41"/>
      <c r="AA46" s="1" t="s">
        <v>197</v>
      </c>
      <c r="AB46" s="28" t="s">
        <v>198</v>
      </c>
    </row>
    <row r="47" spans="1:28" x14ac:dyDescent="0.3">
      <c r="A47" s="43" t="s">
        <v>46</v>
      </c>
      <c r="B47" s="43" t="s">
        <v>62</v>
      </c>
      <c r="C47" s="44" t="s">
        <v>40</v>
      </c>
      <c r="D47" s="43"/>
      <c r="E47" s="44">
        <f t="shared" ref="E47:T47" si="7">SUM(E35:E45)</f>
        <v>240</v>
      </c>
      <c r="F47" s="44">
        <f t="shared" si="7"/>
        <v>45</v>
      </c>
      <c r="G47" s="44">
        <f t="shared" si="7"/>
        <v>107</v>
      </c>
      <c r="H47" s="44">
        <f t="shared" si="7"/>
        <v>0</v>
      </c>
      <c r="I47" s="44">
        <f t="shared" si="7"/>
        <v>1</v>
      </c>
      <c r="J47" s="44">
        <f t="shared" si="7"/>
        <v>15</v>
      </c>
      <c r="K47" s="44">
        <f t="shared" si="7"/>
        <v>20</v>
      </c>
      <c r="L47" s="44">
        <f t="shared" si="7"/>
        <v>25</v>
      </c>
      <c r="M47" s="44">
        <f t="shared" si="7"/>
        <v>27</v>
      </c>
      <c r="N47" s="44">
        <f t="shared" si="7"/>
        <v>52</v>
      </c>
      <c r="O47" s="44">
        <f t="shared" si="7"/>
        <v>21</v>
      </c>
      <c r="P47" s="44">
        <f t="shared" si="7"/>
        <v>12</v>
      </c>
      <c r="Q47" s="44">
        <f t="shared" si="7"/>
        <v>11</v>
      </c>
      <c r="R47" s="44">
        <f t="shared" si="7"/>
        <v>11</v>
      </c>
      <c r="S47" s="44">
        <f t="shared" si="7"/>
        <v>1</v>
      </c>
      <c r="T47" s="44">
        <f t="shared" si="7"/>
        <v>105</v>
      </c>
      <c r="U47" s="45">
        <f>((T47+Q47+N47-R47)+(O47*2))/E47</f>
        <v>0.82916666666666672</v>
      </c>
      <c r="V47" s="46">
        <v>414</v>
      </c>
      <c r="W47" s="46" t="s">
        <v>81</v>
      </c>
      <c r="X47" s="46" t="s">
        <v>78</v>
      </c>
      <c r="Y47" s="69">
        <v>761</v>
      </c>
      <c r="Z47" s="47"/>
      <c r="AA47" s="43" t="s">
        <v>197</v>
      </c>
      <c r="AB47" s="67" t="s">
        <v>198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0.42056074766355139</v>
      </c>
      <c r="H48" s="27"/>
      <c r="I48" s="1"/>
      <c r="J48" s="48" t="s">
        <v>42</v>
      </c>
      <c r="K48" s="50">
        <f>J47/K47</f>
        <v>0.75</v>
      </c>
      <c r="L48" s="1"/>
      <c r="M48" s="39" t="s">
        <v>43</v>
      </c>
      <c r="N48" s="51">
        <v>11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sortState xmlns:xlrd2="http://schemas.microsoft.com/office/spreadsheetml/2017/richdata2" ref="A35:AB45">
    <sortCondition ref="C35:C4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148E-556C-4A7B-B6E2-71928B0176F4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304</v>
      </c>
      <c r="K4" s="16" t="s">
        <v>45</v>
      </c>
      <c r="L4" s="17"/>
      <c r="M4" s="18"/>
      <c r="N4" s="19">
        <v>15</v>
      </c>
      <c r="O4" s="19">
        <v>18</v>
      </c>
      <c r="P4" s="19">
        <v>21</v>
      </c>
      <c r="Q4" s="19">
        <v>24</v>
      </c>
      <c r="R4" s="20"/>
      <c r="S4" s="21">
        <f>SUM(N4:R4)</f>
        <v>78</v>
      </c>
      <c r="T4" s="22">
        <v>418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305</v>
      </c>
      <c r="K5" s="16" t="s">
        <v>63</v>
      </c>
      <c r="L5" s="17"/>
      <c r="M5" s="18"/>
      <c r="N5" s="19">
        <v>22</v>
      </c>
      <c r="O5" s="19">
        <v>17</v>
      </c>
      <c r="P5" s="19">
        <v>20</v>
      </c>
      <c r="Q5" s="19">
        <v>20</v>
      </c>
      <c r="R5" s="20"/>
      <c r="S5" s="21">
        <f>SUM(N5:R5)</f>
        <v>79</v>
      </c>
      <c r="T5" s="22">
        <v>418</v>
      </c>
      <c r="U5" s="1"/>
      <c r="V5" s="1"/>
      <c r="W5" s="1"/>
    </row>
    <row r="6" spans="1:28" x14ac:dyDescent="0.3">
      <c r="C6" s="65">
        <v>1351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418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15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70</v>
      </c>
      <c r="B13" s="1" t="s">
        <v>46</v>
      </c>
      <c r="C13" s="27" t="s">
        <v>47</v>
      </c>
      <c r="D13" s="38">
        <v>21</v>
      </c>
      <c r="E13" s="87"/>
      <c r="F13" s="87"/>
      <c r="G13" s="87"/>
      <c r="H13" s="27"/>
      <c r="I13" s="27"/>
      <c r="J13" s="87"/>
      <c r="K13" s="87"/>
      <c r="L13" s="87"/>
      <c r="M13" s="87"/>
      <c r="N13" s="27">
        <f t="shared" ref="N13:N17" si="0">SUM(L13:M13)</f>
        <v>0</v>
      </c>
      <c r="O13" s="88"/>
      <c r="P13" s="88"/>
      <c r="Q13" s="88"/>
      <c r="R13" s="88"/>
      <c r="S13" s="88"/>
      <c r="T13" s="39">
        <v>4</v>
      </c>
      <c r="U13" s="40" t="str">
        <f t="shared" ref="U13:U21" si="1">IFERROR(((T13+Q13+N13-R13)+(O13*2))/E13,"")</f>
        <v/>
      </c>
      <c r="V13" s="22">
        <v>418</v>
      </c>
      <c r="W13" s="22" t="s">
        <v>81</v>
      </c>
      <c r="X13" s="22" t="s">
        <v>82</v>
      </c>
      <c r="Y13" s="68">
        <v>1351</v>
      </c>
      <c r="Z13" s="41"/>
      <c r="AA13" s="1" t="s">
        <v>79</v>
      </c>
      <c r="AB13" s="28" t="s">
        <v>306</v>
      </c>
    </row>
    <row r="14" spans="1:28" x14ac:dyDescent="0.3">
      <c r="A14" s="1" t="s">
        <v>70</v>
      </c>
      <c r="B14" s="1" t="s">
        <v>46</v>
      </c>
      <c r="C14" s="27" t="s">
        <v>85</v>
      </c>
      <c r="D14" s="38">
        <v>24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 t="shared" si="0"/>
        <v>0</v>
      </c>
      <c r="O14" s="88"/>
      <c r="P14" s="88"/>
      <c r="Q14" s="88"/>
      <c r="R14" s="88"/>
      <c r="S14" s="88"/>
      <c r="T14" s="39">
        <v>9</v>
      </c>
      <c r="U14" s="40" t="str">
        <f t="shared" si="1"/>
        <v/>
      </c>
      <c r="V14" s="22">
        <v>418</v>
      </c>
      <c r="W14" s="22" t="s">
        <v>81</v>
      </c>
      <c r="X14" s="22" t="s">
        <v>82</v>
      </c>
      <c r="Y14" s="68">
        <v>1351</v>
      </c>
      <c r="Z14" s="41"/>
      <c r="AA14" s="1" t="s">
        <v>79</v>
      </c>
      <c r="AB14" s="28" t="s">
        <v>306</v>
      </c>
    </row>
    <row r="15" spans="1:28" x14ac:dyDescent="0.3">
      <c r="A15" s="1" t="s">
        <v>70</v>
      </c>
      <c r="B15" s="1" t="s">
        <v>46</v>
      </c>
      <c r="C15" s="27" t="s">
        <v>54</v>
      </c>
      <c r="D15" s="38">
        <v>32</v>
      </c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39">
        <v>2</v>
      </c>
      <c r="U15" s="40" t="str">
        <f t="shared" si="1"/>
        <v/>
      </c>
      <c r="V15" s="22">
        <v>418</v>
      </c>
      <c r="W15" s="22" t="s">
        <v>81</v>
      </c>
      <c r="X15" s="22" t="s">
        <v>82</v>
      </c>
      <c r="Y15" s="68">
        <v>1351</v>
      </c>
      <c r="Z15" s="41"/>
      <c r="AA15" s="1" t="s">
        <v>79</v>
      </c>
      <c r="AB15" s="28" t="s">
        <v>306</v>
      </c>
    </row>
    <row r="16" spans="1:28" x14ac:dyDescent="0.3">
      <c r="A16" s="1" t="s">
        <v>70</v>
      </c>
      <c r="B16" s="1" t="s">
        <v>46</v>
      </c>
      <c r="C16" s="27" t="s">
        <v>111</v>
      </c>
      <c r="D16" s="38">
        <v>44</v>
      </c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v>8</v>
      </c>
      <c r="U16" s="40" t="str">
        <f t="shared" si="1"/>
        <v/>
      </c>
      <c r="V16" s="22">
        <v>418</v>
      </c>
      <c r="W16" s="22" t="s">
        <v>81</v>
      </c>
      <c r="X16" s="22" t="s">
        <v>82</v>
      </c>
      <c r="Y16" s="68">
        <v>1351</v>
      </c>
      <c r="Z16" s="41"/>
      <c r="AA16" s="1" t="s">
        <v>79</v>
      </c>
      <c r="AB16" s="28" t="s">
        <v>306</v>
      </c>
    </row>
    <row r="17" spans="1:28" x14ac:dyDescent="0.3">
      <c r="A17" s="1" t="s">
        <v>70</v>
      </c>
      <c r="B17" s="1" t="s">
        <v>46</v>
      </c>
      <c r="C17" s="27" t="s">
        <v>48</v>
      </c>
      <c r="D17" s="38">
        <v>15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39">
        <v>19</v>
      </c>
      <c r="U17" s="40" t="str">
        <f t="shared" si="1"/>
        <v/>
      </c>
      <c r="V17" s="22">
        <v>418</v>
      </c>
      <c r="W17" s="22" t="s">
        <v>81</v>
      </c>
      <c r="X17" s="22" t="s">
        <v>82</v>
      </c>
      <c r="Y17" s="68">
        <v>1351</v>
      </c>
      <c r="Z17" s="41"/>
      <c r="AA17" s="1" t="s">
        <v>79</v>
      </c>
      <c r="AB17" s="28" t="s">
        <v>306</v>
      </c>
    </row>
    <row r="18" spans="1:28" x14ac:dyDescent="0.3">
      <c r="A18" s="1" t="s">
        <v>70</v>
      </c>
      <c r="B18" s="1" t="s">
        <v>46</v>
      </c>
      <c r="C18" s="27" t="s">
        <v>49</v>
      </c>
      <c r="D18" s="38">
        <v>42</v>
      </c>
      <c r="E18" s="87"/>
      <c r="F18" s="87"/>
      <c r="G18" s="87"/>
      <c r="H18" s="27"/>
      <c r="I18" s="27"/>
      <c r="J18" s="87"/>
      <c r="K18" s="87"/>
      <c r="L18" s="87"/>
      <c r="M18" s="87"/>
      <c r="N18" s="27">
        <f>SUM(L18:M18)</f>
        <v>0</v>
      </c>
      <c r="O18" s="88"/>
      <c r="P18" s="88"/>
      <c r="Q18" s="88"/>
      <c r="R18" s="88"/>
      <c r="S18" s="88"/>
      <c r="T18" s="39">
        <v>12</v>
      </c>
      <c r="U18" s="40" t="str">
        <f t="shared" si="1"/>
        <v/>
      </c>
      <c r="V18" s="22">
        <v>418</v>
      </c>
      <c r="W18" s="22" t="s">
        <v>81</v>
      </c>
      <c r="X18" s="22" t="s">
        <v>82</v>
      </c>
      <c r="Y18" s="68">
        <v>1351</v>
      </c>
      <c r="Z18" s="41"/>
      <c r="AA18" s="1" t="s">
        <v>79</v>
      </c>
      <c r="AB18" s="28" t="s">
        <v>306</v>
      </c>
    </row>
    <row r="19" spans="1:28" x14ac:dyDescent="0.3">
      <c r="A19" s="1" t="s">
        <v>70</v>
      </c>
      <c r="B19" s="1" t="s">
        <v>46</v>
      </c>
      <c r="C19" s="27" t="s">
        <v>154</v>
      </c>
      <c r="D19" s="38">
        <v>53</v>
      </c>
      <c r="E19" s="87"/>
      <c r="F19" s="87"/>
      <c r="G19" s="87"/>
      <c r="H19" s="27"/>
      <c r="I19" s="27"/>
      <c r="J19" s="87"/>
      <c r="K19" s="87"/>
      <c r="L19" s="87"/>
      <c r="M19" s="87"/>
      <c r="N19" s="27">
        <f>SUM(L19:M19)</f>
        <v>0</v>
      </c>
      <c r="O19" s="88"/>
      <c r="P19" s="88"/>
      <c r="Q19" s="88"/>
      <c r="R19" s="88"/>
      <c r="S19" s="88"/>
      <c r="T19" s="39">
        <v>2</v>
      </c>
      <c r="U19" s="40" t="str">
        <f t="shared" si="1"/>
        <v/>
      </c>
      <c r="V19" s="22">
        <v>418</v>
      </c>
      <c r="W19" s="22" t="s">
        <v>81</v>
      </c>
      <c r="X19" s="22" t="s">
        <v>82</v>
      </c>
      <c r="Y19" s="68">
        <v>1351</v>
      </c>
      <c r="Z19" s="41"/>
      <c r="AA19" s="1" t="s">
        <v>79</v>
      </c>
      <c r="AB19" s="28" t="s">
        <v>306</v>
      </c>
    </row>
    <row r="20" spans="1:28" x14ac:dyDescent="0.3">
      <c r="A20" s="1" t="s">
        <v>70</v>
      </c>
      <c r="B20" s="1" t="s">
        <v>46</v>
      </c>
      <c r="C20" s="27" t="s">
        <v>52</v>
      </c>
      <c r="D20" s="38">
        <v>12</v>
      </c>
      <c r="E20" s="87"/>
      <c r="F20" s="87"/>
      <c r="G20" s="87"/>
      <c r="H20" s="27"/>
      <c r="I20" s="27"/>
      <c r="J20" s="87"/>
      <c r="K20" s="87"/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39">
        <v>2</v>
      </c>
      <c r="U20" s="40" t="str">
        <f t="shared" si="1"/>
        <v/>
      </c>
      <c r="V20" s="22">
        <v>418</v>
      </c>
      <c r="W20" s="22" t="s">
        <v>81</v>
      </c>
      <c r="X20" s="22" t="s">
        <v>82</v>
      </c>
      <c r="Y20" s="68">
        <v>1351</v>
      </c>
      <c r="Z20" s="41"/>
      <c r="AA20" s="1" t="s">
        <v>79</v>
      </c>
      <c r="AB20" s="28" t="s">
        <v>306</v>
      </c>
    </row>
    <row r="21" spans="1:28" x14ac:dyDescent="0.3">
      <c r="A21" s="1" t="s">
        <v>70</v>
      </c>
      <c r="B21" s="1" t="s">
        <v>46</v>
      </c>
      <c r="C21" s="27" t="s">
        <v>50</v>
      </c>
      <c r="D21" s="38">
        <v>11</v>
      </c>
      <c r="E21" s="87"/>
      <c r="F21" s="87"/>
      <c r="G21" s="87"/>
      <c r="H21" s="27"/>
      <c r="I21" s="27"/>
      <c r="J21" s="87"/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39">
        <v>20</v>
      </c>
      <c r="U21" s="40" t="str">
        <f t="shared" si="1"/>
        <v/>
      </c>
      <c r="V21" s="22">
        <v>418</v>
      </c>
      <c r="W21" s="22" t="s">
        <v>81</v>
      </c>
      <c r="X21" s="22" t="s">
        <v>82</v>
      </c>
      <c r="Y21" s="68">
        <v>1351</v>
      </c>
      <c r="Z21" s="41"/>
      <c r="AA21" s="1" t="s">
        <v>79</v>
      </c>
      <c r="AB21" s="28" t="s">
        <v>306</v>
      </c>
    </row>
    <row r="22" spans="1:28" x14ac:dyDescent="0.3">
      <c r="A22" s="1" t="s">
        <v>70</v>
      </c>
      <c r="B22" s="1" t="s">
        <v>46</v>
      </c>
      <c r="C22" s="55" t="s">
        <v>39</v>
      </c>
      <c r="D22" s="1"/>
      <c r="E22" s="55">
        <v>240</v>
      </c>
      <c r="F22" s="55">
        <v>31</v>
      </c>
      <c r="G22" s="55">
        <v>80</v>
      </c>
      <c r="H22" s="55"/>
      <c r="I22" s="55"/>
      <c r="J22" s="55">
        <v>16</v>
      </c>
      <c r="K22" s="55" t="s">
        <v>412</v>
      </c>
      <c r="L22" s="55"/>
      <c r="M22" s="55"/>
      <c r="N22" s="55"/>
      <c r="O22" s="55"/>
      <c r="P22" s="55">
        <v>22</v>
      </c>
      <c r="Q22" s="42"/>
      <c r="R22" s="42"/>
      <c r="S22" s="42"/>
      <c r="T22" s="42"/>
      <c r="U22" s="40" t="str">
        <f t="shared" ref="U22" si="2">_xlfn.IFNA("",((T22+Q22+N22-R22)+(O22*2))/E22)</f>
        <v/>
      </c>
      <c r="V22" s="22">
        <v>418</v>
      </c>
      <c r="W22" s="22" t="s">
        <v>81</v>
      </c>
      <c r="X22" s="22" t="s">
        <v>82</v>
      </c>
      <c r="Y22" s="68">
        <v>1351</v>
      </c>
      <c r="Z22" s="41"/>
      <c r="AA22" s="1" t="s">
        <v>79</v>
      </c>
      <c r="AB22" s="28" t="s">
        <v>306</v>
      </c>
    </row>
    <row r="23" spans="1:28" x14ac:dyDescent="0.3">
      <c r="A23" s="43" t="s">
        <v>70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31</v>
      </c>
      <c r="G23" s="44">
        <f t="shared" si="3"/>
        <v>80</v>
      </c>
      <c r="H23" s="44">
        <f t="shared" si="3"/>
        <v>0</v>
      </c>
      <c r="I23" s="44">
        <f t="shared" si="3"/>
        <v>0</v>
      </c>
      <c r="J23" s="44">
        <f t="shared" si="3"/>
        <v>16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22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78</v>
      </c>
      <c r="U23" s="45">
        <f>((T23+Q23+N23-R23)+(O23*2))/E23</f>
        <v>0.32500000000000001</v>
      </c>
      <c r="V23" s="46">
        <v>418</v>
      </c>
      <c r="W23" s="46" t="s">
        <v>81</v>
      </c>
      <c r="X23" s="46" t="s">
        <v>82</v>
      </c>
      <c r="Y23" s="69">
        <v>1351</v>
      </c>
      <c r="Z23" s="47"/>
      <c r="AA23" s="43" t="s">
        <v>79</v>
      </c>
      <c r="AB23" s="67" t="s">
        <v>306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0.38750000000000001</v>
      </c>
      <c r="H24" s="27"/>
      <c r="I24" s="1"/>
      <c r="J24" s="48" t="s">
        <v>42</v>
      </c>
      <c r="K24" s="50" t="e">
        <f>J23/K23</f>
        <v>#DIV/0!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199</v>
      </c>
      <c r="D35" s="38">
        <v>20</v>
      </c>
      <c r="E35" s="87"/>
      <c r="F35" s="87"/>
      <c r="G35" s="87"/>
      <c r="H35" s="27"/>
      <c r="I35" s="27"/>
      <c r="J35" s="87"/>
      <c r="K35" s="87"/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6</v>
      </c>
      <c r="U35" s="40" t="str">
        <f>IFERROR(((T35+Q35+N35-R35)+(O35*2))/E35,"")</f>
        <v/>
      </c>
      <c r="V35" s="22">
        <v>418</v>
      </c>
      <c r="W35" s="22" t="s">
        <v>77</v>
      </c>
      <c r="X35" s="22" t="s">
        <v>78</v>
      </c>
      <c r="Y35" s="68">
        <v>1351</v>
      </c>
      <c r="Z35" s="41"/>
      <c r="AA35" s="1" t="s">
        <v>197</v>
      </c>
      <c r="AB35" s="28" t="s">
        <v>307</v>
      </c>
    </row>
    <row r="36" spans="1:28" x14ac:dyDescent="0.3">
      <c r="A36" s="1" t="s">
        <v>46</v>
      </c>
      <c r="B36" s="1" t="s">
        <v>62</v>
      </c>
      <c r="C36" s="27" t="s">
        <v>200</v>
      </c>
      <c r="D36" s="38">
        <v>7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ref="N36:N40" si="4">SUM(L36:M36)</f>
        <v>0</v>
      </c>
      <c r="O36" s="88"/>
      <c r="P36" s="88"/>
      <c r="Q36" s="88"/>
      <c r="R36" s="88"/>
      <c r="S36" s="88"/>
      <c r="T36" s="27">
        <f t="shared" ref="T36:T43" si="5">+(F36*2)+J36</f>
        <v>0</v>
      </c>
      <c r="U36" s="40" t="str">
        <f t="shared" ref="U36:U43" si="6">IFERROR(((T36+Q36+N36-R36)+(O36*2))/E36,"")</f>
        <v/>
      </c>
      <c r="V36" s="22">
        <v>418</v>
      </c>
      <c r="W36" s="22" t="s">
        <v>77</v>
      </c>
      <c r="X36" s="22" t="s">
        <v>78</v>
      </c>
      <c r="Y36" s="68">
        <v>1351</v>
      </c>
      <c r="Z36" s="41"/>
      <c r="AA36" s="1" t="s">
        <v>197</v>
      </c>
      <c r="AB36" s="28" t="s">
        <v>307</v>
      </c>
    </row>
    <row r="37" spans="1:28" x14ac:dyDescent="0.3">
      <c r="A37" s="1" t="s">
        <v>46</v>
      </c>
      <c r="B37" s="1" t="s">
        <v>62</v>
      </c>
      <c r="C37" s="27" t="s">
        <v>208</v>
      </c>
      <c r="D37" s="38">
        <v>22</v>
      </c>
      <c r="E37" s="87" t="s">
        <v>459</v>
      </c>
      <c r="F37" s="87"/>
      <c r="G37" s="87"/>
      <c r="H37" s="27"/>
      <c r="I37" s="27"/>
      <c r="J37" s="87"/>
      <c r="K37" s="87"/>
      <c r="L37" s="87"/>
      <c r="M37" s="87"/>
      <c r="N37" s="27"/>
      <c r="O37" s="88"/>
      <c r="P37" s="88"/>
      <c r="Q37" s="88"/>
      <c r="R37" s="88"/>
      <c r="S37" s="88"/>
      <c r="T37" s="27"/>
      <c r="U37" s="40"/>
      <c r="V37" s="22">
        <v>418</v>
      </c>
      <c r="W37" s="22" t="s">
        <v>77</v>
      </c>
      <c r="X37" s="22" t="s">
        <v>78</v>
      </c>
      <c r="Y37" s="68">
        <v>1351</v>
      </c>
      <c r="Z37" s="41"/>
      <c r="AA37" s="1" t="s">
        <v>197</v>
      </c>
      <c r="AB37" s="28" t="s">
        <v>307</v>
      </c>
    </row>
    <row r="38" spans="1:28" x14ac:dyDescent="0.3">
      <c r="A38" s="1" t="s">
        <v>46</v>
      </c>
      <c r="B38" s="1" t="s">
        <v>62</v>
      </c>
      <c r="C38" s="27" t="s">
        <v>202</v>
      </c>
      <c r="D38" s="38">
        <v>50</v>
      </c>
      <c r="E38" s="87"/>
      <c r="F38" s="87"/>
      <c r="G38" s="87"/>
      <c r="H38" s="27"/>
      <c r="I38" s="27"/>
      <c r="J38" s="87"/>
      <c r="K38" s="87"/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27">
        <v>20</v>
      </c>
      <c r="U38" s="40" t="str">
        <f t="shared" si="6"/>
        <v/>
      </c>
      <c r="V38" s="22">
        <v>418</v>
      </c>
      <c r="W38" s="22" t="s">
        <v>77</v>
      </c>
      <c r="X38" s="22" t="s">
        <v>78</v>
      </c>
      <c r="Y38" s="68">
        <v>1351</v>
      </c>
      <c r="Z38" s="41"/>
      <c r="AA38" s="1" t="s">
        <v>197</v>
      </c>
      <c r="AB38" s="28" t="s">
        <v>307</v>
      </c>
    </row>
    <row r="39" spans="1:28" x14ac:dyDescent="0.3">
      <c r="A39" s="1" t="s">
        <v>46</v>
      </c>
      <c r="B39" s="1" t="s">
        <v>62</v>
      </c>
      <c r="C39" s="27" t="s">
        <v>203</v>
      </c>
      <c r="D39" s="38">
        <v>1</v>
      </c>
      <c r="E39" s="87"/>
      <c r="F39" s="87"/>
      <c r="G39" s="87"/>
      <c r="H39" s="27"/>
      <c r="I39" s="27"/>
      <c r="J39" s="87"/>
      <c r="K39" s="87"/>
      <c r="L39" s="87"/>
      <c r="M39" s="87"/>
      <c r="N39" s="27">
        <f t="shared" si="4"/>
        <v>0</v>
      </c>
      <c r="O39" s="88"/>
      <c r="P39" s="88"/>
      <c r="Q39" s="88"/>
      <c r="R39" s="88"/>
      <c r="S39" s="88"/>
      <c r="T39" s="27">
        <v>21</v>
      </c>
      <c r="U39" s="40" t="str">
        <f t="shared" si="6"/>
        <v/>
      </c>
      <c r="V39" s="22">
        <v>418</v>
      </c>
      <c r="W39" s="22" t="s">
        <v>77</v>
      </c>
      <c r="X39" s="22" t="s">
        <v>78</v>
      </c>
      <c r="Y39" s="68">
        <v>1351</v>
      </c>
      <c r="Z39" s="41"/>
      <c r="AA39" s="1" t="s">
        <v>197</v>
      </c>
      <c r="AB39" s="28" t="s">
        <v>307</v>
      </c>
    </row>
    <row r="40" spans="1:28" x14ac:dyDescent="0.3">
      <c r="A40" s="1" t="s">
        <v>46</v>
      </c>
      <c r="B40" s="1" t="s">
        <v>62</v>
      </c>
      <c r="C40" s="27" t="s">
        <v>204</v>
      </c>
      <c r="D40" s="38">
        <v>12</v>
      </c>
      <c r="E40" s="87"/>
      <c r="F40" s="87"/>
      <c r="G40" s="87"/>
      <c r="H40" s="27"/>
      <c r="I40" s="27"/>
      <c r="J40" s="87"/>
      <c r="K40" s="87"/>
      <c r="L40" s="87"/>
      <c r="M40" s="87"/>
      <c r="N40" s="27">
        <f t="shared" si="4"/>
        <v>0</v>
      </c>
      <c r="O40" s="88"/>
      <c r="P40" s="88"/>
      <c r="Q40" s="88"/>
      <c r="R40" s="88"/>
      <c r="S40" s="88"/>
      <c r="T40" s="27">
        <v>16</v>
      </c>
      <c r="U40" s="40" t="str">
        <f t="shared" si="6"/>
        <v/>
      </c>
      <c r="V40" s="22">
        <v>418</v>
      </c>
      <c r="W40" s="22" t="s">
        <v>77</v>
      </c>
      <c r="X40" s="22" t="s">
        <v>78</v>
      </c>
      <c r="Y40" s="68">
        <v>1351</v>
      </c>
      <c r="Z40" s="41"/>
      <c r="AA40" s="1" t="s">
        <v>197</v>
      </c>
      <c r="AB40" s="28" t="s">
        <v>307</v>
      </c>
    </row>
    <row r="41" spans="1:28" x14ac:dyDescent="0.3">
      <c r="A41" s="1" t="s">
        <v>46</v>
      </c>
      <c r="B41" s="1" t="s">
        <v>62</v>
      </c>
      <c r="C41" s="27" t="s">
        <v>205</v>
      </c>
      <c r="D41" s="38">
        <v>11</v>
      </c>
      <c r="E41" s="87"/>
      <c r="F41" s="87"/>
      <c r="G41" s="87"/>
      <c r="H41" s="27"/>
      <c r="I41" s="27"/>
      <c r="J41" s="87"/>
      <c r="K41" s="87"/>
      <c r="L41" s="87"/>
      <c r="M41" s="87"/>
      <c r="N41" s="27">
        <f>SUM(L41:M41)</f>
        <v>0</v>
      </c>
      <c r="O41" s="88"/>
      <c r="P41" s="88"/>
      <c r="Q41" s="88"/>
      <c r="R41" s="88"/>
      <c r="S41" s="88"/>
      <c r="T41" s="27">
        <f t="shared" si="5"/>
        <v>0</v>
      </c>
      <c r="U41" s="40" t="str">
        <f t="shared" si="6"/>
        <v/>
      </c>
      <c r="V41" s="22">
        <v>418</v>
      </c>
      <c r="W41" s="22" t="s">
        <v>77</v>
      </c>
      <c r="X41" s="22" t="s">
        <v>78</v>
      </c>
      <c r="Y41" s="68">
        <v>1351</v>
      </c>
      <c r="Z41" s="41"/>
      <c r="AA41" s="1" t="s">
        <v>197</v>
      </c>
      <c r="AB41" s="28" t="s">
        <v>307</v>
      </c>
    </row>
    <row r="42" spans="1:28" x14ac:dyDescent="0.3">
      <c r="A42" s="1" t="s">
        <v>46</v>
      </c>
      <c r="B42" s="1" t="s">
        <v>62</v>
      </c>
      <c r="C42" s="27" t="s">
        <v>206</v>
      </c>
      <c r="D42" s="38">
        <v>44</v>
      </c>
      <c r="E42" s="87"/>
      <c r="F42" s="87"/>
      <c r="G42" s="87"/>
      <c r="H42" s="27"/>
      <c r="I42" s="27"/>
      <c r="J42" s="87"/>
      <c r="K42" s="87"/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27">
        <v>16</v>
      </c>
      <c r="U42" s="40" t="str">
        <f t="shared" si="6"/>
        <v/>
      </c>
      <c r="V42" s="22">
        <v>418</v>
      </c>
      <c r="W42" s="22" t="s">
        <v>77</v>
      </c>
      <c r="X42" s="22" t="s">
        <v>78</v>
      </c>
      <c r="Y42" s="68">
        <v>1351</v>
      </c>
      <c r="Z42" s="41"/>
      <c r="AA42" s="1" t="s">
        <v>197</v>
      </c>
      <c r="AB42" s="28" t="s">
        <v>307</v>
      </c>
    </row>
    <row r="43" spans="1:28" x14ac:dyDescent="0.3">
      <c r="A43" s="1" t="s">
        <v>46</v>
      </c>
      <c r="B43" s="1" t="s">
        <v>62</v>
      </c>
      <c r="C43" s="27" t="s">
        <v>207</v>
      </c>
      <c r="D43" s="38">
        <v>10</v>
      </c>
      <c r="E43" s="87"/>
      <c r="F43" s="87"/>
      <c r="G43" s="87"/>
      <c r="H43" s="27"/>
      <c r="I43" s="27"/>
      <c r="J43" s="87"/>
      <c r="K43" s="87"/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27">
        <f t="shared" si="5"/>
        <v>0</v>
      </c>
      <c r="U43" s="40" t="str">
        <f t="shared" si="6"/>
        <v/>
      </c>
      <c r="V43" s="22">
        <v>418</v>
      </c>
      <c r="W43" s="22" t="s">
        <v>77</v>
      </c>
      <c r="X43" s="22" t="s">
        <v>78</v>
      </c>
      <c r="Y43" s="68">
        <v>1351</v>
      </c>
      <c r="Z43" s="41"/>
      <c r="AA43" s="1" t="s">
        <v>197</v>
      </c>
      <c r="AB43" s="28" t="s">
        <v>307</v>
      </c>
    </row>
    <row r="44" spans="1:28" x14ac:dyDescent="0.3">
      <c r="A44" s="1" t="s">
        <v>46</v>
      </c>
      <c r="B44" s="1" t="s">
        <v>62</v>
      </c>
      <c r="C44" s="55" t="s">
        <v>39</v>
      </c>
      <c r="D44" s="1"/>
      <c r="E44" s="55">
        <v>240</v>
      </c>
      <c r="F44" s="55">
        <v>31</v>
      </c>
      <c r="G44" s="55">
        <v>77</v>
      </c>
      <c r="H44" s="55"/>
      <c r="I44" s="55"/>
      <c r="J44" s="55">
        <v>17</v>
      </c>
      <c r="K44" s="55">
        <v>24</v>
      </c>
      <c r="L44" s="55"/>
      <c r="M44" s="55"/>
      <c r="N44" s="5"/>
      <c r="O44" s="55"/>
      <c r="P44" s="55">
        <v>20</v>
      </c>
      <c r="Q44" s="42"/>
      <c r="R44" s="42"/>
      <c r="S44" s="42"/>
      <c r="T44" s="27"/>
      <c r="U44" s="40" t="str">
        <f t="shared" ref="U44" si="7">_xlfn.IFNA("",((T44+Q44+N44-R44)+(O44*2))/E44)</f>
        <v/>
      </c>
      <c r="V44" s="22">
        <v>418</v>
      </c>
      <c r="W44" s="22" t="s">
        <v>77</v>
      </c>
      <c r="X44" s="22" t="s">
        <v>78</v>
      </c>
      <c r="Y44" s="68">
        <v>1351</v>
      </c>
      <c r="Z44" s="41"/>
      <c r="AA44" s="1" t="s">
        <v>197</v>
      </c>
      <c r="AB44" s="28" t="s">
        <v>307</v>
      </c>
    </row>
    <row r="45" spans="1:28" x14ac:dyDescent="0.3">
      <c r="A45" s="43" t="s">
        <v>46</v>
      </c>
      <c r="B45" s="43" t="s">
        <v>62</v>
      </c>
      <c r="C45" s="44" t="s">
        <v>40</v>
      </c>
      <c r="D45" s="43"/>
      <c r="E45" s="44">
        <f t="shared" ref="E45:T45" si="8">SUM(E35:E44)</f>
        <v>240</v>
      </c>
      <c r="F45" s="44">
        <f t="shared" si="8"/>
        <v>31</v>
      </c>
      <c r="G45" s="44">
        <f t="shared" si="8"/>
        <v>77</v>
      </c>
      <c r="H45" s="44">
        <f t="shared" si="8"/>
        <v>0</v>
      </c>
      <c r="I45" s="44">
        <f t="shared" si="8"/>
        <v>0</v>
      </c>
      <c r="J45" s="44">
        <f t="shared" si="8"/>
        <v>17</v>
      </c>
      <c r="K45" s="44">
        <f t="shared" si="8"/>
        <v>24</v>
      </c>
      <c r="L45" s="44">
        <f t="shared" si="8"/>
        <v>0</v>
      </c>
      <c r="M45" s="44">
        <f t="shared" si="8"/>
        <v>0</v>
      </c>
      <c r="N45" s="44">
        <f t="shared" si="8"/>
        <v>0</v>
      </c>
      <c r="O45" s="44">
        <f t="shared" si="8"/>
        <v>0</v>
      </c>
      <c r="P45" s="44">
        <f t="shared" si="8"/>
        <v>20</v>
      </c>
      <c r="Q45" s="44">
        <f t="shared" si="8"/>
        <v>0</v>
      </c>
      <c r="R45" s="44">
        <f t="shared" si="8"/>
        <v>0</v>
      </c>
      <c r="S45" s="44">
        <f t="shared" si="8"/>
        <v>0</v>
      </c>
      <c r="T45" s="44">
        <f t="shared" si="8"/>
        <v>79</v>
      </c>
      <c r="U45" s="45">
        <f>((T45+Q45+N45-R45)+(O45*2))/E45</f>
        <v>0.32916666666666666</v>
      </c>
      <c r="V45" s="46">
        <v>418</v>
      </c>
      <c r="W45" s="46" t="s">
        <v>77</v>
      </c>
      <c r="X45" s="46" t="s">
        <v>78</v>
      </c>
      <c r="Y45" s="69">
        <v>1351</v>
      </c>
      <c r="Z45" s="47"/>
      <c r="AA45" s="43" t="s">
        <v>197</v>
      </c>
      <c r="AB45" s="67" t="s">
        <v>307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0.40259740259740262</v>
      </c>
      <c r="H46" s="27"/>
      <c r="I46" s="1"/>
      <c r="J46" s="48" t="s">
        <v>42</v>
      </c>
      <c r="K46" s="50">
        <f>J45/K45</f>
        <v>0.70833333333333337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7D3-F8F1-4BFA-B70B-3B5DE11D7D79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433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210</v>
      </c>
      <c r="K4" s="16" t="str">
        <f>+C11</f>
        <v>Minnesota Fillies</v>
      </c>
      <c r="L4" s="17"/>
      <c r="M4" s="18"/>
      <c r="N4" s="19">
        <v>9</v>
      </c>
      <c r="O4" s="19">
        <v>21</v>
      </c>
      <c r="P4" s="19">
        <v>20</v>
      </c>
      <c r="Q4" s="19">
        <v>18</v>
      </c>
      <c r="R4" s="20"/>
      <c r="S4" s="21">
        <f>SUM(N4:R4)</f>
        <v>68</v>
      </c>
      <c r="T4" s="22">
        <v>426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211</v>
      </c>
      <c r="K5" s="16" t="str">
        <f>+C33</f>
        <v>Nebraska Wranglers</v>
      </c>
      <c r="L5" s="17"/>
      <c r="M5" s="18"/>
      <c r="N5" s="19">
        <v>26</v>
      </c>
      <c r="O5" s="19">
        <v>21</v>
      </c>
      <c r="P5" s="19">
        <v>22</v>
      </c>
      <c r="Q5" s="19">
        <v>16</v>
      </c>
      <c r="R5" s="20"/>
      <c r="S5" s="21">
        <f>SUM(N5:R5)</f>
        <v>85</v>
      </c>
      <c r="T5" s="22">
        <v>426</v>
      </c>
      <c r="U5" s="1"/>
      <c r="V5" s="1"/>
      <c r="W5" s="1"/>
    </row>
    <row r="6" spans="1:28" x14ac:dyDescent="0.3">
      <c r="C6" s="23">
        <v>1095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115</v>
      </c>
      <c r="D7" s="7" t="s">
        <v>8</v>
      </c>
      <c r="G7" s="1"/>
      <c r="S7" s="1"/>
      <c r="T7" s="25" t="s">
        <v>9</v>
      </c>
      <c r="U7" s="1"/>
      <c r="V7" s="26">
        <v>426</v>
      </c>
      <c r="W7" s="1"/>
    </row>
    <row r="8" spans="1:28" x14ac:dyDescent="0.3">
      <c r="B8" s="1"/>
      <c r="C8" s="24" t="s">
        <v>175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16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46</v>
      </c>
      <c r="C13" s="27" t="s">
        <v>214</v>
      </c>
      <c r="D13" s="38">
        <v>45</v>
      </c>
      <c r="E13" s="27">
        <v>8</v>
      </c>
      <c r="F13" s="27">
        <v>3</v>
      </c>
      <c r="G13" s="27">
        <v>4</v>
      </c>
      <c r="H13" s="27"/>
      <c r="I13" s="27"/>
      <c r="J13" s="27">
        <v>0</v>
      </c>
      <c r="K13" s="27">
        <v>2</v>
      </c>
      <c r="L13" s="27">
        <v>1</v>
      </c>
      <c r="M13" s="27">
        <v>1</v>
      </c>
      <c r="N13" s="27">
        <f t="shared" ref="N13:N23" si="0">SUM(L13:M13)</f>
        <v>2</v>
      </c>
      <c r="O13" s="39">
        <v>1</v>
      </c>
      <c r="P13" s="39">
        <v>0</v>
      </c>
      <c r="Q13" s="39">
        <v>0</v>
      </c>
      <c r="R13" s="39">
        <v>1</v>
      </c>
      <c r="S13" s="39">
        <v>2</v>
      </c>
      <c r="T13" s="39">
        <f t="shared" ref="T13:T23" si="1">(H13*3)+((F13-H13)*2)+J13</f>
        <v>6</v>
      </c>
      <c r="U13" s="40">
        <f t="shared" ref="U13:U23" si="2">IFERROR(((T13+Q13+N13-R13)+(O13*2))/E13,"")</f>
        <v>1.125</v>
      </c>
      <c r="V13" s="22">
        <v>426</v>
      </c>
      <c r="W13" s="22" t="s">
        <v>81</v>
      </c>
      <c r="X13" s="22" t="s">
        <v>82</v>
      </c>
      <c r="Y13" s="68">
        <v>1095</v>
      </c>
      <c r="Z13" s="41"/>
      <c r="AA13" s="1" t="s">
        <v>79</v>
      </c>
      <c r="AB13" s="28" t="s">
        <v>212</v>
      </c>
    </row>
    <row r="14" spans="1:28" x14ac:dyDescent="0.3">
      <c r="A14" s="1" t="s">
        <v>56</v>
      </c>
      <c r="B14" s="1" t="s">
        <v>46</v>
      </c>
      <c r="C14" s="27" t="s">
        <v>47</v>
      </c>
      <c r="D14" s="38">
        <v>21</v>
      </c>
      <c r="E14" s="27">
        <v>29</v>
      </c>
      <c r="F14" s="27">
        <v>3</v>
      </c>
      <c r="G14" s="27">
        <v>10</v>
      </c>
      <c r="H14" s="27"/>
      <c r="I14" s="27"/>
      <c r="J14" s="27">
        <v>1</v>
      </c>
      <c r="K14" s="27">
        <v>2</v>
      </c>
      <c r="L14" s="27">
        <v>1</v>
      </c>
      <c r="M14" s="27">
        <v>2</v>
      </c>
      <c r="N14" s="27">
        <f t="shared" si="0"/>
        <v>3</v>
      </c>
      <c r="O14" s="27">
        <v>2</v>
      </c>
      <c r="P14" s="39">
        <v>4</v>
      </c>
      <c r="Q14" s="27">
        <v>0</v>
      </c>
      <c r="R14" s="27">
        <v>0</v>
      </c>
      <c r="S14" s="27">
        <v>1</v>
      </c>
      <c r="T14" s="27">
        <f t="shared" si="1"/>
        <v>7</v>
      </c>
      <c r="U14" s="40">
        <f t="shared" si="2"/>
        <v>0.48275862068965519</v>
      </c>
      <c r="V14" s="22">
        <v>426</v>
      </c>
      <c r="W14" s="22" t="s">
        <v>81</v>
      </c>
      <c r="X14" s="22" t="s">
        <v>82</v>
      </c>
      <c r="Y14" s="68">
        <v>1095</v>
      </c>
      <c r="Z14" s="41"/>
      <c r="AA14" s="1" t="s">
        <v>79</v>
      </c>
      <c r="AB14" s="28" t="s">
        <v>212</v>
      </c>
    </row>
    <row r="15" spans="1:28" x14ac:dyDescent="0.3">
      <c r="A15" s="1" t="s">
        <v>56</v>
      </c>
      <c r="B15" s="1" t="s">
        <v>46</v>
      </c>
      <c r="C15" s="27" t="s">
        <v>85</v>
      </c>
      <c r="D15" s="38">
        <v>24</v>
      </c>
      <c r="E15" s="27">
        <v>13</v>
      </c>
      <c r="F15" s="27">
        <v>0</v>
      </c>
      <c r="G15" s="27">
        <v>3</v>
      </c>
      <c r="H15" s="27"/>
      <c r="I15" s="27"/>
      <c r="J15" s="27">
        <v>0</v>
      </c>
      <c r="K15" s="27">
        <v>0</v>
      </c>
      <c r="L15" s="27">
        <v>1</v>
      </c>
      <c r="M15" s="27">
        <v>0</v>
      </c>
      <c r="N15" s="27">
        <f t="shared" si="0"/>
        <v>1</v>
      </c>
      <c r="O15" s="39">
        <v>0</v>
      </c>
      <c r="P15" s="39">
        <v>2</v>
      </c>
      <c r="Q15" s="39">
        <v>0</v>
      </c>
      <c r="R15" s="39">
        <v>3</v>
      </c>
      <c r="S15" s="39">
        <v>1</v>
      </c>
      <c r="T15" s="39">
        <f t="shared" si="1"/>
        <v>0</v>
      </c>
      <c r="U15" s="90">
        <f t="shared" si="2"/>
        <v>-0.15384615384615385</v>
      </c>
      <c r="V15" s="22">
        <v>426</v>
      </c>
      <c r="W15" s="22" t="s">
        <v>81</v>
      </c>
      <c r="X15" s="22" t="s">
        <v>82</v>
      </c>
      <c r="Y15" s="68">
        <v>1095</v>
      </c>
      <c r="Z15" s="41"/>
      <c r="AA15" s="1" t="s">
        <v>79</v>
      </c>
      <c r="AB15" s="28" t="s">
        <v>212</v>
      </c>
    </row>
    <row r="16" spans="1:28" x14ac:dyDescent="0.3">
      <c r="A16" s="1" t="s">
        <v>56</v>
      </c>
      <c r="B16" s="1" t="s">
        <v>46</v>
      </c>
      <c r="C16" s="27" t="s">
        <v>54</v>
      </c>
      <c r="D16" s="38">
        <v>32</v>
      </c>
      <c r="E16" s="27">
        <v>18</v>
      </c>
      <c r="F16" s="27">
        <v>3</v>
      </c>
      <c r="G16" s="27">
        <v>6</v>
      </c>
      <c r="H16" s="27"/>
      <c r="I16" s="27"/>
      <c r="J16" s="27">
        <v>0</v>
      </c>
      <c r="K16" s="27">
        <v>2</v>
      </c>
      <c r="L16" s="27">
        <v>0</v>
      </c>
      <c r="M16" s="27">
        <v>3</v>
      </c>
      <c r="N16" s="27">
        <f t="shared" si="0"/>
        <v>3</v>
      </c>
      <c r="O16" s="39">
        <v>2</v>
      </c>
      <c r="P16" s="39">
        <v>3</v>
      </c>
      <c r="Q16" s="39">
        <v>1</v>
      </c>
      <c r="R16" s="39">
        <v>2</v>
      </c>
      <c r="S16" s="39">
        <v>0</v>
      </c>
      <c r="T16" s="39">
        <f t="shared" si="1"/>
        <v>6</v>
      </c>
      <c r="U16" s="40">
        <f t="shared" si="2"/>
        <v>0.66666666666666663</v>
      </c>
      <c r="V16" s="22">
        <v>426</v>
      </c>
      <c r="W16" s="22" t="s">
        <v>81</v>
      </c>
      <c r="X16" s="22" t="s">
        <v>82</v>
      </c>
      <c r="Y16" s="68">
        <v>1095</v>
      </c>
      <c r="Z16" s="41"/>
      <c r="AA16" s="1" t="s">
        <v>79</v>
      </c>
      <c r="AB16" s="28" t="s">
        <v>212</v>
      </c>
    </row>
    <row r="17" spans="1:28" x14ac:dyDescent="0.3">
      <c r="A17" s="1" t="s">
        <v>56</v>
      </c>
      <c r="B17" s="1" t="s">
        <v>46</v>
      </c>
      <c r="C17" s="27" t="s">
        <v>110</v>
      </c>
      <c r="D17" s="38">
        <v>25</v>
      </c>
      <c r="E17" s="27">
        <v>29</v>
      </c>
      <c r="F17" s="27">
        <v>3</v>
      </c>
      <c r="G17" s="27">
        <v>12</v>
      </c>
      <c r="H17" s="27"/>
      <c r="I17" s="27"/>
      <c r="J17" s="27">
        <v>1</v>
      </c>
      <c r="K17" s="27">
        <v>1</v>
      </c>
      <c r="L17" s="27">
        <v>3</v>
      </c>
      <c r="M17" s="27">
        <v>2</v>
      </c>
      <c r="N17" s="27">
        <f t="shared" si="0"/>
        <v>5</v>
      </c>
      <c r="O17" s="39">
        <v>3</v>
      </c>
      <c r="P17" s="39">
        <v>3</v>
      </c>
      <c r="Q17" s="39">
        <v>0</v>
      </c>
      <c r="R17" s="39">
        <v>2</v>
      </c>
      <c r="S17" s="39">
        <v>1</v>
      </c>
      <c r="T17" s="39">
        <f t="shared" si="1"/>
        <v>7</v>
      </c>
      <c r="U17" s="40">
        <f t="shared" si="2"/>
        <v>0.55172413793103448</v>
      </c>
      <c r="V17" s="22">
        <v>426</v>
      </c>
      <c r="W17" s="22" t="s">
        <v>81</v>
      </c>
      <c r="X17" s="22" t="s">
        <v>82</v>
      </c>
      <c r="Y17" s="68">
        <v>1095</v>
      </c>
      <c r="Z17" s="41"/>
      <c r="AA17" s="1" t="s">
        <v>79</v>
      </c>
      <c r="AB17" s="28" t="s">
        <v>212</v>
      </c>
    </row>
    <row r="18" spans="1:28" x14ac:dyDescent="0.3">
      <c r="A18" s="1" t="s">
        <v>56</v>
      </c>
      <c r="B18" s="1" t="s">
        <v>46</v>
      </c>
      <c r="C18" s="27" t="s">
        <v>111</v>
      </c>
      <c r="D18" s="38">
        <v>44</v>
      </c>
      <c r="E18" s="27">
        <v>25</v>
      </c>
      <c r="F18" s="27">
        <v>1</v>
      </c>
      <c r="G18" s="27">
        <v>5</v>
      </c>
      <c r="H18" s="27"/>
      <c r="I18" s="27"/>
      <c r="J18" s="27">
        <v>1</v>
      </c>
      <c r="K18" s="27">
        <v>3</v>
      </c>
      <c r="L18" s="27">
        <v>4</v>
      </c>
      <c r="M18" s="27">
        <v>3</v>
      </c>
      <c r="N18" s="27">
        <f t="shared" si="0"/>
        <v>7</v>
      </c>
      <c r="O18" s="39">
        <v>1</v>
      </c>
      <c r="P18" s="39">
        <v>1</v>
      </c>
      <c r="Q18" s="39">
        <v>0</v>
      </c>
      <c r="R18" s="39">
        <v>2</v>
      </c>
      <c r="S18" s="39">
        <v>1</v>
      </c>
      <c r="T18" s="39">
        <f t="shared" si="1"/>
        <v>3</v>
      </c>
      <c r="U18" s="40">
        <f t="shared" si="2"/>
        <v>0.4</v>
      </c>
      <c r="V18" s="22">
        <v>426</v>
      </c>
      <c r="W18" s="22" t="s">
        <v>81</v>
      </c>
      <c r="X18" s="22" t="s">
        <v>82</v>
      </c>
      <c r="Y18" s="68">
        <v>1095</v>
      </c>
      <c r="Z18" s="41"/>
      <c r="AA18" s="1" t="s">
        <v>79</v>
      </c>
      <c r="AB18" s="28" t="s">
        <v>212</v>
      </c>
    </row>
    <row r="19" spans="1:28" x14ac:dyDescent="0.3">
      <c r="A19" s="1" t="s">
        <v>56</v>
      </c>
      <c r="B19" s="1" t="s">
        <v>46</v>
      </c>
      <c r="C19" s="27" t="s">
        <v>48</v>
      </c>
      <c r="D19" s="38">
        <v>15</v>
      </c>
      <c r="E19" s="27">
        <v>29</v>
      </c>
      <c r="F19" s="27">
        <v>3</v>
      </c>
      <c r="G19" s="27">
        <v>12</v>
      </c>
      <c r="H19" s="27"/>
      <c r="I19" s="27"/>
      <c r="J19" s="27">
        <v>1</v>
      </c>
      <c r="K19" s="27">
        <v>2</v>
      </c>
      <c r="L19" s="27">
        <v>1</v>
      </c>
      <c r="M19" s="27">
        <v>3</v>
      </c>
      <c r="N19" s="27">
        <f t="shared" si="0"/>
        <v>4</v>
      </c>
      <c r="O19" s="39">
        <v>1</v>
      </c>
      <c r="P19" s="39">
        <v>4</v>
      </c>
      <c r="Q19" s="39">
        <v>3</v>
      </c>
      <c r="R19" s="39">
        <v>5</v>
      </c>
      <c r="S19" s="39">
        <v>0</v>
      </c>
      <c r="T19" s="39">
        <f t="shared" si="1"/>
        <v>7</v>
      </c>
      <c r="U19" s="40">
        <f t="shared" si="2"/>
        <v>0.37931034482758619</v>
      </c>
      <c r="V19" s="22">
        <v>426</v>
      </c>
      <c r="W19" s="22" t="s">
        <v>81</v>
      </c>
      <c r="X19" s="22" t="s">
        <v>82</v>
      </c>
      <c r="Y19" s="68">
        <v>1095</v>
      </c>
      <c r="Z19" s="41"/>
      <c r="AA19" s="1" t="s">
        <v>79</v>
      </c>
      <c r="AB19" s="28" t="s">
        <v>212</v>
      </c>
    </row>
    <row r="20" spans="1:28" x14ac:dyDescent="0.3">
      <c r="A20" s="1" t="s">
        <v>56</v>
      </c>
      <c r="B20" s="1" t="s">
        <v>46</v>
      </c>
      <c r="C20" s="27" t="s">
        <v>49</v>
      </c>
      <c r="D20" s="38">
        <v>42</v>
      </c>
      <c r="E20" s="27">
        <v>33</v>
      </c>
      <c r="F20" s="27">
        <v>5</v>
      </c>
      <c r="G20" s="27">
        <v>14</v>
      </c>
      <c r="H20" s="27"/>
      <c r="I20" s="27"/>
      <c r="J20" s="27">
        <v>0</v>
      </c>
      <c r="K20" s="27">
        <v>4</v>
      </c>
      <c r="L20" s="27">
        <v>4</v>
      </c>
      <c r="M20" s="27">
        <v>4</v>
      </c>
      <c r="N20" s="27">
        <f t="shared" si="0"/>
        <v>8</v>
      </c>
      <c r="O20" s="39">
        <v>1</v>
      </c>
      <c r="P20" s="39">
        <v>4</v>
      </c>
      <c r="Q20" s="39">
        <v>1</v>
      </c>
      <c r="R20" s="39">
        <v>2</v>
      </c>
      <c r="S20" s="39">
        <v>1</v>
      </c>
      <c r="T20" s="39">
        <f t="shared" si="1"/>
        <v>10</v>
      </c>
      <c r="U20" s="40">
        <f t="shared" si="2"/>
        <v>0.5757575757575758</v>
      </c>
      <c r="V20" s="22">
        <v>426</v>
      </c>
      <c r="W20" s="22" t="s">
        <v>81</v>
      </c>
      <c r="X20" s="22" t="s">
        <v>82</v>
      </c>
      <c r="Y20" s="68">
        <v>1095</v>
      </c>
      <c r="Z20" s="41"/>
      <c r="AA20" s="1" t="s">
        <v>79</v>
      </c>
      <c r="AB20" s="28" t="s">
        <v>212</v>
      </c>
    </row>
    <row r="21" spans="1:28" x14ac:dyDescent="0.3">
      <c r="A21" s="1" t="s">
        <v>56</v>
      </c>
      <c r="B21" s="1" t="s">
        <v>46</v>
      </c>
      <c r="C21" s="27" t="s">
        <v>53</v>
      </c>
      <c r="D21" s="38">
        <v>13</v>
      </c>
      <c r="E21" s="27">
        <v>17</v>
      </c>
      <c r="F21" s="27">
        <v>1</v>
      </c>
      <c r="G21" s="27">
        <v>4</v>
      </c>
      <c r="H21" s="27"/>
      <c r="I21" s="27"/>
      <c r="J21" s="27">
        <v>2</v>
      </c>
      <c r="K21" s="27">
        <v>2</v>
      </c>
      <c r="L21" s="27">
        <v>1</v>
      </c>
      <c r="M21" s="27">
        <v>0</v>
      </c>
      <c r="N21" s="27">
        <f t="shared" si="0"/>
        <v>1</v>
      </c>
      <c r="O21" s="39">
        <v>1</v>
      </c>
      <c r="P21" s="39">
        <v>1</v>
      </c>
      <c r="Q21" s="39">
        <v>0</v>
      </c>
      <c r="R21" s="39">
        <v>1</v>
      </c>
      <c r="S21" s="39">
        <v>0</v>
      </c>
      <c r="T21" s="39">
        <f t="shared" si="1"/>
        <v>4</v>
      </c>
      <c r="U21" s="40">
        <f t="shared" si="2"/>
        <v>0.35294117647058826</v>
      </c>
      <c r="V21" s="22">
        <v>426</v>
      </c>
      <c r="W21" s="22" t="s">
        <v>81</v>
      </c>
      <c r="X21" s="22" t="s">
        <v>82</v>
      </c>
      <c r="Y21" s="68">
        <v>1095</v>
      </c>
      <c r="Z21" s="41"/>
      <c r="AA21" s="1" t="s">
        <v>79</v>
      </c>
      <c r="AB21" s="28" t="s">
        <v>212</v>
      </c>
    </row>
    <row r="22" spans="1:28" x14ac:dyDescent="0.3">
      <c r="A22" s="1" t="s">
        <v>56</v>
      </c>
      <c r="B22" s="1" t="s">
        <v>46</v>
      </c>
      <c r="C22" s="27" t="s">
        <v>52</v>
      </c>
      <c r="D22" s="38">
        <v>12</v>
      </c>
      <c r="E22" s="27">
        <v>7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27">
        <v>1</v>
      </c>
      <c r="M22" s="27">
        <v>2</v>
      </c>
      <c r="N22" s="27">
        <f t="shared" si="0"/>
        <v>3</v>
      </c>
      <c r="O22" s="39">
        <v>0</v>
      </c>
      <c r="P22" s="39">
        <v>1</v>
      </c>
      <c r="Q22" s="39">
        <v>0</v>
      </c>
      <c r="R22" s="39">
        <v>1</v>
      </c>
      <c r="S22" s="39">
        <v>0</v>
      </c>
      <c r="T22" s="39">
        <f t="shared" si="1"/>
        <v>2</v>
      </c>
      <c r="U22" s="40">
        <f t="shared" si="2"/>
        <v>0.5714285714285714</v>
      </c>
      <c r="V22" s="22">
        <v>426</v>
      </c>
      <c r="W22" s="22" t="s">
        <v>81</v>
      </c>
      <c r="X22" s="22" t="s">
        <v>82</v>
      </c>
      <c r="Y22" s="68">
        <v>1095</v>
      </c>
      <c r="Z22" s="41"/>
      <c r="AA22" s="1" t="s">
        <v>79</v>
      </c>
      <c r="AB22" s="28" t="s">
        <v>212</v>
      </c>
    </row>
    <row r="23" spans="1:28" x14ac:dyDescent="0.3">
      <c r="A23" s="1" t="s">
        <v>56</v>
      </c>
      <c r="B23" s="1" t="s">
        <v>46</v>
      </c>
      <c r="C23" s="27" t="s">
        <v>50</v>
      </c>
      <c r="D23" s="38">
        <v>11</v>
      </c>
      <c r="E23" s="27">
        <v>32</v>
      </c>
      <c r="F23" s="27">
        <v>7</v>
      </c>
      <c r="G23" s="27">
        <v>10</v>
      </c>
      <c r="H23" s="27"/>
      <c r="I23" s="27"/>
      <c r="J23" s="27">
        <v>2</v>
      </c>
      <c r="K23" s="27">
        <v>2</v>
      </c>
      <c r="L23" s="27">
        <v>1</v>
      </c>
      <c r="M23" s="27">
        <v>1</v>
      </c>
      <c r="N23" s="27">
        <f t="shared" si="0"/>
        <v>2</v>
      </c>
      <c r="O23" s="39">
        <v>3</v>
      </c>
      <c r="P23" s="39">
        <v>2</v>
      </c>
      <c r="Q23" s="39">
        <v>0</v>
      </c>
      <c r="R23" s="39">
        <v>3</v>
      </c>
      <c r="S23" s="39">
        <v>0</v>
      </c>
      <c r="T23" s="39">
        <f t="shared" si="1"/>
        <v>16</v>
      </c>
      <c r="U23" s="40">
        <f t="shared" si="2"/>
        <v>0.65625</v>
      </c>
      <c r="V23" s="22">
        <v>426</v>
      </c>
      <c r="W23" s="22" t="s">
        <v>81</v>
      </c>
      <c r="X23" s="22" t="s">
        <v>82</v>
      </c>
      <c r="Y23" s="68">
        <v>1095</v>
      </c>
      <c r="Z23" s="41"/>
      <c r="AA23" s="1" t="s">
        <v>79</v>
      </c>
      <c r="AB23" s="28" t="s">
        <v>212</v>
      </c>
    </row>
    <row r="24" spans="1:28" x14ac:dyDescent="0.3">
      <c r="A24" s="43" t="s">
        <v>56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30</v>
      </c>
      <c r="G24" s="44">
        <f t="shared" si="3"/>
        <v>83</v>
      </c>
      <c r="H24" s="44">
        <f t="shared" si="3"/>
        <v>0</v>
      </c>
      <c r="I24" s="44">
        <f t="shared" si="3"/>
        <v>0</v>
      </c>
      <c r="J24" s="44">
        <f t="shared" si="3"/>
        <v>8</v>
      </c>
      <c r="K24" s="44">
        <f t="shared" si="3"/>
        <v>20</v>
      </c>
      <c r="L24" s="44">
        <f t="shared" si="3"/>
        <v>18</v>
      </c>
      <c r="M24" s="44">
        <f t="shared" si="3"/>
        <v>21</v>
      </c>
      <c r="N24" s="44">
        <f t="shared" si="3"/>
        <v>39</v>
      </c>
      <c r="O24" s="44">
        <f t="shared" si="3"/>
        <v>15</v>
      </c>
      <c r="P24" s="44">
        <f t="shared" si="3"/>
        <v>25</v>
      </c>
      <c r="Q24" s="44">
        <f t="shared" si="3"/>
        <v>5</v>
      </c>
      <c r="R24" s="44">
        <f t="shared" si="3"/>
        <v>22</v>
      </c>
      <c r="S24" s="44">
        <f t="shared" si="3"/>
        <v>7</v>
      </c>
      <c r="T24" s="44">
        <f t="shared" si="3"/>
        <v>68</v>
      </c>
      <c r="U24" s="45">
        <f>((T24+Q24+N24-R24)+(O24*2))/E24</f>
        <v>0.5</v>
      </c>
      <c r="V24" s="46">
        <v>426</v>
      </c>
      <c r="W24" s="46" t="s">
        <v>81</v>
      </c>
      <c r="X24" s="46" t="s">
        <v>82</v>
      </c>
      <c r="Y24" s="69">
        <v>1095</v>
      </c>
      <c r="Z24" s="47"/>
      <c r="AA24" s="43" t="s">
        <v>79</v>
      </c>
      <c r="AB24" s="75" t="s">
        <v>212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0.36144578313253012</v>
      </c>
      <c r="H25" s="27"/>
      <c r="I25" s="1"/>
      <c r="J25" s="48" t="s">
        <v>42</v>
      </c>
      <c r="K25" s="50">
        <f>J24/K24</f>
        <v>0.4</v>
      </c>
      <c r="L25" s="1"/>
      <c r="M25" s="39" t="s">
        <v>43</v>
      </c>
      <c r="N25" s="51">
        <v>25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16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56</v>
      </c>
      <c r="C35" s="27" t="s">
        <v>160</v>
      </c>
      <c r="D35" s="38">
        <v>34</v>
      </c>
      <c r="E35" s="27">
        <v>18</v>
      </c>
      <c r="F35" s="27">
        <v>3</v>
      </c>
      <c r="G35" s="27">
        <v>12</v>
      </c>
      <c r="H35" s="27"/>
      <c r="I35" s="27"/>
      <c r="J35" s="27">
        <v>0</v>
      </c>
      <c r="K35" s="27">
        <v>0</v>
      </c>
      <c r="L35" s="27">
        <v>1</v>
      </c>
      <c r="M35" s="27">
        <v>2</v>
      </c>
      <c r="N35" s="27">
        <f>SUM(L35:M35)</f>
        <v>3</v>
      </c>
      <c r="O35" s="27">
        <v>0</v>
      </c>
      <c r="P35" s="39">
        <v>1</v>
      </c>
      <c r="Q35" s="27">
        <v>0</v>
      </c>
      <c r="R35" s="27">
        <v>2</v>
      </c>
      <c r="S35" s="27">
        <v>2</v>
      </c>
      <c r="T35" s="27">
        <f>+(F35*2)+J35</f>
        <v>6</v>
      </c>
      <c r="U35" s="40">
        <f>IFERROR(((T35+Q35+N35-R35)+(O35*2))/E35,"")</f>
        <v>0.3888888888888889</v>
      </c>
      <c r="V35" s="22">
        <v>426</v>
      </c>
      <c r="W35" s="22" t="s">
        <v>77</v>
      </c>
      <c r="X35" s="22" t="s">
        <v>78</v>
      </c>
      <c r="Y35" s="68">
        <v>1095</v>
      </c>
      <c r="Z35" s="41"/>
      <c r="AA35" s="1" t="s">
        <v>161</v>
      </c>
      <c r="AB35" s="28" t="s">
        <v>213</v>
      </c>
    </row>
    <row r="36" spans="1:28" x14ac:dyDescent="0.3">
      <c r="A36" s="1" t="s">
        <v>46</v>
      </c>
      <c r="B36" s="1" t="s">
        <v>56</v>
      </c>
      <c r="C36" s="27" t="s">
        <v>163</v>
      </c>
      <c r="D36" s="38">
        <v>10</v>
      </c>
      <c r="E36" s="27">
        <v>30</v>
      </c>
      <c r="F36" s="27">
        <v>2</v>
      </c>
      <c r="G36" s="27">
        <v>6</v>
      </c>
      <c r="H36" s="27"/>
      <c r="I36" s="27"/>
      <c r="J36" s="27">
        <v>1</v>
      </c>
      <c r="K36" s="27">
        <v>2</v>
      </c>
      <c r="L36" s="27">
        <v>1</v>
      </c>
      <c r="M36" s="27">
        <v>4</v>
      </c>
      <c r="N36" s="27">
        <f t="shared" ref="N36:N41" si="4">SUM(L36:M36)</f>
        <v>5</v>
      </c>
      <c r="O36" s="39">
        <v>1</v>
      </c>
      <c r="P36" s="39">
        <v>1</v>
      </c>
      <c r="Q36" s="39">
        <v>2</v>
      </c>
      <c r="R36" s="39">
        <v>1</v>
      </c>
      <c r="S36" s="39">
        <v>0</v>
      </c>
      <c r="T36" s="27">
        <f t="shared" ref="T36:T46" si="5">+(F36*2)+J36</f>
        <v>5</v>
      </c>
      <c r="U36" s="40">
        <f t="shared" ref="U36:U46" si="6">IFERROR(((T36+Q36+N36-R36)+(O36*2))/E36,"")</f>
        <v>0.43333333333333335</v>
      </c>
      <c r="V36" s="22">
        <v>426</v>
      </c>
      <c r="W36" s="22" t="s">
        <v>77</v>
      </c>
      <c r="X36" s="22" t="s">
        <v>78</v>
      </c>
      <c r="Y36" s="68">
        <v>1095</v>
      </c>
      <c r="Z36" s="41"/>
      <c r="AA36" s="1" t="s">
        <v>161</v>
      </c>
      <c r="AB36" s="28" t="s">
        <v>213</v>
      </c>
    </row>
    <row r="37" spans="1:28" x14ac:dyDescent="0.3">
      <c r="A37" s="1" t="s">
        <v>46</v>
      </c>
      <c r="B37" s="1" t="s">
        <v>56</v>
      </c>
      <c r="C37" s="27" t="s">
        <v>164</v>
      </c>
      <c r="D37" s="38">
        <v>32</v>
      </c>
      <c r="E37" s="27">
        <v>4</v>
      </c>
      <c r="F37" s="27">
        <v>0</v>
      </c>
      <c r="G37" s="27">
        <v>0</v>
      </c>
      <c r="H37" s="27"/>
      <c r="I37" s="27"/>
      <c r="J37" s="27">
        <v>1</v>
      </c>
      <c r="K37" s="27">
        <v>2</v>
      </c>
      <c r="L37" s="27">
        <v>1</v>
      </c>
      <c r="M37" s="27">
        <v>0</v>
      </c>
      <c r="N37" s="27">
        <f t="shared" si="4"/>
        <v>1</v>
      </c>
      <c r="O37" s="39">
        <v>0</v>
      </c>
      <c r="P37" s="39">
        <v>2</v>
      </c>
      <c r="Q37" s="39">
        <v>0</v>
      </c>
      <c r="R37" s="39">
        <v>0</v>
      </c>
      <c r="S37" s="39">
        <v>0</v>
      </c>
      <c r="T37" s="27">
        <f t="shared" si="5"/>
        <v>1</v>
      </c>
      <c r="U37" s="40">
        <f t="shared" si="6"/>
        <v>0.5</v>
      </c>
      <c r="V37" s="22">
        <v>426</v>
      </c>
      <c r="W37" s="22" t="s">
        <v>77</v>
      </c>
      <c r="X37" s="22" t="s">
        <v>78</v>
      </c>
      <c r="Y37" s="68">
        <v>1095</v>
      </c>
      <c r="Z37" s="41"/>
      <c r="AA37" s="1" t="s">
        <v>161</v>
      </c>
      <c r="AB37" s="28" t="s">
        <v>213</v>
      </c>
    </row>
    <row r="38" spans="1:28" x14ac:dyDescent="0.3">
      <c r="A38" s="1" t="s">
        <v>46</v>
      </c>
      <c r="B38" s="1" t="s">
        <v>56</v>
      </c>
      <c r="C38" s="27" t="s">
        <v>165</v>
      </c>
      <c r="D38" s="38">
        <v>14</v>
      </c>
      <c r="E38" s="27">
        <v>22</v>
      </c>
      <c r="F38" s="27">
        <v>2</v>
      </c>
      <c r="G38" s="27">
        <v>9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2</v>
      </c>
      <c r="P38" s="39">
        <v>2</v>
      </c>
      <c r="Q38" s="39">
        <v>3</v>
      </c>
      <c r="R38" s="39">
        <v>2</v>
      </c>
      <c r="S38" s="39">
        <v>0</v>
      </c>
      <c r="T38" s="27">
        <f t="shared" si="5"/>
        <v>4</v>
      </c>
      <c r="U38" s="40">
        <f t="shared" si="6"/>
        <v>0.40909090909090912</v>
      </c>
      <c r="V38" s="22">
        <v>426</v>
      </c>
      <c r="W38" s="22" t="s">
        <v>77</v>
      </c>
      <c r="X38" s="22" t="s">
        <v>78</v>
      </c>
      <c r="Y38" s="68">
        <v>1095</v>
      </c>
      <c r="Z38" s="41"/>
      <c r="AA38" s="1" t="s">
        <v>161</v>
      </c>
      <c r="AB38" s="28" t="s">
        <v>213</v>
      </c>
    </row>
    <row r="39" spans="1:28" x14ac:dyDescent="0.3">
      <c r="A39" s="1" t="s">
        <v>46</v>
      </c>
      <c r="B39" s="1" t="s">
        <v>56</v>
      </c>
      <c r="C39" s="27" t="s">
        <v>166</v>
      </c>
      <c r="D39" s="38">
        <v>30</v>
      </c>
      <c r="E39" s="27">
        <v>14</v>
      </c>
      <c r="F39" s="27">
        <v>5</v>
      </c>
      <c r="G39" s="27">
        <v>6</v>
      </c>
      <c r="H39" s="27"/>
      <c r="I39" s="27"/>
      <c r="J39" s="27">
        <v>1</v>
      </c>
      <c r="K39" s="27">
        <v>2</v>
      </c>
      <c r="L39" s="27">
        <v>1</v>
      </c>
      <c r="M39" s="27">
        <v>2</v>
      </c>
      <c r="N39" s="27">
        <f t="shared" si="4"/>
        <v>3</v>
      </c>
      <c r="O39" s="39">
        <v>0</v>
      </c>
      <c r="P39" s="39">
        <v>1</v>
      </c>
      <c r="Q39" s="39">
        <v>1</v>
      </c>
      <c r="R39" s="39">
        <v>2</v>
      </c>
      <c r="S39" s="39">
        <v>0</v>
      </c>
      <c r="T39" s="27">
        <f t="shared" si="5"/>
        <v>11</v>
      </c>
      <c r="U39" s="40">
        <f t="shared" si="6"/>
        <v>0.9285714285714286</v>
      </c>
      <c r="V39" s="22">
        <v>426</v>
      </c>
      <c r="W39" s="22" t="s">
        <v>77</v>
      </c>
      <c r="X39" s="22" t="s">
        <v>78</v>
      </c>
      <c r="Y39" s="68">
        <v>1095</v>
      </c>
      <c r="Z39" s="41"/>
      <c r="AA39" s="1" t="s">
        <v>161</v>
      </c>
      <c r="AB39" s="28" t="s">
        <v>213</v>
      </c>
    </row>
    <row r="40" spans="1:28" x14ac:dyDescent="0.3">
      <c r="A40" s="1" t="s">
        <v>46</v>
      </c>
      <c r="B40" s="1" t="s">
        <v>56</v>
      </c>
      <c r="C40" s="27" t="s">
        <v>167</v>
      </c>
      <c r="D40" s="38">
        <v>44</v>
      </c>
      <c r="E40" s="27">
        <v>9</v>
      </c>
      <c r="F40" s="27">
        <v>0</v>
      </c>
      <c r="G40" s="27">
        <v>2</v>
      </c>
      <c r="H40" s="27"/>
      <c r="I40" s="27"/>
      <c r="J40" s="27">
        <v>2</v>
      </c>
      <c r="K40" s="27">
        <v>2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3</v>
      </c>
      <c r="Q40" s="39">
        <v>1</v>
      </c>
      <c r="R40" s="39">
        <v>0</v>
      </c>
      <c r="S40" s="39">
        <v>1</v>
      </c>
      <c r="T40" s="27">
        <f t="shared" si="5"/>
        <v>2</v>
      </c>
      <c r="U40" s="40">
        <f t="shared" si="6"/>
        <v>0.55555555555555558</v>
      </c>
      <c r="V40" s="22">
        <v>426</v>
      </c>
      <c r="W40" s="22" t="s">
        <v>77</v>
      </c>
      <c r="X40" s="22" t="s">
        <v>78</v>
      </c>
      <c r="Y40" s="68">
        <v>1095</v>
      </c>
      <c r="Z40" s="41"/>
      <c r="AA40" s="1" t="s">
        <v>161</v>
      </c>
      <c r="AB40" s="28" t="s">
        <v>213</v>
      </c>
    </row>
    <row r="41" spans="1:28" x14ac:dyDescent="0.3">
      <c r="A41" s="1" t="s">
        <v>46</v>
      </c>
      <c r="B41" s="1" t="s">
        <v>56</v>
      </c>
      <c r="C41" s="27" t="s">
        <v>168</v>
      </c>
      <c r="D41" s="38">
        <v>50</v>
      </c>
      <c r="E41" s="27">
        <v>31</v>
      </c>
      <c r="F41" s="27">
        <v>5</v>
      </c>
      <c r="G41" s="27">
        <v>14</v>
      </c>
      <c r="H41" s="27"/>
      <c r="I41" s="27"/>
      <c r="J41" s="27">
        <v>0</v>
      </c>
      <c r="K41" s="27">
        <v>0</v>
      </c>
      <c r="L41" s="27">
        <v>2</v>
      </c>
      <c r="M41" s="27">
        <v>9</v>
      </c>
      <c r="N41" s="27">
        <f t="shared" si="4"/>
        <v>11</v>
      </c>
      <c r="O41" s="39">
        <v>0</v>
      </c>
      <c r="P41" s="39">
        <v>2</v>
      </c>
      <c r="Q41" s="39">
        <v>1</v>
      </c>
      <c r="R41" s="39">
        <v>1</v>
      </c>
      <c r="S41" s="39">
        <v>3</v>
      </c>
      <c r="T41" s="27">
        <f t="shared" si="5"/>
        <v>10</v>
      </c>
      <c r="U41" s="40">
        <f t="shared" si="6"/>
        <v>0.67741935483870963</v>
      </c>
      <c r="V41" s="22">
        <v>426</v>
      </c>
      <c r="W41" s="22" t="s">
        <v>77</v>
      </c>
      <c r="X41" s="22" t="s">
        <v>78</v>
      </c>
      <c r="Y41" s="68">
        <v>1095</v>
      </c>
      <c r="Z41" s="41"/>
      <c r="AA41" s="1" t="s">
        <v>161</v>
      </c>
      <c r="AB41" s="28" t="s">
        <v>213</v>
      </c>
    </row>
    <row r="42" spans="1:28" x14ac:dyDescent="0.3">
      <c r="A42" s="1" t="s">
        <v>46</v>
      </c>
      <c r="B42" s="1" t="s">
        <v>56</v>
      </c>
      <c r="C42" s="27" t="s">
        <v>169</v>
      </c>
      <c r="D42" s="38">
        <v>20</v>
      </c>
      <c r="E42" s="27">
        <v>3</v>
      </c>
      <c r="F42" s="27">
        <v>0</v>
      </c>
      <c r="G42" s="27">
        <v>2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27">
        <f t="shared" si="5"/>
        <v>0</v>
      </c>
      <c r="U42" s="40">
        <f t="shared" si="6"/>
        <v>0.33333333333333331</v>
      </c>
      <c r="V42" s="22">
        <v>426</v>
      </c>
      <c r="W42" s="22" t="s">
        <v>77</v>
      </c>
      <c r="X42" s="22" t="s">
        <v>78</v>
      </c>
      <c r="Y42" s="68">
        <v>1095</v>
      </c>
      <c r="Z42" s="41"/>
      <c r="AA42" s="1" t="s">
        <v>161</v>
      </c>
      <c r="AB42" s="28" t="s">
        <v>213</v>
      </c>
    </row>
    <row r="43" spans="1:28" x14ac:dyDescent="0.3">
      <c r="A43" s="1" t="s">
        <v>46</v>
      </c>
      <c r="B43" s="1" t="s">
        <v>56</v>
      </c>
      <c r="C43" s="27" t="s">
        <v>170</v>
      </c>
      <c r="D43" s="38">
        <v>24</v>
      </c>
      <c r="E43" s="27">
        <v>28</v>
      </c>
      <c r="F43" s="27">
        <v>5</v>
      </c>
      <c r="G43" s="27">
        <v>10</v>
      </c>
      <c r="H43" s="27"/>
      <c r="I43" s="27"/>
      <c r="J43" s="27">
        <v>6</v>
      </c>
      <c r="K43" s="27">
        <v>6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5</v>
      </c>
      <c r="Q43" s="39">
        <v>1</v>
      </c>
      <c r="R43" s="39">
        <v>4</v>
      </c>
      <c r="S43" s="39">
        <v>0</v>
      </c>
      <c r="T43" s="27">
        <f t="shared" si="5"/>
        <v>16</v>
      </c>
      <c r="U43" s="40">
        <f t="shared" si="6"/>
        <v>0.5357142857142857</v>
      </c>
      <c r="V43" s="22">
        <v>426</v>
      </c>
      <c r="W43" s="22" t="s">
        <v>77</v>
      </c>
      <c r="X43" s="22" t="s">
        <v>78</v>
      </c>
      <c r="Y43" s="68">
        <v>1095</v>
      </c>
      <c r="Z43" s="41"/>
      <c r="AA43" s="1" t="s">
        <v>161</v>
      </c>
      <c r="AB43" s="28" t="s">
        <v>213</v>
      </c>
    </row>
    <row r="44" spans="1:28" x14ac:dyDescent="0.3">
      <c r="A44" s="1" t="s">
        <v>46</v>
      </c>
      <c r="B44" s="1" t="s">
        <v>56</v>
      </c>
      <c r="C44" s="27" t="s">
        <v>171</v>
      </c>
      <c r="D44" s="38">
        <v>40</v>
      </c>
      <c r="E44" s="27">
        <v>35</v>
      </c>
      <c r="F44" s="27">
        <v>6</v>
      </c>
      <c r="G44" s="27">
        <v>14</v>
      </c>
      <c r="H44" s="27"/>
      <c r="I44" s="27"/>
      <c r="J44" s="27">
        <v>9</v>
      </c>
      <c r="K44" s="27">
        <v>13</v>
      </c>
      <c r="L44" s="27">
        <v>6</v>
      </c>
      <c r="M44" s="27">
        <v>8</v>
      </c>
      <c r="N44" s="27">
        <f>SUM(L44:M44)</f>
        <v>14</v>
      </c>
      <c r="O44" s="39">
        <v>1</v>
      </c>
      <c r="P44" s="39">
        <v>2</v>
      </c>
      <c r="Q44" s="39">
        <v>1</v>
      </c>
      <c r="R44" s="39">
        <v>3</v>
      </c>
      <c r="S44" s="39">
        <v>0</v>
      </c>
      <c r="T44" s="27">
        <f t="shared" si="5"/>
        <v>21</v>
      </c>
      <c r="U44" s="40">
        <f t="shared" si="6"/>
        <v>1</v>
      </c>
      <c r="V44" s="22">
        <v>426</v>
      </c>
      <c r="W44" s="22" t="s">
        <v>77</v>
      </c>
      <c r="X44" s="22" t="s">
        <v>78</v>
      </c>
      <c r="Y44" s="68">
        <v>1095</v>
      </c>
      <c r="Z44" s="41"/>
      <c r="AA44" s="1" t="s">
        <v>161</v>
      </c>
      <c r="AB44" s="28" t="s">
        <v>213</v>
      </c>
    </row>
    <row r="45" spans="1:28" x14ac:dyDescent="0.3">
      <c r="A45" s="1" t="s">
        <v>46</v>
      </c>
      <c r="B45" s="1" t="s">
        <v>56</v>
      </c>
      <c r="C45" s="27" t="s">
        <v>172</v>
      </c>
      <c r="D45" s="38">
        <v>22</v>
      </c>
      <c r="E45" s="27">
        <v>37</v>
      </c>
      <c r="F45" s="27">
        <v>4</v>
      </c>
      <c r="G45" s="27">
        <v>7</v>
      </c>
      <c r="H45" s="27"/>
      <c r="I45" s="27"/>
      <c r="J45" s="27">
        <v>0</v>
      </c>
      <c r="K45" s="27">
        <v>0</v>
      </c>
      <c r="L45" s="27">
        <v>0</v>
      </c>
      <c r="M45" s="27">
        <v>2</v>
      </c>
      <c r="N45" s="27">
        <f>SUM(L45:M45)</f>
        <v>2</v>
      </c>
      <c r="O45" s="39">
        <v>2</v>
      </c>
      <c r="P45" s="39">
        <v>0</v>
      </c>
      <c r="Q45" s="39">
        <v>3</v>
      </c>
      <c r="R45" s="39">
        <v>3</v>
      </c>
      <c r="S45" s="39">
        <v>0</v>
      </c>
      <c r="T45" s="27">
        <f t="shared" si="5"/>
        <v>8</v>
      </c>
      <c r="U45" s="40">
        <f t="shared" si="6"/>
        <v>0.3783783783783784</v>
      </c>
      <c r="V45" s="22">
        <v>426</v>
      </c>
      <c r="W45" s="22" t="s">
        <v>77</v>
      </c>
      <c r="X45" s="22" t="s">
        <v>78</v>
      </c>
      <c r="Y45" s="68">
        <v>1095</v>
      </c>
      <c r="Z45" s="41"/>
      <c r="AA45" s="1" t="s">
        <v>161</v>
      </c>
      <c r="AB45" s="28" t="s">
        <v>213</v>
      </c>
    </row>
    <row r="46" spans="1:28" x14ac:dyDescent="0.3">
      <c r="A46" s="1" t="s">
        <v>46</v>
      </c>
      <c r="B46" s="1" t="s">
        <v>56</v>
      </c>
      <c r="C46" s="27" t="s">
        <v>173</v>
      </c>
      <c r="D46" s="38">
        <v>42</v>
      </c>
      <c r="E46" s="27">
        <v>9</v>
      </c>
      <c r="F46" s="27">
        <v>0</v>
      </c>
      <c r="G46" s="27">
        <v>2</v>
      </c>
      <c r="H46" s="27"/>
      <c r="I46" s="27"/>
      <c r="J46" s="27">
        <v>1</v>
      </c>
      <c r="K46" s="27">
        <v>5</v>
      </c>
      <c r="L46" s="27">
        <v>2</v>
      </c>
      <c r="M46" s="27">
        <v>0</v>
      </c>
      <c r="N46" s="27">
        <f>SUM(L46:M46)</f>
        <v>2</v>
      </c>
      <c r="O46" s="39">
        <v>0</v>
      </c>
      <c r="P46" s="39">
        <v>1</v>
      </c>
      <c r="Q46" s="39">
        <v>0</v>
      </c>
      <c r="R46" s="39">
        <v>1</v>
      </c>
      <c r="S46" s="39">
        <v>0</v>
      </c>
      <c r="T46" s="27">
        <f t="shared" si="5"/>
        <v>1</v>
      </c>
      <c r="U46" s="40">
        <f t="shared" si="6"/>
        <v>0.22222222222222221</v>
      </c>
      <c r="V46" s="22">
        <v>426</v>
      </c>
      <c r="W46" s="22" t="s">
        <v>77</v>
      </c>
      <c r="X46" s="22" t="s">
        <v>78</v>
      </c>
      <c r="Y46" s="68">
        <v>1095</v>
      </c>
      <c r="Z46" s="41"/>
      <c r="AA46" s="1" t="s">
        <v>161</v>
      </c>
      <c r="AB46" s="28" t="s">
        <v>213</v>
      </c>
    </row>
    <row r="47" spans="1:28" x14ac:dyDescent="0.3">
      <c r="A47" s="43" t="s">
        <v>46</v>
      </c>
      <c r="B47" s="43" t="s">
        <v>56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32</v>
      </c>
      <c r="G47" s="44">
        <f t="shared" si="7"/>
        <v>84</v>
      </c>
      <c r="H47" s="44">
        <f t="shared" si="7"/>
        <v>0</v>
      </c>
      <c r="I47" s="44">
        <f t="shared" si="7"/>
        <v>0</v>
      </c>
      <c r="J47" s="44">
        <f t="shared" si="7"/>
        <v>21</v>
      </c>
      <c r="K47" s="44">
        <f t="shared" si="7"/>
        <v>32</v>
      </c>
      <c r="L47" s="44">
        <f t="shared" si="7"/>
        <v>15</v>
      </c>
      <c r="M47" s="44">
        <f t="shared" si="7"/>
        <v>29</v>
      </c>
      <c r="N47" s="44">
        <f t="shared" si="7"/>
        <v>44</v>
      </c>
      <c r="O47" s="44">
        <f t="shared" si="7"/>
        <v>7</v>
      </c>
      <c r="P47" s="44">
        <f t="shared" si="7"/>
        <v>21</v>
      </c>
      <c r="Q47" s="44">
        <f t="shared" si="7"/>
        <v>13</v>
      </c>
      <c r="R47" s="44">
        <f t="shared" si="7"/>
        <v>19</v>
      </c>
      <c r="S47" s="44">
        <f t="shared" si="7"/>
        <v>6</v>
      </c>
      <c r="T47" s="44">
        <f t="shared" si="7"/>
        <v>85</v>
      </c>
      <c r="U47" s="45">
        <f>((T47+Q47+N47-R47)+(O47*2))/E47</f>
        <v>0.5708333333333333</v>
      </c>
      <c r="V47" s="46">
        <v>426</v>
      </c>
      <c r="W47" s="46" t="s">
        <v>77</v>
      </c>
      <c r="X47" s="46" t="s">
        <v>78</v>
      </c>
      <c r="Y47" s="69">
        <v>1095</v>
      </c>
      <c r="Z47" s="47"/>
      <c r="AA47" s="43" t="s">
        <v>161</v>
      </c>
      <c r="AB47" s="75" t="s">
        <v>213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0.38095238095238093</v>
      </c>
      <c r="H48" s="27"/>
      <c r="I48" s="1"/>
      <c r="J48" s="48" t="s">
        <v>42</v>
      </c>
      <c r="K48" s="50">
        <f>J47/K47</f>
        <v>0.65625</v>
      </c>
      <c r="L48" s="1"/>
      <c r="M48" s="39" t="s">
        <v>43</v>
      </c>
      <c r="N48" s="51">
        <v>20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6"/>
    </row>
    <row r="52" spans="1:28" x14ac:dyDescent="0.3">
      <c r="AB52" s="66"/>
    </row>
  </sheetData>
  <sheetProtection sheet="1" objects="1" scenarios="1"/>
  <sortState xmlns:xlrd2="http://schemas.microsoft.com/office/spreadsheetml/2017/richdata2" ref="A13:AB23">
    <sortCondition ref="C13:C23"/>
  </sortState>
  <pageMargins left="0.25" right="0.25" top="0.75" bottom="0.75" header="0.3" footer="0.3"/>
  <pageSetup scale="64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D465-5DA1-4167-A41F-70E881CBE990}">
  <sheetPr>
    <tabColor rgb="FF92D050"/>
    <pageSetUpPr fitToPage="1"/>
  </sheetPr>
  <dimension ref="A1:AB54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216</v>
      </c>
      <c r="K4" s="16" t="str">
        <f>+C11</f>
        <v>Minnesota Fillies</v>
      </c>
      <c r="L4" s="17"/>
      <c r="M4" s="18"/>
      <c r="N4" s="19">
        <v>16</v>
      </c>
      <c r="O4" s="19">
        <v>24</v>
      </c>
      <c r="P4" s="19">
        <v>21</v>
      </c>
      <c r="Q4" s="19">
        <v>24</v>
      </c>
      <c r="R4" s="20"/>
      <c r="S4" s="21">
        <f>SUM(N4:R4)</f>
        <v>85</v>
      </c>
      <c r="T4" s="22">
        <v>429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217</v>
      </c>
      <c r="K5" s="16" t="str">
        <f>+C33</f>
        <v>Chicago Hustle</v>
      </c>
      <c r="L5" s="17"/>
      <c r="M5" s="18"/>
      <c r="N5" s="19">
        <v>10</v>
      </c>
      <c r="O5" s="19">
        <v>17</v>
      </c>
      <c r="P5" s="19">
        <v>31</v>
      </c>
      <c r="Q5" s="19">
        <v>17</v>
      </c>
      <c r="R5" s="20"/>
      <c r="S5" s="21">
        <f>SUM(N5:R5)</f>
        <v>75</v>
      </c>
      <c r="T5" s="22">
        <v>429</v>
      </c>
      <c r="U5" s="1"/>
      <c r="V5" s="1"/>
      <c r="W5" s="1"/>
    </row>
    <row r="6" spans="1:28" x14ac:dyDescent="0.3">
      <c r="C6" s="23">
        <v>1056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114</v>
      </c>
      <c r="D7" s="7" t="s">
        <v>8</v>
      </c>
      <c r="G7" s="1"/>
      <c r="S7" s="1"/>
      <c r="T7" s="25" t="s">
        <v>9</v>
      </c>
      <c r="U7" s="1"/>
      <c r="V7" s="26">
        <v>429</v>
      </c>
      <c r="W7" s="1"/>
    </row>
    <row r="8" spans="1:28" x14ac:dyDescent="0.3">
      <c r="B8" s="1"/>
      <c r="C8" s="24" t="s">
        <v>215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17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214</v>
      </c>
      <c r="D13" s="38">
        <v>45</v>
      </c>
      <c r="E13" s="27">
        <v>3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2</v>
      </c>
      <c r="Q13" s="27">
        <v>0</v>
      </c>
      <c r="R13" s="27">
        <v>0</v>
      </c>
      <c r="S13" s="27">
        <v>0</v>
      </c>
      <c r="T13" s="27">
        <f>+(F13*2)+J13</f>
        <v>0</v>
      </c>
      <c r="U13" s="40">
        <f>IFERROR(((T13+Q13+N13-R13)+(O13*2))/E13,"")</f>
        <v>0.66666666666666663</v>
      </c>
      <c r="V13" s="22">
        <v>429</v>
      </c>
      <c r="W13" s="22" t="s">
        <v>81</v>
      </c>
      <c r="X13" s="22" t="s">
        <v>78</v>
      </c>
      <c r="Y13" s="68">
        <v>1056</v>
      </c>
      <c r="Z13" s="41"/>
      <c r="AA13" s="1" t="s">
        <v>79</v>
      </c>
      <c r="AB13" s="28" t="s">
        <v>218</v>
      </c>
    </row>
    <row r="14" spans="1:28" x14ac:dyDescent="0.3">
      <c r="A14" s="1" t="s">
        <v>58</v>
      </c>
      <c r="B14" s="1" t="s">
        <v>46</v>
      </c>
      <c r="C14" s="27" t="s">
        <v>47</v>
      </c>
      <c r="D14" s="38">
        <v>21</v>
      </c>
      <c r="E14" s="27">
        <v>17</v>
      </c>
      <c r="F14" s="27">
        <v>4</v>
      </c>
      <c r="G14" s="27">
        <v>9</v>
      </c>
      <c r="H14" s="27"/>
      <c r="I14" s="27"/>
      <c r="J14" s="27">
        <v>1</v>
      </c>
      <c r="K14" s="27">
        <v>2</v>
      </c>
      <c r="L14" s="27">
        <v>2</v>
      </c>
      <c r="M14" s="27">
        <v>4</v>
      </c>
      <c r="N14" s="27">
        <f t="shared" ref="N14:N19" si="0">SUM(L14:M14)</f>
        <v>6</v>
      </c>
      <c r="O14" s="39">
        <v>1</v>
      </c>
      <c r="P14" s="39">
        <v>3</v>
      </c>
      <c r="Q14" s="39">
        <v>1</v>
      </c>
      <c r="R14" s="39">
        <v>4</v>
      </c>
      <c r="S14" s="39">
        <v>0</v>
      </c>
      <c r="T14" s="27">
        <f t="shared" ref="T14:T22" si="1">+(F14*2)+J14</f>
        <v>9</v>
      </c>
      <c r="U14" s="40">
        <f t="shared" ref="U14:U22" si="2">IFERROR(((T14+Q14+N14-R14)+(O14*2))/E14,"")</f>
        <v>0.82352941176470584</v>
      </c>
      <c r="V14" s="22">
        <v>429</v>
      </c>
      <c r="W14" s="22" t="s">
        <v>81</v>
      </c>
      <c r="X14" s="22" t="s">
        <v>78</v>
      </c>
      <c r="Y14" s="68">
        <v>1056</v>
      </c>
      <c r="Z14" s="41"/>
      <c r="AA14" s="1" t="s">
        <v>79</v>
      </c>
      <c r="AB14" s="28" t="s">
        <v>218</v>
      </c>
    </row>
    <row r="15" spans="1:28" x14ac:dyDescent="0.3">
      <c r="A15" s="1" t="s">
        <v>58</v>
      </c>
      <c r="B15" s="1" t="s">
        <v>46</v>
      </c>
      <c r="C15" s="27" t="s">
        <v>85</v>
      </c>
      <c r="D15" s="38">
        <v>24</v>
      </c>
      <c r="E15" s="27">
        <v>29</v>
      </c>
      <c r="F15" s="27">
        <v>4</v>
      </c>
      <c r="G15" s="27">
        <v>7</v>
      </c>
      <c r="H15" s="27"/>
      <c r="I15" s="27"/>
      <c r="J15" s="27">
        <v>6</v>
      </c>
      <c r="K15" s="27">
        <v>8</v>
      </c>
      <c r="L15" s="27">
        <v>0</v>
      </c>
      <c r="M15" s="27">
        <v>2</v>
      </c>
      <c r="N15" s="27">
        <f t="shared" si="0"/>
        <v>2</v>
      </c>
      <c r="O15" s="39">
        <v>2</v>
      </c>
      <c r="P15" s="39">
        <v>1</v>
      </c>
      <c r="Q15" s="39">
        <v>3</v>
      </c>
      <c r="R15" s="39">
        <v>3</v>
      </c>
      <c r="S15" s="39">
        <v>0</v>
      </c>
      <c r="T15" s="27">
        <f t="shared" si="1"/>
        <v>14</v>
      </c>
      <c r="U15" s="40">
        <f t="shared" si="2"/>
        <v>0.68965517241379315</v>
      </c>
      <c r="V15" s="22">
        <v>429</v>
      </c>
      <c r="W15" s="22" t="s">
        <v>81</v>
      </c>
      <c r="X15" s="22" t="s">
        <v>78</v>
      </c>
      <c r="Y15" s="68">
        <v>1056</v>
      </c>
      <c r="Z15" s="41"/>
      <c r="AA15" s="1" t="s">
        <v>79</v>
      </c>
      <c r="AB15" s="28" t="s">
        <v>218</v>
      </c>
    </row>
    <row r="16" spans="1:28" x14ac:dyDescent="0.3">
      <c r="A16" s="1" t="s">
        <v>58</v>
      </c>
      <c r="B16" s="1" t="s">
        <v>46</v>
      </c>
      <c r="C16" s="27" t="s">
        <v>54</v>
      </c>
      <c r="D16" s="38">
        <v>32</v>
      </c>
      <c r="E16" s="27">
        <v>19</v>
      </c>
      <c r="F16" s="27">
        <v>0</v>
      </c>
      <c r="G16" s="27">
        <v>4</v>
      </c>
      <c r="H16" s="27"/>
      <c r="I16" s="27"/>
      <c r="J16" s="27">
        <v>1</v>
      </c>
      <c r="K16" s="27">
        <v>3</v>
      </c>
      <c r="L16" s="27">
        <v>1</v>
      </c>
      <c r="M16" s="27">
        <v>1</v>
      </c>
      <c r="N16" s="27">
        <f t="shared" si="0"/>
        <v>2</v>
      </c>
      <c r="O16" s="39">
        <v>1</v>
      </c>
      <c r="P16" s="39">
        <v>1</v>
      </c>
      <c r="Q16" s="39">
        <v>2</v>
      </c>
      <c r="R16" s="39">
        <v>1</v>
      </c>
      <c r="S16" s="39">
        <v>0</v>
      </c>
      <c r="T16" s="27">
        <f t="shared" si="1"/>
        <v>1</v>
      </c>
      <c r="U16" s="40">
        <f t="shared" si="2"/>
        <v>0.31578947368421051</v>
      </c>
      <c r="V16" s="22">
        <v>429</v>
      </c>
      <c r="W16" s="22" t="s">
        <v>81</v>
      </c>
      <c r="X16" s="22" t="s">
        <v>78</v>
      </c>
      <c r="Y16" s="68">
        <v>1056</v>
      </c>
      <c r="Z16" s="41"/>
      <c r="AA16" s="1" t="s">
        <v>79</v>
      </c>
      <c r="AB16" s="28" t="s">
        <v>218</v>
      </c>
    </row>
    <row r="17" spans="1:28" x14ac:dyDescent="0.3">
      <c r="A17" s="1" t="s">
        <v>58</v>
      </c>
      <c r="B17" s="1" t="s">
        <v>46</v>
      </c>
      <c r="C17" s="27" t="s">
        <v>110</v>
      </c>
      <c r="D17" s="38">
        <v>25</v>
      </c>
      <c r="E17" s="27">
        <v>22</v>
      </c>
      <c r="F17" s="27">
        <v>1</v>
      </c>
      <c r="G17" s="27">
        <v>7</v>
      </c>
      <c r="H17" s="27"/>
      <c r="I17" s="27"/>
      <c r="J17" s="27">
        <v>1</v>
      </c>
      <c r="K17" s="27">
        <v>2</v>
      </c>
      <c r="L17" s="27">
        <v>2</v>
      </c>
      <c r="M17" s="27">
        <v>2</v>
      </c>
      <c r="N17" s="27">
        <f t="shared" si="0"/>
        <v>4</v>
      </c>
      <c r="O17" s="39">
        <v>0</v>
      </c>
      <c r="P17" s="55">
        <v>6</v>
      </c>
      <c r="Q17" s="39">
        <v>1</v>
      </c>
      <c r="R17" s="39">
        <v>4</v>
      </c>
      <c r="S17" s="39">
        <v>0</v>
      </c>
      <c r="T17" s="27">
        <f t="shared" si="1"/>
        <v>3</v>
      </c>
      <c r="U17" s="40">
        <f t="shared" si="2"/>
        <v>0.18181818181818182</v>
      </c>
      <c r="V17" s="22">
        <v>429</v>
      </c>
      <c r="W17" s="22" t="s">
        <v>81</v>
      </c>
      <c r="X17" s="22" t="s">
        <v>78</v>
      </c>
      <c r="Y17" s="68">
        <v>1056</v>
      </c>
      <c r="Z17" s="41"/>
      <c r="AA17" s="1" t="s">
        <v>79</v>
      </c>
      <c r="AB17" s="28" t="s">
        <v>218</v>
      </c>
    </row>
    <row r="18" spans="1:28" x14ac:dyDescent="0.3">
      <c r="A18" s="1" t="s">
        <v>58</v>
      </c>
      <c r="B18" s="1" t="s">
        <v>46</v>
      </c>
      <c r="C18" s="27" t="s">
        <v>111</v>
      </c>
      <c r="D18" s="38">
        <v>44</v>
      </c>
      <c r="E18" s="27">
        <v>32</v>
      </c>
      <c r="F18" s="27">
        <v>4</v>
      </c>
      <c r="G18" s="27">
        <v>5</v>
      </c>
      <c r="H18" s="27"/>
      <c r="I18" s="27"/>
      <c r="J18" s="27">
        <v>0</v>
      </c>
      <c r="K18" s="27">
        <v>0</v>
      </c>
      <c r="L18" s="27">
        <v>7</v>
      </c>
      <c r="M18" s="27">
        <v>6</v>
      </c>
      <c r="N18" s="27">
        <f t="shared" si="0"/>
        <v>13</v>
      </c>
      <c r="O18" s="39">
        <v>2</v>
      </c>
      <c r="P18" s="55">
        <v>6</v>
      </c>
      <c r="Q18" s="39">
        <v>0</v>
      </c>
      <c r="R18" s="39">
        <v>1</v>
      </c>
      <c r="S18" s="39">
        <v>2</v>
      </c>
      <c r="T18" s="27">
        <f t="shared" si="1"/>
        <v>8</v>
      </c>
      <c r="U18" s="40">
        <f t="shared" si="2"/>
        <v>0.75</v>
      </c>
      <c r="V18" s="22">
        <v>429</v>
      </c>
      <c r="W18" s="22" t="s">
        <v>81</v>
      </c>
      <c r="X18" s="22" t="s">
        <v>78</v>
      </c>
      <c r="Y18" s="68">
        <v>1056</v>
      </c>
      <c r="Z18" s="41"/>
      <c r="AA18" s="1" t="s">
        <v>79</v>
      </c>
      <c r="AB18" s="28" t="s">
        <v>218</v>
      </c>
    </row>
    <row r="19" spans="1:28" x14ac:dyDescent="0.3">
      <c r="A19" s="1" t="s">
        <v>58</v>
      </c>
      <c r="B19" s="1" t="s">
        <v>46</v>
      </c>
      <c r="C19" s="27" t="s">
        <v>48</v>
      </c>
      <c r="D19" s="38">
        <v>15</v>
      </c>
      <c r="E19" s="27">
        <v>44</v>
      </c>
      <c r="F19" s="27">
        <v>12</v>
      </c>
      <c r="G19" s="27">
        <v>19</v>
      </c>
      <c r="H19" s="27"/>
      <c r="I19" s="27"/>
      <c r="J19" s="27">
        <v>0</v>
      </c>
      <c r="K19" s="27">
        <v>2</v>
      </c>
      <c r="L19" s="27">
        <v>2</v>
      </c>
      <c r="M19" s="27">
        <v>7</v>
      </c>
      <c r="N19" s="27">
        <f t="shared" si="0"/>
        <v>9</v>
      </c>
      <c r="O19" s="39">
        <v>5</v>
      </c>
      <c r="P19" s="39">
        <v>3</v>
      </c>
      <c r="Q19" s="39">
        <v>5</v>
      </c>
      <c r="R19" s="39">
        <v>4</v>
      </c>
      <c r="S19" s="39">
        <v>1</v>
      </c>
      <c r="T19" s="27">
        <f t="shared" si="1"/>
        <v>24</v>
      </c>
      <c r="U19" s="40">
        <f t="shared" si="2"/>
        <v>1</v>
      </c>
      <c r="V19" s="22">
        <v>429</v>
      </c>
      <c r="W19" s="22" t="s">
        <v>81</v>
      </c>
      <c r="X19" s="22" t="s">
        <v>78</v>
      </c>
      <c r="Y19" s="68">
        <v>1056</v>
      </c>
      <c r="Z19" s="41"/>
      <c r="AA19" s="1" t="s">
        <v>79</v>
      </c>
      <c r="AB19" s="28" t="s">
        <v>218</v>
      </c>
    </row>
    <row r="20" spans="1:28" x14ac:dyDescent="0.3">
      <c r="A20" s="1" t="s">
        <v>58</v>
      </c>
      <c r="B20" s="1" t="s">
        <v>46</v>
      </c>
      <c r="C20" s="27" t="s">
        <v>49</v>
      </c>
      <c r="D20" s="38">
        <v>42</v>
      </c>
      <c r="E20" s="27">
        <v>36</v>
      </c>
      <c r="F20" s="27">
        <v>5</v>
      </c>
      <c r="G20" s="27">
        <v>15</v>
      </c>
      <c r="H20" s="27"/>
      <c r="I20" s="27"/>
      <c r="J20" s="27">
        <v>4</v>
      </c>
      <c r="K20" s="27">
        <v>6</v>
      </c>
      <c r="L20" s="27">
        <v>1</v>
      </c>
      <c r="M20" s="27">
        <v>6</v>
      </c>
      <c r="N20" s="27">
        <f>SUM(L20:M20)</f>
        <v>7</v>
      </c>
      <c r="O20" s="39">
        <v>3</v>
      </c>
      <c r="P20" s="39">
        <v>5</v>
      </c>
      <c r="Q20" s="39">
        <v>1</v>
      </c>
      <c r="R20" s="39">
        <v>1</v>
      </c>
      <c r="S20" s="39">
        <v>0</v>
      </c>
      <c r="T20" s="27">
        <f t="shared" si="1"/>
        <v>14</v>
      </c>
      <c r="U20" s="40">
        <f t="shared" si="2"/>
        <v>0.75</v>
      </c>
      <c r="V20" s="22">
        <v>429</v>
      </c>
      <c r="W20" s="22" t="s">
        <v>81</v>
      </c>
      <c r="X20" s="22" t="s">
        <v>78</v>
      </c>
      <c r="Y20" s="68">
        <v>1056</v>
      </c>
      <c r="Z20" s="41"/>
      <c r="AA20" s="1" t="s">
        <v>79</v>
      </c>
      <c r="AB20" s="28" t="s">
        <v>218</v>
      </c>
    </row>
    <row r="21" spans="1:28" x14ac:dyDescent="0.3">
      <c r="A21" s="1" t="s">
        <v>58</v>
      </c>
      <c r="B21" s="1" t="s">
        <v>46</v>
      </c>
      <c r="C21" s="27" t="s">
        <v>53</v>
      </c>
      <c r="D21" s="38">
        <v>13</v>
      </c>
      <c r="E21" s="27" t="s">
        <v>450</v>
      </c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27">
        <f t="shared" si="1"/>
        <v>0</v>
      </c>
      <c r="U21" s="40" t="str">
        <f t="shared" si="2"/>
        <v/>
      </c>
      <c r="V21" s="22">
        <v>429</v>
      </c>
      <c r="W21" s="22" t="s">
        <v>81</v>
      </c>
      <c r="X21" s="22" t="s">
        <v>78</v>
      </c>
      <c r="Y21" s="68">
        <v>1056</v>
      </c>
      <c r="Z21" s="41"/>
      <c r="AA21" s="1" t="s">
        <v>79</v>
      </c>
      <c r="AB21" s="28" t="s">
        <v>218</v>
      </c>
    </row>
    <row r="22" spans="1:28" x14ac:dyDescent="0.3">
      <c r="A22" s="1" t="s">
        <v>58</v>
      </c>
      <c r="B22" s="1" t="s">
        <v>46</v>
      </c>
      <c r="C22" s="27" t="s">
        <v>50</v>
      </c>
      <c r="D22" s="38">
        <v>11</v>
      </c>
      <c r="E22" s="27">
        <v>38</v>
      </c>
      <c r="F22" s="27">
        <v>6</v>
      </c>
      <c r="G22" s="27">
        <v>15</v>
      </c>
      <c r="H22" s="27"/>
      <c r="I22" s="27"/>
      <c r="J22" s="27">
        <v>0</v>
      </c>
      <c r="K22" s="27">
        <v>0</v>
      </c>
      <c r="L22" s="27">
        <v>1</v>
      </c>
      <c r="M22" s="27">
        <v>6</v>
      </c>
      <c r="N22" s="27">
        <f>SUM(L22:M22)</f>
        <v>7</v>
      </c>
      <c r="O22" s="39">
        <v>1</v>
      </c>
      <c r="P22" s="39">
        <v>3</v>
      </c>
      <c r="Q22" s="39">
        <v>3</v>
      </c>
      <c r="R22" s="39">
        <v>4</v>
      </c>
      <c r="S22" s="39">
        <v>0</v>
      </c>
      <c r="T22" s="27">
        <f t="shared" si="1"/>
        <v>12</v>
      </c>
      <c r="U22" s="40">
        <f t="shared" si="2"/>
        <v>0.52631578947368418</v>
      </c>
      <c r="V22" s="22">
        <v>429</v>
      </c>
      <c r="W22" s="22" t="s">
        <v>81</v>
      </c>
      <c r="X22" s="22" t="s">
        <v>78</v>
      </c>
      <c r="Y22" s="68">
        <v>1056</v>
      </c>
      <c r="Z22" s="41"/>
      <c r="AA22" s="1" t="s">
        <v>79</v>
      </c>
      <c r="AB22" s="28" t="s">
        <v>218</v>
      </c>
    </row>
    <row r="23" spans="1:28" x14ac:dyDescent="0.3">
      <c r="A23" s="43" t="s">
        <v>58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36</v>
      </c>
      <c r="G23" s="44">
        <f t="shared" si="3"/>
        <v>81</v>
      </c>
      <c r="H23" s="44">
        <f t="shared" si="3"/>
        <v>0</v>
      </c>
      <c r="I23" s="44">
        <f t="shared" si="3"/>
        <v>0</v>
      </c>
      <c r="J23" s="44">
        <f t="shared" si="3"/>
        <v>13</v>
      </c>
      <c r="K23" s="44">
        <f t="shared" si="3"/>
        <v>23</v>
      </c>
      <c r="L23" s="44">
        <f t="shared" si="3"/>
        <v>16</v>
      </c>
      <c r="M23" s="44">
        <f t="shared" si="3"/>
        <v>34</v>
      </c>
      <c r="N23" s="44">
        <f t="shared" si="3"/>
        <v>50</v>
      </c>
      <c r="O23" s="44">
        <f t="shared" si="3"/>
        <v>16</v>
      </c>
      <c r="P23" s="44">
        <f t="shared" si="3"/>
        <v>30</v>
      </c>
      <c r="Q23" s="44">
        <f t="shared" si="3"/>
        <v>16</v>
      </c>
      <c r="R23" s="44">
        <f t="shared" si="3"/>
        <v>22</v>
      </c>
      <c r="S23" s="44">
        <f t="shared" si="3"/>
        <v>3</v>
      </c>
      <c r="T23" s="44">
        <f t="shared" si="3"/>
        <v>85</v>
      </c>
      <c r="U23" s="45">
        <f>((T23+Q23+N23-R23)+(O23*2))/E23</f>
        <v>0.67083333333333328</v>
      </c>
      <c r="V23" s="46">
        <v>429</v>
      </c>
      <c r="W23" s="46" t="s">
        <v>81</v>
      </c>
      <c r="X23" s="46" t="s">
        <v>78</v>
      </c>
      <c r="Y23" s="69">
        <v>1056</v>
      </c>
      <c r="Z23" s="47"/>
      <c r="AA23" s="43" t="s">
        <v>79</v>
      </c>
      <c r="AB23" s="67" t="s">
        <v>218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0.44444444444444442</v>
      </c>
      <c r="H24" s="27"/>
      <c r="I24" s="1"/>
      <c r="J24" s="48" t="s">
        <v>42</v>
      </c>
      <c r="K24" s="50">
        <f>J23/K23</f>
        <v>0.56521739130434778</v>
      </c>
      <c r="L24" s="1"/>
      <c r="M24" s="39" t="s">
        <v>43</v>
      </c>
      <c r="N24" s="51">
        <v>13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15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7" t="s">
        <v>235</v>
      </c>
      <c r="D35" s="38">
        <v>24</v>
      </c>
      <c r="E35" s="27" t="s">
        <v>450</v>
      </c>
      <c r="F35" s="27"/>
      <c r="G35" s="27"/>
      <c r="H35" s="27"/>
      <c r="I35" s="27"/>
      <c r="J35" s="27"/>
      <c r="K35" s="27"/>
      <c r="L35" s="27"/>
      <c r="M35" s="27"/>
      <c r="N35" s="27">
        <f t="shared" ref="N35:N45" si="4">SUM(L35:M35)</f>
        <v>0</v>
      </c>
      <c r="O35" s="39"/>
      <c r="P35" s="39"/>
      <c r="Q35" s="39"/>
      <c r="R35" s="39"/>
      <c r="S35" s="39"/>
      <c r="T35" s="39">
        <f t="shared" ref="T35:T45" si="5">(H35*3)+((F35-H35)*2)+J35</f>
        <v>0</v>
      </c>
      <c r="U35" s="40" t="str">
        <f t="shared" ref="U35:U45" si="6">IFERROR(((T35+Q35+N35-R35)+(O35*2))/E35,"")</f>
        <v/>
      </c>
      <c r="V35" s="22">
        <v>429</v>
      </c>
      <c r="W35" s="22" t="s">
        <v>77</v>
      </c>
      <c r="X35" s="22" t="s">
        <v>82</v>
      </c>
      <c r="Y35" s="68">
        <v>1056</v>
      </c>
      <c r="Z35" s="41"/>
      <c r="AA35" s="1" t="s">
        <v>219</v>
      </c>
      <c r="AB35" s="28" t="s">
        <v>220</v>
      </c>
    </row>
    <row r="36" spans="1:28" x14ac:dyDescent="0.3">
      <c r="A36" s="1" t="s">
        <v>46</v>
      </c>
      <c r="B36" s="1" t="s">
        <v>58</v>
      </c>
      <c r="C36" s="27" t="s">
        <v>144</v>
      </c>
      <c r="D36" s="38">
        <v>22</v>
      </c>
      <c r="E36" s="27">
        <v>17</v>
      </c>
      <c r="F36" s="27">
        <v>1</v>
      </c>
      <c r="G36" s="27">
        <v>8</v>
      </c>
      <c r="H36" s="27">
        <v>0</v>
      </c>
      <c r="I36" s="27">
        <v>1</v>
      </c>
      <c r="J36" s="27">
        <v>6</v>
      </c>
      <c r="K36" s="27">
        <v>8</v>
      </c>
      <c r="L36" s="27">
        <v>2</v>
      </c>
      <c r="M36" s="27">
        <v>3</v>
      </c>
      <c r="N36" s="27">
        <f t="shared" si="4"/>
        <v>5</v>
      </c>
      <c r="O36" s="39">
        <v>1</v>
      </c>
      <c r="P36" s="39">
        <v>1</v>
      </c>
      <c r="Q36" s="39">
        <v>1</v>
      </c>
      <c r="R36" s="39">
        <v>1</v>
      </c>
      <c r="S36" s="39">
        <v>0</v>
      </c>
      <c r="T36" s="39">
        <f t="shared" si="5"/>
        <v>8</v>
      </c>
      <c r="U36" s="40">
        <f t="shared" si="6"/>
        <v>0.88235294117647056</v>
      </c>
      <c r="V36" s="22">
        <v>429</v>
      </c>
      <c r="W36" s="22" t="s">
        <v>77</v>
      </c>
      <c r="X36" s="22" t="s">
        <v>82</v>
      </c>
      <c r="Y36" s="68">
        <v>1056</v>
      </c>
      <c r="Z36" s="41"/>
      <c r="AA36" s="1" t="s">
        <v>219</v>
      </c>
      <c r="AB36" s="28" t="s">
        <v>220</v>
      </c>
    </row>
    <row r="37" spans="1:28" x14ac:dyDescent="0.3">
      <c r="A37" s="1" t="s">
        <v>46</v>
      </c>
      <c r="B37" s="1" t="s">
        <v>58</v>
      </c>
      <c r="C37" s="27" t="s">
        <v>221</v>
      </c>
      <c r="D37" s="38">
        <v>21</v>
      </c>
      <c r="E37" s="27">
        <v>9</v>
      </c>
      <c r="F37" s="27">
        <v>1</v>
      </c>
      <c r="G37" s="27">
        <v>4</v>
      </c>
      <c r="H37" s="27"/>
      <c r="I37" s="27"/>
      <c r="J37" s="27">
        <v>2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f t="shared" si="5"/>
        <v>4</v>
      </c>
      <c r="U37" s="40">
        <f t="shared" si="6"/>
        <v>0.88888888888888884</v>
      </c>
      <c r="V37" s="22">
        <v>429</v>
      </c>
      <c r="W37" s="22" t="s">
        <v>77</v>
      </c>
      <c r="X37" s="22" t="s">
        <v>82</v>
      </c>
      <c r="Y37" s="68">
        <v>1056</v>
      </c>
      <c r="Z37" s="41"/>
      <c r="AA37" s="1" t="s">
        <v>219</v>
      </c>
      <c r="AB37" s="28" t="s">
        <v>220</v>
      </c>
    </row>
    <row r="38" spans="1:28" x14ac:dyDescent="0.3">
      <c r="A38" s="1" t="s">
        <v>46</v>
      </c>
      <c r="B38" s="1" t="s">
        <v>58</v>
      </c>
      <c r="C38" s="27" t="s">
        <v>222</v>
      </c>
      <c r="D38" s="38">
        <v>15</v>
      </c>
      <c r="E38" s="27">
        <v>27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2</v>
      </c>
      <c r="N38" s="27">
        <f t="shared" si="4"/>
        <v>2</v>
      </c>
      <c r="O38" s="39">
        <v>1</v>
      </c>
      <c r="P38" s="39">
        <v>2</v>
      </c>
      <c r="Q38" s="39">
        <v>2</v>
      </c>
      <c r="R38" s="39">
        <v>6</v>
      </c>
      <c r="S38" s="39">
        <v>0</v>
      </c>
      <c r="T38" s="39">
        <f t="shared" si="5"/>
        <v>0</v>
      </c>
      <c r="U38" s="40">
        <f t="shared" si="6"/>
        <v>0</v>
      </c>
      <c r="V38" s="22">
        <v>429</v>
      </c>
      <c r="W38" s="22" t="s">
        <v>77</v>
      </c>
      <c r="X38" s="22" t="s">
        <v>82</v>
      </c>
      <c r="Y38" s="68">
        <v>1056</v>
      </c>
      <c r="Z38" s="41"/>
      <c r="AA38" s="1" t="s">
        <v>219</v>
      </c>
      <c r="AB38" s="28" t="s">
        <v>220</v>
      </c>
    </row>
    <row r="39" spans="1:28" x14ac:dyDescent="0.3">
      <c r="A39" s="1" t="s">
        <v>46</v>
      </c>
      <c r="B39" s="1" t="s">
        <v>58</v>
      </c>
      <c r="C39" s="27" t="s">
        <v>223</v>
      </c>
      <c r="D39" s="38">
        <v>10</v>
      </c>
      <c r="E39" s="27" t="s">
        <v>450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 t="str">
        <f t="shared" si="6"/>
        <v/>
      </c>
      <c r="V39" s="22">
        <v>429</v>
      </c>
      <c r="W39" s="22" t="s">
        <v>77</v>
      </c>
      <c r="X39" s="22" t="s">
        <v>82</v>
      </c>
      <c r="Y39" s="68">
        <v>1056</v>
      </c>
      <c r="Z39" s="41"/>
      <c r="AA39" s="1" t="s">
        <v>219</v>
      </c>
      <c r="AB39" s="28" t="s">
        <v>220</v>
      </c>
    </row>
    <row r="40" spans="1:28" x14ac:dyDescent="0.3">
      <c r="A40" s="1" t="s">
        <v>46</v>
      </c>
      <c r="B40" s="1" t="s">
        <v>58</v>
      </c>
      <c r="C40" s="27" t="s">
        <v>224</v>
      </c>
      <c r="D40" s="38">
        <v>14</v>
      </c>
      <c r="E40" s="27">
        <v>19</v>
      </c>
      <c r="F40" s="27">
        <v>0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2</v>
      </c>
      <c r="S40" s="39">
        <v>0</v>
      </c>
      <c r="T40" s="39">
        <f t="shared" si="5"/>
        <v>0</v>
      </c>
      <c r="U40" s="90">
        <f t="shared" si="6"/>
        <v>-0.10526315789473684</v>
      </c>
      <c r="V40" s="22">
        <v>429</v>
      </c>
      <c r="W40" s="22" t="s">
        <v>77</v>
      </c>
      <c r="X40" s="22" t="s">
        <v>82</v>
      </c>
      <c r="Y40" s="68">
        <v>1056</v>
      </c>
      <c r="Z40" s="41"/>
      <c r="AA40" s="1" t="s">
        <v>219</v>
      </c>
      <c r="AB40" s="28" t="s">
        <v>220</v>
      </c>
    </row>
    <row r="41" spans="1:28" x14ac:dyDescent="0.3">
      <c r="A41" s="1" t="s">
        <v>46</v>
      </c>
      <c r="B41" s="1" t="s">
        <v>58</v>
      </c>
      <c r="C41" s="27" t="s">
        <v>145</v>
      </c>
      <c r="D41" s="38">
        <v>44</v>
      </c>
      <c r="E41" s="27">
        <v>37</v>
      </c>
      <c r="F41" s="27">
        <v>4</v>
      </c>
      <c r="G41" s="27">
        <v>11</v>
      </c>
      <c r="H41" s="27"/>
      <c r="I41" s="27"/>
      <c r="J41" s="27">
        <v>1</v>
      </c>
      <c r="K41" s="27">
        <v>6</v>
      </c>
      <c r="L41" s="27">
        <v>3</v>
      </c>
      <c r="M41" s="27">
        <v>9</v>
      </c>
      <c r="N41" s="27">
        <f t="shared" si="4"/>
        <v>12</v>
      </c>
      <c r="O41" s="39">
        <v>0</v>
      </c>
      <c r="P41" s="39">
        <v>2</v>
      </c>
      <c r="Q41" s="39">
        <v>0</v>
      </c>
      <c r="R41" s="39">
        <v>2</v>
      </c>
      <c r="S41" s="39">
        <v>0</v>
      </c>
      <c r="T41" s="39">
        <f t="shared" si="5"/>
        <v>9</v>
      </c>
      <c r="U41" s="40">
        <f t="shared" si="6"/>
        <v>0.51351351351351349</v>
      </c>
      <c r="V41" s="22">
        <v>429</v>
      </c>
      <c r="W41" s="22" t="s">
        <v>77</v>
      </c>
      <c r="X41" s="22" t="s">
        <v>82</v>
      </c>
      <c r="Y41" s="68">
        <v>1056</v>
      </c>
      <c r="Z41" s="41"/>
      <c r="AA41" s="1" t="s">
        <v>219</v>
      </c>
      <c r="AB41" s="28" t="s">
        <v>220</v>
      </c>
    </row>
    <row r="42" spans="1:28" x14ac:dyDescent="0.3">
      <c r="A42" s="1" t="s">
        <v>46</v>
      </c>
      <c r="B42" s="1" t="s">
        <v>58</v>
      </c>
      <c r="C42" s="27" t="s">
        <v>469</v>
      </c>
      <c r="D42" s="38">
        <v>12</v>
      </c>
      <c r="E42" s="27">
        <v>27</v>
      </c>
      <c r="F42" s="27">
        <v>2</v>
      </c>
      <c r="G42" s="27">
        <v>5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5</v>
      </c>
      <c r="Q42" s="39">
        <v>2</v>
      </c>
      <c r="R42" s="39">
        <v>2</v>
      </c>
      <c r="S42" s="39">
        <v>0</v>
      </c>
      <c r="T42" s="39">
        <f t="shared" si="5"/>
        <v>4</v>
      </c>
      <c r="U42" s="40">
        <f t="shared" si="6"/>
        <v>0.18518518518518517</v>
      </c>
      <c r="V42" s="22">
        <v>429</v>
      </c>
      <c r="W42" s="22" t="s">
        <v>77</v>
      </c>
      <c r="X42" s="22" t="s">
        <v>82</v>
      </c>
      <c r="Y42" s="68">
        <v>1056</v>
      </c>
      <c r="Z42" s="41"/>
      <c r="AA42" s="1" t="s">
        <v>219</v>
      </c>
      <c r="AB42" s="28" t="s">
        <v>220</v>
      </c>
    </row>
    <row r="43" spans="1:28" x14ac:dyDescent="0.3">
      <c r="A43" s="1" t="s">
        <v>46</v>
      </c>
      <c r="B43" s="1" t="s">
        <v>58</v>
      </c>
      <c r="C43" s="27" t="s">
        <v>226</v>
      </c>
      <c r="D43" s="38">
        <v>25</v>
      </c>
      <c r="E43" s="27">
        <v>44</v>
      </c>
      <c r="F43" s="27">
        <v>9</v>
      </c>
      <c r="G43" s="27">
        <v>19</v>
      </c>
      <c r="H43" s="27"/>
      <c r="I43" s="27"/>
      <c r="J43" s="27">
        <v>2</v>
      </c>
      <c r="K43" s="27">
        <v>2</v>
      </c>
      <c r="L43" s="27">
        <v>1</v>
      </c>
      <c r="M43" s="27">
        <v>3</v>
      </c>
      <c r="N43" s="27">
        <f t="shared" si="4"/>
        <v>4</v>
      </c>
      <c r="O43" s="39">
        <v>0</v>
      </c>
      <c r="P43" s="39">
        <v>3</v>
      </c>
      <c r="Q43" s="39">
        <v>3</v>
      </c>
      <c r="R43" s="39">
        <v>1</v>
      </c>
      <c r="S43" s="39">
        <v>0</v>
      </c>
      <c r="T43" s="39">
        <f t="shared" si="5"/>
        <v>20</v>
      </c>
      <c r="U43" s="40">
        <f t="shared" si="6"/>
        <v>0.59090909090909094</v>
      </c>
      <c r="V43" s="22">
        <v>429</v>
      </c>
      <c r="W43" s="22" t="s">
        <v>77</v>
      </c>
      <c r="X43" s="22" t="s">
        <v>82</v>
      </c>
      <c r="Y43" s="68">
        <v>1056</v>
      </c>
      <c r="Z43" s="41"/>
      <c r="AA43" s="1" t="s">
        <v>219</v>
      </c>
      <c r="AB43" s="28" t="s">
        <v>220</v>
      </c>
    </row>
    <row r="44" spans="1:28" x14ac:dyDescent="0.3">
      <c r="A44" s="1" t="s">
        <v>46</v>
      </c>
      <c r="B44" s="1" t="s">
        <v>58</v>
      </c>
      <c r="C44" s="27" t="s">
        <v>227</v>
      </c>
      <c r="D44" s="38">
        <v>42</v>
      </c>
      <c r="E44" s="27">
        <v>41</v>
      </c>
      <c r="F44" s="27">
        <v>7</v>
      </c>
      <c r="G44" s="27">
        <v>20</v>
      </c>
      <c r="H44" s="27"/>
      <c r="I44" s="27"/>
      <c r="J44" s="27">
        <v>14</v>
      </c>
      <c r="K44" s="27">
        <v>18</v>
      </c>
      <c r="L44" s="27">
        <v>4</v>
      </c>
      <c r="M44" s="27">
        <v>12</v>
      </c>
      <c r="N44" s="27">
        <f t="shared" si="4"/>
        <v>16</v>
      </c>
      <c r="O44" s="39">
        <v>2</v>
      </c>
      <c r="P44" s="39">
        <v>4</v>
      </c>
      <c r="Q44" s="39">
        <v>0</v>
      </c>
      <c r="R44" s="39">
        <v>4</v>
      </c>
      <c r="S44" s="39">
        <v>6</v>
      </c>
      <c r="T44" s="39">
        <f t="shared" si="5"/>
        <v>28</v>
      </c>
      <c r="U44" s="40">
        <f t="shared" si="6"/>
        <v>1.0731707317073171</v>
      </c>
      <c r="V44" s="22">
        <v>429</v>
      </c>
      <c r="W44" s="22" t="s">
        <v>77</v>
      </c>
      <c r="X44" s="22" t="s">
        <v>82</v>
      </c>
      <c r="Y44" s="68">
        <v>1056</v>
      </c>
      <c r="Z44" s="41"/>
      <c r="AA44" s="1" t="s">
        <v>219</v>
      </c>
      <c r="AB44" s="28" t="s">
        <v>220</v>
      </c>
    </row>
    <row r="45" spans="1:28" x14ac:dyDescent="0.3">
      <c r="A45" s="1" t="s">
        <v>46</v>
      </c>
      <c r="B45" s="1" t="s">
        <v>58</v>
      </c>
      <c r="C45" s="27" t="s">
        <v>228</v>
      </c>
      <c r="D45" s="38">
        <v>20</v>
      </c>
      <c r="E45" s="27">
        <v>19</v>
      </c>
      <c r="F45" s="27">
        <v>1</v>
      </c>
      <c r="G45" s="27">
        <v>3</v>
      </c>
      <c r="H45" s="27"/>
      <c r="I45" s="27"/>
      <c r="J45" s="27">
        <v>0</v>
      </c>
      <c r="K45" s="27">
        <v>0</v>
      </c>
      <c r="L45" s="27">
        <v>0</v>
      </c>
      <c r="M45" s="27"/>
      <c r="N45" s="27">
        <f t="shared" si="4"/>
        <v>0</v>
      </c>
      <c r="O45" s="39">
        <v>2</v>
      </c>
      <c r="P45" s="39">
        <v>2</v>
      </c>
      <c r="Q45" s="39">
        <v>2</v>
      </c>
      <c r="R45" s="39">
        <v>4</v>
      </c>
      <c r="S45" s="39">
        <v>0</v>
      </c>
      <c r="T45" s="39">
        <f t="shared" si="5"/>
        <v>2</v>
      </c>
      <c r="U45" s="40">
        <f t="shared" si="6"/>
        <v>0.21052631578947367</v>
      </c>
      <c r="V45" s="22">
        <v>429</v>
      </c>
      <c r="W45" s="22" t="s">
        <v>77</v>
      </c>
      <c r="X45" s="22" t="s">
        <v>82</v>
      </c>
      <c r="Y45" s="68">
        <v>1056</v>
      </c>
      <c r="Z45" s="41"/>
      <c r="AA45" s="1" t="s">
        <v>219</v>
      </c>
      <c r="AB45" s="28" t="s">
        <v>220</v>
      </c>
    </row>
    <row r="46" spans="1:28" x14ac:dyDescent="0.3">
      <c r="A46" s="43" t="s">
        <v>46</v>
      </c>
      <c r="B46" s="43" t="s">
        <v>58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25</v>
      </c>
      <c r="G46" s="44">
        <f t="shared" si="7"/>
        <v>74</v>
      </c>
      <c r="H46" s="44">
        <f t="shared" si="7"/>
        <v>0</v>
      </c>
      <c r="I46" s="44">
        <f t="shared" si="7"/>
        <v>1</v>
      </c>
      <c r="J46" s="44">
        <f t="shared" si="7"/>
        <v>25</v>
      </c>
      <c r="K46" s="44">
        <f t="shared" si="7"/>
        <v>36</v>
      </c>
      <c r="L46" s="44">
        <f t="shared" si="7"/>
        <v>12</v>
      </c>
      <c r="M46" s="44">
        <f t="shared" si="7"/>
        <v>32</v>
      </c>
      <c r="N46" s="44">
        <f t="shared" si="7"/>
        <v>44</v>
      </c>
      <c r="O46" s="44">
        <f t="shared" si="7"/>
        <v>6</v>
      </c>
      <c r="P46" s="44">
        <f t="shared" si="7"/>
        <v>20</v>
      </c>
      <c r="Q46" s="44">
        <f t="shared" si="7"/>
        <v>10</v>
      </c>
      <c r="R46" s="44">
        <f t="shared" si="7"/>
        <v>22</v>
      </c>
      <c r="S46" s="44">
        <f t="shared" si="7"/>
        <v>6</v>
      </c>
      <c r="T46" s="44">
        <f t="shared" si="7"/>
        <v>75</v>
      </c>
      <c r="U46" s="45">
        <f>((T46+Q46+N46-R46)+(O46*2))/E46</f>
        <v>0.49583333333333335</v>
      </c>
      <c r="V46" s="46">
        <v>429</v>
      </c>
      <c r="W46" s="46" t="s">
        <v>77</v>
      </c>
      <c r="X46" s="46" t="s">
        <v>82</v>
      </c>
      <c r="Y46" s="69">
        <v>1056</v>
      </c>
      <c r="Z46" s="47"/>
      <c r="AA46" s="43" t="s">
        <v>219</v>
      </c>
      <c r="AB46" s="67" t="s">
        <v>220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0.33783783783783783</v>
      </c>
      <c r="H47" s="27"/>
      <c r="I47" s="1"/>
      <c r="J47" s="48" t="s">
        <v>42</v>
      </c>
      <c r="K47" s="50">
        <f>J46/K46</f>
        <v>0.69444444444444442</v>
      </c>
      <c r="L47" s="1"/>
      <c r="M47" s="39" t="s">
        <v>43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66"/>
    </row>
    <row r="51" spans="2:28" x14ac:dyDescent="0.3">
      <c r="AB51" s="66"/>
    </row>
    <row r="52" spans="2:28" x14ac:dyDescent="0.3">
      <c r="AB52" s="66"/>
    </row>
    <row r="53" spans="2:28" x14ac:dyDescent="0.3">
      <c r="AB53" s="66"/>
    </row>
    <row r="54" spans="2:28" x14ac:dyDescent="0.3">
      <c r="AB54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5B1D-4A79-4279-A373-0EE5E115AED0}">
  <sheetPr>
    <tabColor rgb="FFFF000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190</v>
      </c>
      <c r="D4" s="7" t="s">
        <v>5</v>
      </c>
      <c r="E4" s="8"/>
      <c r="F4" s="5"/>
      <c r="G4" s="1"/>
      <c r="J4" s="15" t="s">
        <v>308</v>
      </c>
      <c r="K4" s="16" t="s">
        <v>45</v>
      </c>
      <c r="L4" s="17"/>
      <c r="M4" s="18"/>
      <c r="N4" s="19">
        <v>20</v>
      </c>
      <c r="O4" s="19">
        <v>16</v>
      </c>
      <c r="P4" s="19">
        <v>16</v>
      </c>
      <c r="Q4" s="19">
        <v>18</v>
      </c>
      <c r="R4" s="20"/>
      <c r="S4" s="21">
        <f>SUM(N4:R4)</f>
        <v>70</v>
      </c>
      <c r="T4" s="22">
        <v>436</v>
      </c>
    </row>
    <row r="5" spans="1:28" x14ac:dyDescent="0.3">
      <c r="B5" s="1"/>
      <c r="C5" s="6" t="s">
        <v>191</v>
      </c>
      <c r="D5" s="7" t="s">
        <v>6</v>
      </c>
      <c r="E5" s="1"/>
      <c r="F5" s="1"/>
      <c r="G5" s="1"/>
      <c r="J5" s="15" t="s">
        <v>309</v>
      </c>
      <c r="K5" s="16" t="s">
        <v>63</v>
      </c>
      <c r="L5" s="17"/>
      <c r="M5" s="18"/>
      <c r="N5" s="19">
        <v>28</v>
      </c>
      <c r="O5" s="19">
        <v>16</v>
      </c>
      <c r="P5" s="19">
        <v>20</v>
      </c>
      <c r="Q5" s="19">
        <v>22</v>
      </c>
      <c r="R5" s="20"/>
      <c r="S5" s="21">
        <f>SUM(N5:R5)</f>
        <v>86</v>
      </c>
      <c r="T5" s="22">
        <v>436</v>
      </c>
      <c r="U5" s="1"/>
      <c r="V5" s="1"/>
      <c r="W5" s="1"/>
    </row>
    <row r="6" spans="1:28" x14ac:dyDescent="0.3">
      <c r="C6" s="65">
        <v>1209</v>
      </c>
      <c r="D6" s="7" t="s">
        <v>7</v>
      </c>
      <c r="F6" s="1" t="s">
        <v>416</v>
      </c>
      <c r="T6" s="1"/>
      <c r="U6" s="1"/>
      <c r="V6" s="1"/>
      <c r="W6" s="1"/>
    </row>
    <row r="7" spans="1:28" x14ac:dyDescent="0.3">
      <c r="B7" s="1"/>
      <c r="C7" s="24" t="s">
        <v>417</v>
      </c>
      <c r="D7" s="7" t="s">
        <v>8</v>
      </c>
      <c r="G7" s="1"/>
      <c r="S7" s="1"/>
      <c r="T7" s="25" t="s">
        <v>9</v>
      </c>
      <c r="U7" s="1"/>
      <c r="V7" s="26">
        <v>436</v>
      </c>
      <c r="W7" s="1"/>
    </row>
    <row r="8" spans="1:28" x14ac:dyDescent="0.3">
      <c r="B8" s="1"/>
      <c r="C8" s="24" t="s">
        <v>414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18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62</v>
      </c>
      <c r="B13" s="1" t="s">
        <v>46</v>
      </c>
      <c r="C13" s="27" t="s">
        <v>214</v>
      </c>
      <c r="D13" s="38">
        <v>45</v>
      </c>
      <c r="E13" s="87"/>
      <c r="F13" s="87"/>
      <c r="G13" s="87"/>
      <c r="H13" s="27"/>
      <c r="I13" s="27"/>
      <c r="J13" s="87"/>
      <c r="K13" s="87"/>
      <c r="L13" s="87"/>
      <c r="M13" s="87"/>
      <c r="N13" s="27">
        <f>SUM(L13:M13)</f>
        <v>0</v>
      </c>
      <c r="O13" s="87"/>
      <c r="P13" s="88"/>
      <c r="Q13" s="87"/>
      <c r="R13" s="27">
        <v>2</v>
      </c>
      <c r="S13" s="87" t="s">
        <v>444</v>
      </c>
      <c r="T13" s="27">
        <v>4</v>
      </c>
      <c r="U13" s="40" t="str">
        <f>IFERROR(((T13+Q13+N13-R13)+(O13*2))/E13,"")</f>
        <v/>
      </c>
      <c r="V13" s="22">
        <v>436</v>
      </c>
      <c r="W13" s="22" t="s">
        <v>77</v>
      </c>
      <c r="X13" s="22" t="s">
        <v>82</v>
      </c>
      <c r="Y13" s="68">
        <v>1209</v>
      </c>
      <c r="Z13" s="41"/>
      <c r="AA13" s="1" t="s">
        <v>79</v>
      </c>
      <c r="AB13" s="28" t="s">
        <v>310</v>
      </c>
    </row>
    <row r="14" spans="1:28" x14ac:dyDescent="0.3">
      <c r="A14" s="1" t="s">
        <v>62</v>
      </c>
      <c r="B14" s="1" t="s">
        <v>46</v>
      </c>
      <c r="C14" s="27" t="s">
        <v>47</v>
      </c>
      <c r="D14" s="38">
        <v>21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 t="shared" ref="N14:N19" si="0">SUM(L14:M14)</f>
        <v>0</v>
      </c>
      <c r="O14" s="88"/>
      <c r="P14" s="88"/>
      <c r="Q14" s="88"/>
      <c r="R14" s="88"/>
      <c r="S14" s="88"/>
      <c r="T14" s="39">
        <v>2</v>
      </c>
      <c r="U14" s="40" t="str">
        <f t="shared" ref="U14:U22" si="1">IFERROR(((T14+Q14+N14-R14)+(O14*2))/E14,"")</f>
        <v/>
      </c>
      <c r="V14" s="22">
        <v>436</v>
      </c>
      <c r="W14" s="22" t="s">
        <v>77</v>
      </c>
      <c r="X14" s="22" t="s">
        <v>82</v>
      </c>
      <c r="Y14" s="68">
        <v>1209</v>
      </c>
      <c r="Z14" s="41"/>
      <c r="AA14" s="1" t="s">
        <v>79</v>
      </c>
      <c r="AB14" s="28" t="s">
        <v>310</v>
      </c>
    </row>
    <row r="15" spans="1:28" x14ac:dyDescent="0.3">
      <c r="A15" s="1" t="s">
        <v>62</v>
      </c>
      <c r="B15" s="1" t="s">
        <v>46</v>
      </c>
      <c r="C15" s="27" t="s">
        <v>85</v>
      </c>
      <c r="D15" s="38">
        <v>24</v>
      </c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39">
        <v>12</v>
      </c>
      <c r="U15" s="40" t="str">
        <f t="shared" si="1"/>
        <v/>
      </c>
      <c r="V15" s="22">
        <v>436</v>
      </c>
      <c r="W15" s="22" t="s">
        <v>77</v>
      </c>
      <c r="X15" s="22" t="s">
        <v>82</v>
      </c>
      <c r="Y15" s="68">
        <v>1209</v>
      </c>
      <c r="Z15" s="41"/>
      <c r="AA15" s="1" t="s">
        <v>79</v>
      </c>
      <c r="AB15" s="28" t="s">
        <v>310</v>
      </c>
    </row>
    <row r="16" spans="1:28" x14ac:dyDescent="0.3">
      <c r="A16" s="1" t="s">
        <v>62</v>
      </c>
      <c r="B16" s="1" t="s">
        <v>46</v>
      </c>
      <c r="C16" s="27" t="s">
        <v>54</v>
      </c>
      <c r="D16" s="38">
        <v>32</v>
      </c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f t="shared" ref="T16" si="2">(H16*3)+((F16-H16)*2)+J16</f>
        <v>0</v>
      </c>
      <c r="U16" s="40" t="str">
        <f t="shared" si="1"/>
        <v/>
      </c>
      <c r="V16" s="22">
        <v>436</v>
      </c>
      <c r="W16" s="22" t="s">
        <v>77</v>
      </c>
      <c r="X16" s="22" t="s">
        <v>82</v>
      </c>
      <c r="Y16" s="68">
        <v>1209</v>
      </c>
      <c r="Z16" s="41"/>
      <c r="AA16" s="1" t="s">
        <v>79</v>
      </c>
      <c r="AB16" s="28" t="s">
        <v>310</v>
      </c>
    </row>
    <row r="17" spans="1:28" x14ac:dyDescent="0.3">
      <c r="A17" s="1" t="s">
        <v>62</v>
      </c>
      <c r="B17" s="1" t="s">
        <v>46</v>
      </c>
      <c r="C17" s="27" t="s">
        <v>110</v>
      </c>
      <c r="D17" s="38">
        <v>25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55">
        <v>6</v>
      </c>
      <c r="Q17" s="88"/>
      <c r="R17" s="88"/>
      <c r="S17" s="88"/>
      <c r="T17" s="39">
        <v>2</v>
      </c>
      <c r="U17" s="40" t="str">
        <f t="shared" si="1"/>
        <v/>
      </c>
      <c r="V17" s="22">
        <v>436</v>
      </c>
      <c r="W17" s="22" t="s">
        <v>77</v>
      </c>
      <c r="X17" s="22" t="s">
        <v>82</v>
      </c>
      <c r="Y17" s="68">
        <v>1209</v>
      </c>
      <c r="Z17" s="41"/>
      <c r="AA17" s="1" t="s">
        <v>79</v>
      </c>
      <c r="AB17" s="28" t="s">
        <v>310</v>
      </c>
    </row>
    <row r="18" spans="1:28" x14ac:dyDescent="0.3">
      <c r="A18" s="1" t="s">
        <v>62</v>
      </c>
      <c r="B18" s="1" t="s">
        <v>46</v>
      </c>
      <c r="C18" s="27" t="s">
        <v>111</v>
      </c>
      <c r="D18" s="38">
        <v>44</v>
      </c>
      <c r="E18" s="87"/>
      <c r="F18" s="87"/>
      <c r="G18" s="87"/>
      <c r="H18" s="27"/>
      <c r="I18" s="27"/>
      <c r="J18" s="87"/>
      <c r="K18" s="87"/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39">
        <v>8</v>
      </c>
      <c r="U18" s="40" t="str">
        <f t="shared" si="1"/>
        <v/>
      </c>
      <c r="V18" s="22">
        <v>436</v>
      </c>
      <c r="W18" s="22" t="s">
        <v>77</v>
      </c>
      <c r="X18" s="22" t="s">
        <v>82</v>
      </c>
      <c r="Y18" s="68">
        <v>1209</v>
      </c>
      <c r="Z18" s="41"/>
      <c r="AA18" s="1" t="s">
        <v>79</v>
      </c>
      <c r="AB18" s="28" t="s">
        <v>310</v>
      </c>
    </row>
    <row r="19" spans="1:28" x14ac:dyDescent="0.3">
      <c r="A19" s="1" t="s">
        <v>62</v>
      </c>
      <c r="B19" s="1" t="s">
        <v>46</v>
      </c>
      <c r="C19" s="27" t="s">
        <v>48</v>
      </c>
      <c r="D19" s="38">
        <v>15</v>
      </c>
      <c r="E19" s="87"/>
      <c r="F19" s="87"/>
      <c r="G19" s="87"/>
      <c r="H19" s="27"/>
      <c r="I19" s="27"/>
      <c r="J19" s="87"/>
      <c r="K19" s="87"/>
      <c r="L19" s="87"/>
      <c r="M19" s="87"/>
      <c r="N19" s="27">
        <f t="shared" si="0"/>
        <v>0</v>
      </c>
      <c r="O19" s="39">
        <v>5</v>
      </c>
      <c r="P19" s="88"/>
      <c r="Q19" s="88"/>
      <c r="R19" s="88"/>
      <c r="S19" s="88"/>
      <c r="T19" s="39">
        <v>21</v>
      </c>
      <c r="U19" s="40" t="str">
        <f t="shared" si="1"/>
        <v/>
      </c>
      <c r="V19" s="22">
        <v>436</v>
      </c>
      <c r="W19" s="22" t="s">
        <v>77</v>
      </c>
      <c r="X19" s="22" t="s">
        <v>82</v>
      </c>
      <c r="Y19" s="68">
        <v>1209</v>
      </c>
      <c r="Z19" s="41"/>
      <c r="AA19" s="1" t="s">
        <v>79</v>
      </c>
      <c r="AB19" s="28" t="s">
        <v>310</v>
      </c>
    </row>
    <row r="20" spans="1:28" x14ac:dyDescent="0.3">
      <c r="A20" s="1" t="s">
        <v>62</v>
      </c>
      <c r="B20" s="1" t="s">
        <v>46</v>
      </c>
      <c r="C20" s="27" t="s">
        <v>49</v>
      </c>
      <c r="D20" s="38">
        <v>42</v>
      </c>
      <c r="E20" s="87"/>
      <c r="F20" s="87"/>
      <c r="G20" s="87"/>
      <c r="H20" s="27"/>
      <c r="I20" s="27"/>
      <c r="J20" s="87"/>
      <c r="K20" s="87"/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39">
        <v>18</v>
      </c>
      <c r="U20" s="40" t="str">
        <f t="shared" si="1"/>
        <v/>
      </c>
      <c r="V20" s="22">
        <v>436</v>
      </c>
      <c r="W20" s="22" t="s">
        <v>77</v>
      </c>
      <c r="X20" s="22" t="s">
        <v>82</v>
      </c>
      <c r="Y20" s="68">
        <v>1209</v>
      </c>
      <c r="Z20" s="41"/>
      <c r="AA20" s="1" t="s">
        <v>79</v>
      </c>
      <c r="AB20" s="28" t="s">
        <v>310</v>
      </c>
    </row>
    <row r="21" spans="1:28" x14ac:dyDescent="0.3">
      <c r="A21" s="1" t="s">
        <v>62</v>
      </c>
      <c r="B21" s="1" t="s">
        <v>46</v>
      </c>
      <c r="C21" s="27" t="s">
        <v>53</v>
      </c>
      <c r="D21" s="38">
        <v>13</v>
      </c>
      <c r="E21" s="87"/>
      <c r="F21" s="87"/>
      <c r="G21" s="87"/>
      <c r="H21" s="27"/>
      <c r="I21" s="27"/>
      <c r="J21" s="87"/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39">
        <f>(H21*3)+((F21-H21)*2)+J21</f>
        <v>0</v>
      </c>
      <c r="U21" s="40" t="str">
        <f t="shared" si="1"/>
        <v/>
      </c>
      <c r="V21" s="22">
        <v>436</v>
      </c>
      <c r="W21" s="22" t="s">
        <v>77</v>
      </c>
      <c r="X21" s="22" t="s">
        <v>82</v>
      </c>
      <c r="Y21" s="68">
        <v>1209</v>
      </c>
      <c r="Z21" s="41"/>
      <c r="AA21" s="1" t="s">
        <v>79</v>
      </c>
      <c r="AB21" s="28" t="s">
        <v>310</v>
      </c>
    </row>
    <row r="22" spans="1:28" x14ac:dyDescent="0.3">
      <c r="A22" s="1" t="s">
        <v>62</v>
      </c>
      <c r="B22" s="1" t="s">
        <v>46</v>
      </c>
      <c r="C22" s="27" t="s">
        <v>50</v>
      </c>
      <c r="D22" s="38">
        <v>11</v>
      </c>
      <c r="E22" s="87"/>
      <c r="F22" s="87"/>
      <c r="G22" s="87"/>
      <c r="H22" s="27"/>
      <c r="I22" s="27"/>
      <c r="J22" s="87"/>
      <c r="K22" s="87"/>
      <c r="L22" s="87"/>
      <c r="M22" s="87"/>
      <c r="N22" s="27">
        <f>SUM(L22:M22)</f>
        <v>0</v>
      </c>
      <c r="O22" s="39">
        <v>7</v>
      </c>
      <c r="P22" s="88"/>
      <c r="Q22" s="88"/>
      <c r="R22" s="88"/>
      <c r="S22" s="88"/>
      <c r="T22" s="39">
        <v>3</v>
      </c>
      <c r="U22" s="40" t="str">
        <f t="shared" si="1"/>
        <v/>
      </c>
      <c r="V22" s="22">
        <v>436</v>
      </c>
      <c r="W22" s="22" t="s">
        <v>77</v>
      </c>
      <c r="X22" s="22" t="s">
        <v>82</v>
      </c>
      <c r="Y22" s="68">
        <v>1209</v>
      </c>
      <c r="Z22" s="41"/>
      <c r="AA22" s="1" t="s">
        <v>79</v>
      </c>
      <c r="AB22" s="28" t="s">
        <v>310</v>
      </c>
    </row>
    <row r="23" spans="1:28" x14ac:dyDescent="0.3">
      <c r="A23" s="1" t="s">
        <v>62</v>
      </c>
      <c r="B23" s="1" t="s">
        <v>46</v>
      </c>
      <c r="C23" s="55" t="s">
        <v>39</v>
      </c>
      <c r="D23" s="1"/>
      <c r="E23" s="55">
        <v>240</v>
      </c>
      <c r="F23" s="55">
        <v>32</v>
      </c>
      <c r="G23" s="55">
        <v>72</v>
      </c>
      <c r="H23" s="55"/>
      <c r="I23" s="55"/>
      <c r="J23" s="55">
        <v>6</v>
      </c>
      <c r="K23" s="55">
        <v>10</v>
      </c>
      <c r="L23" s="55"/>
      <c r="M23" s="55"/>
      <c r="N23" s="55">
        <v>30</v>
      </c>
      <c r="O23" s="55"/>
      <c r="P23" s="55">
        <v>20</v>
      </c>
      <c r="Q23" s="42"/>
      <c r="R23" s="42"/>
      <c r="S23" s="42"/>
      <c r="T23" s="42"/>
      <c r="U23" s="40" t="str">
        <f t="shared" ref="U23" si="3">_xlfn.IFNA("",((T23+Q23+N23-R23)+(O23*2))/E23)</f>
        <v/>
      </c>
      <c r="V23" s="22">
        <v>436</v>
      </c>
      <c r="W23" s="22" t="s">
        <v>77</v>
      </c>
      <c r="X23" s="22" t="s">
        <v>82</v>
      </c>
      <c r="Y23" s="68">
        <v>1209</v>
      </c>
      <c r="Z23" s="41"/>
      <c r="AA23" s="1" t="s">
        <v>79</v>
      </c>
      <c r="AB23" s="28" t="s">
        <v>310</v>
      </c>
    </row>
    <row r="24" spans="1:28" x14ac:dyDescent="0.3">
      <c r="A24" s="43" t="s">
        <v>62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32</v>
      </c>
      <c r="G24" s="44">
        <f t="shared" si="4"/>
        <v>72</v>
      </c>
      <c r="H24" s="44">
        <f t="shared" si="4"/>
        <v>0</v>
      </c>
      <c r="I24" s="44">
        <f t="shared" si="4"/>
        <v>0</v>
      </c>
      <c r="J24" s="44">
        <f t="shared" si="4"/>
        <v>6</v>
      </c>
      <c r="K24" s="44">
        <f t="shared" si="4"/>
        <v>10</v>
      </c>
      <c r="L24" s="44">
        <f t="shared" si="4"/>
        <v>0</v>
      </c>
      <c r="M24" s="44">
        <f t="shared" si="4"/>
        <v>0</v>
      </c>
      <c r="N24" s="44">
        <f t="shared" si="4"/>
        <v>30</v>
      </c>
      <c r="O24" s="44">
        <f t="shared" si="4"/>
        <v>12</v>
      </c>
      <c r="P24" s="44">
        <f t="shared" si="4"/>
        <v>26</v>
      </c>
      <c r="Q24" s="44">
        <f t="shared" si="4"/>
        <v>0</v>
      </c>
      <c r="R24" s="44">
        <f t="shared" si="4"/>
        <v>2</v>
      </c>
      <c r="S24" s="44">
        <f t="shared" si="4"/>
        <v>0</v>
      </c>
      <c r="T24" s="44">
        <f t="shared" si="4"/>
        <v>70</v>
      </c>
      <c r="U24" s="45">
        <f>((T24+Q24+N24-R24)+(O24*2))/E24</f>
        <v>0.5083333333333333</v>
      </c>
      <c r="V24" s="46">
        <v>436</v>
      </c>
      <c r="W24" s="46" t="s">
        <v>77</v>
      </c>
      <c r="X24" s="46" t="s">
        <v>82</v>
      </c>
      <c r="Y24" s="69">
        <v>1209</v>
      </c>
      <c r="Z24" s="47"/>
      <c r="AA24" s="43" t="s">
        <v>79</v>
      </c>
      <c r="AB24" s="67" t="s">
        <v>310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0.44444444444444442</v>
      </c>
      <c r="H25" s="27"/>
      <c r="I25" s="1"/>
      <c r="J25" s="48" t="s">
        <v>42</v>
      </c>
      <c r="K25" s="50">
        <f>J24/K24</f>
        <v>0.6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415</v>
      </c>
      <c r="D35" s="38">
        <v>52</v>
      </c>
      <c r="E35" s="87"/>
      <c r="F35" s="87"/>
      <c r="G35" s="87"/>
      <c r="H35" s="27"/>
      <c r="I35" s="27"/>
      <c r="J35" s="87"/>
      <c r="K35" s="87"/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15</v>
      </c>
      <c r="U35" s="40" t="str">
        <f>IFERROR(((T35+Q35+N35-R35)+(O35*2))/E35,"")</f>
        <v/>
      </c>
      <c r="V35" s="22">
        <v>436</v>
      </c>
      <c r="W35" s="22" t="s">
        <v>81</v>
      </c>
      <c r="X35" s="22" t="s">
        <v>78</v>
      </c>
      <c r="Y35" s="68">
        <v>1209</v>
      </c>
      <c r="Z35" s="41"/>
      <c r="AA35" s="1" t="s">
        <v>197</v>
      </c>
      <c r="AB35" s="28" t="s">
        <v>311</v>
      </c>
    </row>
    <row r="36" spans="1:28" x14ac:dyDescent="0.3">
      <c r="A36" s="1" t="s">
        <v>46</v>
      </c>
      <c r="B36" s="1" t="s">
        <v>62</v>
      </c>
      <c r="C36" s="27" t="s">
        <v>199</v>
      </c>
      <c r="D36" s="38">
        <v>20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ref="N36:N41" si="5">SUM(L36:M36)</f>
        <v>0</v>
      </c>
      <c r="O36" s="88"/>
      <c r="P36" s="88"/>
      <c r="Q36" s="88"/>
      <c r="R36" s="88"/>
      <c r="S36" s="88"/>
      <c r="T36" s="27">
        <v>6</v>
      </c>
      <c r="U36" s="40" t="str">
        <f t="shared" ref="U36:U44" si="6">IFERROR(((T36+Q36+N36-R36)+(O36*2))/E36,"")</f>
        <v/>
      </c>
      <c r="V36" s="22">
        <v>436</v>
      </c>
      <c r="W36" s="22" t="s">
        <v>81</v>
      </c>
      <c r="X36" s="22" t="s">
        <v>78</v>
      </c>
      <c r="Y36" s="68">
        <v>1209</v>
      </c>
      <c r="Z36" s="41"/>
      <c r="AA36" s="1" t="s">
        <v>197</v>
      </c>
      <c r="AB36" s="28" t="s">
        <v>311</v>
      </c>
    </row>
    <row r="37" spans="1:28" x14ac:dyDescent="0.3">
      <c r="A37" s="1" t="s">
        <v>46</v>
      </c>
      <c r="B37" s="1" t="s">
        <v>62</v>
      </c>
      <c r="C37" s="27" t="s">
        <v>200</v>
      </c>
      <c r="D37" s="38">
        <v>7</v>
      </c>
      <c r="E37" s="87"/>
      <c r="F37" s="87"/>
      <c r="G37" s="87"/>
      <c r="H37" s="27"/>
      <c r="I37" s="27"/>
      <c r="J37" s="87"/>
      <c r="K37" s="87"/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27">
        <v>8</v>
      </c>
      <c r="U37" s="40" t="str">
        <f t="shared" si="6"/>
        <v/>
      </c>
      <c r="V37" s="22">
        <v>436</v>
      </c>
      <c r="W37" s="22" t="s">
        <v>81</v>
      </c>
      <c r="X37" s="22" t="s">
        <v>78</v>
      </c>
      <c r="Y37" s="68">
        <v>1209</v>
      </c>
      <c r="Z37" s="41"/>
      <c r="AA37" s="1" t="s">
        <v>197</v>
      </c>
      <c r="AB37" s="28" t="s">
        <v>311</v>
      </c>
    </row>
    <row r="38" spans="1:28" x14ac:dyDescent="0.3">
      <c r="A38" s="1" t="s">
        <v>46</v>
      </c>
      <c r="B38" s="1" t="s">
        <v>62</v>
      </c>
      <c r="C38" s="27" t="s">
        <v>208</v>
      </c>
      <c r="D38" s="38">
        <v>22</v>
      </c>
      <c r="E38" s="87"/>
      <c r="F38" s="87"/>
      <c r="G38" s="87"/>
      <c r="H38" s="27"/>
      <c r="I38" s="27"/>
      <c r="J38" s="87"/>
      <c r="K38" s="87"/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27">
        <v>2</v>
      </c>
      <c r="U38" s="40" t="str">
        <f t="shared" si="6"/>
        <v/>
      </c>
      <c r="V38" s="22">
        <v>436</v>
      </c>
      <c r="W38" s="22" t="s">
        <v>81</v>
      </c>
      <c r="X38" s="22" t="s">
        <v>78</v>
      </c>
      <c r="Y38" s="68">
        <v>1209</v>
      </c>
      <c r="Z38" s="41"/>
      <c r="AA38" s="1" t="s">
        <v>197</v>
      </c>
      <c r="AB38" s="28" t="s">
        <v>311</v>
      </c>
    </row>
    <row r="39" spans="1:28" x14ac:dyDescent="0.3">
      <c r="A39" s="1" t="s">
        <v>46</v>
      </c>
      <c r="B39" s="1" t="s">
        <v>62</v>
      </c>
      <c r="C39" s="27" t="s">
        <v>202</v>
      </c>
      <c r="D39" s="38">
        <v>50</v>
      </c>
      <c r="E39" s="87"/>
      <c r="F39" s="87"/>
      <c r="G39" s="87"/>
      <c r="H39" s="27"/>
      <c r="I39" s="27"/>
      <c r="J39" s="87"/>
      <c r="K39" s="87"/>
      <c r="L39" s="87"/>
      <c r="M39" s="39">
        <v>12</v>
      </c>
      <c r="N39" s="27">
        <f t="shared" si="5"/>
        <v>12</v>
      </c>
      <c r="O39" s="88"/>
      <c r="P39" s="88"/>
      <c r="Q39" s="88"/>
      <c r="R39" s="88"/>
      <c r="S39" s="88"/>
      <c r="T39" s="27">
        <v>19</v>
      </c>
      <c r="U39" s="40" t="str">
        <f t="shared" si="6"/>
        <v/>
      </c>
      <c r="V39" s="22">
        <v>436</v>
      </c>
      <c r="W39" s="22" t="s">
        <v>81</v>
      </c>
      <c r="X39" s="22" t="s">
        <v>78</v>
      </c>
      <c r="Y39" s="68">
        <v>1209</v>
      </c>
      <c r="Z39" s="41"/>
      <c r="AA39" s="1" t="s">
        <v>197</v>
      </c>
      <c r="AB39" s="28" t="s">
        <v>311</v>
      </c>
    </row>
    <row r="40" spans="1:28" x14ac:dyDescent="0.3">
      <c r="A40" s="1" t="s">
        <v>46</v>
      </c>
      <c r="B40" s="1" t="s">
        <v>62</v>
      </c>
      <c r="C40" s="27" t="s">
        <v>203</v>
      </c>
      <c r="D40" s="38">
        <v>1</v>
      </c>
      <c r="E40" s="87"/>
      <c r="F40" s="87"/>
      <c r="G40" s="87"/>
      <c r="H40" s="27"/>
      <c r="I40" s="27"/>
      <c r="J40" s="87"/>
      <c r="K40" s="87"/>
      <c r="L40" s="87"/>
      <c r="M40" s="87"/>
      <c r="N40" s="27">
        <f t="shared" si="5"/>
        <v>0</v>
      </c>
      <c r="O40" s="39">
        <v>6</v>
      </c>
      <c r="P40" s="88"/>
      <c r="Q40" s="88"/>
      <c r="R40" s="88"/>
      <c r="S40" s="88"/>
      <c r="T40" s="27">
        <v>7</v>
      </c>
      <c r="U40" s="40" t="str">
        <f t="shared" si="6"/>
        <v/>
      </c>
      <c r="V40" s="22">
        <v>436</v>
      </c>
      <c r="W40" s="22" t="s">
        <v>81</v>
      </c>
      <c r="X40" s="22" t="s">
        <v>78</v>
      </c>
      <c r="Y40" s="68">
        <v>1209</v>
      </c>
      <c r="Z40" s="41"/>
      <c r="AA40" s="1" t="s">
        <v>197</v>
      </c>
      <c r="AB40" s="28" t="s">
        <v>311</v>
      </c>
    </row>
    <row r="41" spans="1:28" x14ac:dyDescent="0.3">
      <c r="A41" s="1" t="s">
        <v>46</v>
      </c>
      <c r="B41" s="1" t="s">
        <v>62</v>
      </c>
      <c r="C41" s="27" t="s">
        <v>204</v>
      </c>
      <c r="D41" s="38">
        <v>12</v>
      </c>
      <c r="E41" s="87"/>
      <c r="F41" s="87"/>
      <c r="G41" s="87"/>
      <c r="H41" s="27"/>
      <c r="I41" s="27"/>
      <c r="J41" s="87"/>
      <c r="K41" s="87"/>
      <c r="L41" s="87"/>
      <c r="M41" s="87"/>
      <c r="N41" s="27">
        <f t="shared" si="5"/>
        <v>0</v>
      </c>
      <c r="O41" s="88"/>
      <c r="P41" s="88"/>
      <c r="Q41" s="88"/>
      <c r="R41" s="39">
        <v>4</v>
      </c>
      <c r="S41" s="92" t="s">
        <v>444</v>
      </c>
      <c r="T41" s="27">
        <v>16</v>
      </c>
      <c r="U41" s="40" t="str">
        <f t="shared" si="6"/>
        <v/>
      </c>
      <c r="V41" s="22">
        <v>436</v>
      </c>
      <c r="W41" s="22" t="s">
        <v>81</v>
      </c>
      <c r="X41" s="22" t="s">
        <v>78</v>
      </c>
      <c r="Y41" s="68">
        <v>1209</v>
      </c>
      <c r="Z41" s="41"/>
      <c r="AA41" s="1" t="s">
        <v>197</v>
      </c>
      <c r="AB41" s="28" t="s">
        <v>311</v>
      </c>
    </row>
    <row r="42" spans="1:28" x14ac:dyDescent="0.3">
      <c r="A42" s="1" t="s">
        <v>46</v>
      </c>
      <c r="B42" s="1" t="s">
        <v>62</v>
      </c>
      <c r="C42" s="27" t="s">
        <v>205</v>
      </c>
      <c r="D42" s="38">
        <v>11</v>
      </c>
      <c r="E42" s="87" t="s">
        <v>382</v>
      </c>
      <c r="F42" s="87"/>
      <c r="G42" s="87"/>
      <c r="H42" s="27"/>
      <c r="I42" s="27"/>
      <c r="J42" s="87"/>
      <c r="K42" s="87"/>
      <c r="L42" s="87"/>
      <c r="M42" s="87"/>
      <c r="N42" s="27"/>
      <c r="O42" s="88"/>
      <c r="P42" s="88"/>
      <c r="Q42" s="88"/>
      <c r="R42" s="39"/>
      <c r="S42" s="92"/>
      <c r="T42" s="27"/>
      <c r="U42" s="40"/>
      <c r="V42" s="22">
        <v>436</v>
      </c>
      <c r="W42" s="22" t="s">
        <v>81</v>
      </c>
      <c r="X42" s="22" t="s">
        <v>78</v>
      </c>
      <c r="Y42" s="68">
        <v>1209</v>
      </c>
      <c r="Z42" s="41"/>
      <c r="AA42" s="1" t="s">
        <v>197</v>
      </c>
      <c r="AB42" s="28" t="s">
        <v>311</v>
      </c>
    </row>
    <row r="43" spans="1:28" x14ac:dyDescent="0.3">
      <c r="A43" s="1" t="s">
        <v>46</v>
      </c>
      <c r="B43" s="1" t="s">
        <v>62</v>
      </c>
      <c r="C43" s="27" t="s">
        <v>206</v>
      </c>
      <c r="D43" s="38">
        <v>44</v>
      </c>
      <c r="E43" s="87"/>
      <c r="F43" s="87"/>
      <c r="G43" s="87"/>
      <c r="H43" s="27"/>
      <c r="I43" s="27"/>
      <c r="J43" s="87"/>
      <c r="K43" s="87"/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27">
        <v>10</v>
      </c>
      <c r="U43" s="40" t="str">
        <f t="shared" si="6"/>
        <v/>
      </c>
      <c r="V43" s="22">
        <v>436</v>
      </c>
      <c r="W43" s="22" t="s">
        <v>81</v>
      </c>
      <c r="X43" s="22" t="s">
        <v>78</v>
      </c>
      <c r="Y43" s="68">
        <v>1209</v>
      </c>
      <c r="Z43" s="41"/>
      <c r="AA43" s="1" t="s">
        <v>197</v>
      </c>
      <c r="AB43" s="28" t="s">
        <v>311</v>
      </c>
    </row>
    <row r="44" spans="1:28" x14ac:dyDescent="0.3">
      <c r="A44" s="1" t="s">
        <v>46</v>
      </c>
      <c r="B44" s="1" t="s">
        <v>62</v>
      </c>
      <c r="C44" s="27" t="s">
        <v>207</v>
      </c>
      <c r="D44" s="38">
        <v>10</v>
      </c>
      <c r="E44" s="87"/>
      <c r="F44" s="87"/>
      <c r="G44" s="87"/>
      <c r="H44" s="27"/>
      <c r="I44" s="27"/>
      <c r="J44" s="87"/>
      <c r="K44" s="87"/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27">
        <v>3</v>
      </c>
      <c r="U44" s="40" t="str">
        <f t="shared" si="6"/>
        <v/>
      </c>
      <c r="V44" s="22">
        <v>436</v>
      </c>
      <c r="W44" s="22" t="s">
        <v>81</v>
      </c>
      <c r="X44" s="22" t="s">
        <v>78</v>
      </c>
      <c r="Y44" s="68">
        <v>1209</v>
      </c>
      <c r="Z44" s="41"/>
      <c r="AA44" s="1" t="s">
        <v>197</v>
      </c>
      <c r="AB44" s="28" t="s">
        <v>311</v>
      </c>
    </row>
    <row r="45" spans="1:28" x14ac:dyDescent="0.3">
      <c r="A45" s="1" t="s">
        <v>46</v>
      </c>
      <c r="B45" s="1" t="s">
        <v>62</v>
      </c>
      <c r="C45" s="55" t="s">
        <v>39</v>
      </c>
      <c r="D45" s="1"/>
      <c r="E45" s="55">
        <v>240</v>
      </c>
      <c r="F45" s="55">
        <v>33</v>
      </c>
      <c r="G45" s="55">
        <v>73</v>
      </c>
      <c r="H45" s="55"/>
      <c r="I45" s="55"/>
      <c r="J45" s="55">
        <v>20</v>
      </c>
      <c r="K45" s="55">
        <v>34</v>
      </c>
      <c r="L45" s="55"/>
      <c r="M45" s="55"/>
      <c r="N45" s="55">
        <v>27</v>
      </c>
      <c r="O45" s="55"/>
      <c r="P45" s="55">
        <v>13</v>
      </c>
      <c r="Q45" s="42"/>
      <c r="R45" s="42"/>
      <c r="S45" s="42"/>
      <c r="T45" s="27"/>
      <c r="U45" s="40" t="str">
        <f t="shared" ref="U45" si="7">_xlfn.IFNA("",((T45+Q45+N45-R45)+(O45*2))/E45)</f>
        <v/>
      </c>
      <c r="V45" s="22">
        <v>436</v>
      </c>
      <c r="W45" s="22" t="s">
        <v>81</v>
      </c>
      <c r="X45" s="22" t="s">
        <v>78</v>
      </c>
      <c r="Y45" s="68">
        <v>1209</v>
      </c>
      <c r="Z45" s="41"/>
      <c r="AA45" s="1" t="s">
        <v>197</v>
      </c>
      <c r="AB45" s="28" t="s">
        <v>311</v>
      </c>
    </row>
    <row r="46" spans="1:28" x14ac:dyDescent="0.3">
      <c r="A46" s="43" t="s">
        <v>46</v>
      </c>
      <c r="B46" s="43" t="s">
        <v>62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33</v>
      </c>
      <c r="G46" s="44">
        <f t="shared" si="8"/>
        <v>73</v>
      </c>
      <c r="H46" s="44">
        <f t="shared" si="8"/>
        <v>0</v>
      </c>
      <c r="I46" s="44">
        <f t="shared" si="8"/>
        <v>0</v>
      </c>
      <c r="J46" s="44">
        <f t="shared" si="8"/>
        <v>20</v>
      </c>
      <c r="K46" s="44">
        <f t="shared" si="8"/>
        <v>34</v>
      </c>
      <c r="L46" s="44">
        <f t="shared" si="8"/>
        <v>0</v>
      </c>
      <c r="M46" s="44">
        <f t="shared" si="8"/>
        <v>12</v>
      </c>
      <c r="N46" s="44">
        <f t="shared" si="8"/>
        <v>39</v>
      </c>
      <c r="O46" s="44">
        <f t="shared" si="8"/>
        <v>6</v>
      </c>
      <c r="P46" s="44">
        <f t="shared" si="8"/>
        <v>13</v>
      </c>
      <c r="Q46" s="44">
        <f t="shared" si="8"/>
        <v>0</v>
      </c>
      <c r="R46" s="44">
        <f t="shared" si="8"/>
        <v>4</v>
      </c>
      <c r="S46" s="44">
        <f t="shared" si="8"/>
        <v>0</v>
      </c>
      <c r="T46" s="44">
        <f t="shared" si="8"/>
        <v>86</v>
      </c>
      <c r="U46" s="45">
        <f>((T46+Q46+N46-R46)+(O46*2))/E46</f>
        <v>0.5541666666666667</v>
      </c>
      <c r="V46" s="46">
        <v>436</v>
      </c>
      <c r="W46" s="46" t="s">
        <v>81</v>
      </c>
      <c r="X46" s="46" t="s">
        <v>78</v>
      </c>
      <c r="Y46" s="69">
        <v>1209</v>
      </c>
      <c r="Z46" s="47"/>
      <c r="AA46" s="43" t="s">
        <v>197</v>
      </c>
      <c r="AB46" s="67" t="s">
        <v>311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0.45205479452054792</v>
      </c>
      <c r="H47" s="27"/>
      <c r="I47" s="1"/>
      <c r="J47" s="48" t="s">
        <v>42</v>
      </c>
      <c r="K47" s="50">
        <f>J46/K46</f>
        <v>0.58823529411764708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CA1F-B516-4033-9158-CF0FBC17E197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29555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257</v>
      </c>
      <c r="K4" s="16" t="s">
        <v>45</v>
      </c>
      <c r="L4" s="17"/>
      <c r="M4" s="18"/>
      <c r="N4" s="19">
        <v>11</v>
      </c>
      <c r="O4" s="19">
        <v>18</v>
      </c>
      <c r="P4" s="19">
        <v>17</v>
      </c>
      <c r="Q4" s="19">
        <v>14</v>
      </c>
      <c r="R4" s="20"/>
      <c r="S4" s="21">
        <f>SUM(N4:R4)</f>
        <v>60</v>
      </c>
      <c r="T4" s="22">
        <v>354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258</v>
      </c>
      <c r="K5" s="16" t="s">
        <v>57</v>
      </c>
      <c r="L5" s="17"/>
      <c r="M5" s="18"/>
      <c r="N5" s="19">
        <v>16</v>
      </c>
      <c r="O5" s="19">
        <v>11</v>
      </c>
      <c r="P5" s="19">
        <v>26</v>
      </c>
      <c r="Q5" s="19">
        <v>21</v>
      </c>
      <c r="R5" s="20"/>
      <c r="S5" s="21">
        <f>SUM(N5:R5)</f>
        <v>74</v>
      </c>
      <c r="T5" s="22">
        <v>354</v>
      </c>
      <c r="U5" s="1"/>
      <c r="V5" s="1"/>
      <c r="W5" s="1"/>
    </row>
    <row r="6" spans="1:28" x14ac:dyDescent="0.3">
      <c r="C6" s="23">
        <v>1100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354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46</v>
      </c>
      <c r="C13" s="27" t="s">
        <v>214</v>
      </c>
      <c r="D13" s="38">
        <v>45</v>
      </c>
      <c r="E13" s="87"/>
      <c r="F13" s="27">
        <v>1</v>
      </c>
      <c r="G13" s="87"/>
      <c r="H13" s="27"/>
      <c r="I13" s="27"/>
      <c r="J13" s="27">
        <v>0</v>
      </c>
      <c r="K13" s="27">
        <v>0</v>
      </c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v>2</v>
      </c>
      <c r="U13" s="40" t="str">
        <f>IFERROR(((T13+Q13+N13-R13)+(O13*2))/E13,"")</f>
        <v/>
      </c>
      <c r="V13" s="22">
        <v>354</v>
      </c>
      <c r="W13" s="22" t="s">
        <v>81</v>
      </c>
      <c r="X13" s="22" t="s">
        <v>82</v>
      </c>
      <c r="Y13" s="68">
        <v>1100</v>
      </c>
      <c r="Z13" s="41"/>
      <c r="AA13" s="1" t="s">
        <v>79</v>
      </c>
      <c r="AB13" s="28" t="s">
        <v>259</v>
      </c>
    </row>
    <row r="14" spans="1:28" x14ac:dyDescent="0.3">
      <c r="A14" s="1" t="s">
        <v>56</v>
      </c>
      <c r="B14" s="1" t="s">
        <v>46</v>
      </c>
      <c r="C14" s="27" t="s">
        <v>47</v>
      </c>
      <c r="D14" s="38">
        <v>21</v>
      </c>
      <c r="E14" s="87"/>
      <c r="F14" s="27">
        <v>4</v>
      </c>
      <c r="G14" s="87"/>
      <c r="H14" s="27"/>
      <c r="I14" s="27"/>
      <c r="J14" s="27">
        <v>2</v>
      </c>
      <c r="K14" s="27">
        <v>2</v>
      </c>
      <c r="L14" s="87"/>
      <c r="M14" s="87"/>
      <c r="N14" s="27">
        <f t="shared" ref="N14:N20" si="0">SUM(L14:M14)</f>
        <v>0</v>
      </c>
      <c r="O14" s="88"/>
      <c r="P14" s="88"/>
      <c r="Q14" s="88"/>
      <c r="R14" s="88"/>
      <c r="S14" s="88"/>
      <c r="T14" s="27">
        <v>10</v>
      </c>
      <c r="U14" s="40" t="str">
        <f t="shared" ref="U14:U25" si="1">IFERROR(((T14+Q14+N14-R14)+(O14*2))/E14,"")</f>
        <v/>
      </c>
      <c r="V14" s="22">
        <v>354</v>
      </c>
      <c r="W14" s="22" t="s">
        <v>81</v>
      </c>
      <c r="X14" s="22" t="s">
        <v>82</v>
      </c>
      <c r="Y14" s="68">
        <v>1100</v>
      </c>
      <c r="Z14" s="41"/>
      <c r="AA14" s="1" t="s">
        <v>79</v>
      </c>
      <c r="AB14" s="28" t="s">
        <v>259</v>
      </c>
    </row>
    <row r="15" spans="1:28" x14ac:dyDescent="0.3">
      <c r="A15" s="1" t="s">
        <v>56</v>
      </c>
      <c r="B15" s="1" t="s">
        <v>46</v>
      </c>
      <c r="C15" s="27" t="s">
        <v>85</v>
      </c>
      <c r="D15" s="38">
        <v>24</v>
      </c>
      <c r="E15" s="87" t="s">
        <v>450</v>
      </c>
      <c r="F15" s="27"/>
      <c r="G15" s="87"/>
      <c r="H15" s="27"/>
      <c r="I15" s="27"/>
      <c r="J15" s="27"/>
      <c r="K15" s="27"/>
      <c r="L15" s="87"/>
      <c r="M15" s="87"/>
      <c r="N15" s="27"/>
      <c r="O15" s="88"/>
      <c r="P15" s="88"/>
      <c r="Q15" s="88"/>
      <c r="R15" s="88"/>
      <c r="S15" s="88"/>
      <c r="T15" s="27"/>
      <c r="U15" s="40"/>
      <c r="V15" s="22">
        <v>354</v>
      </c>
      <c r="W15" s="22" t="s">
        <v>81</v>
      </c>
      <c r="X15" s="22" t="s">
        <v>82</v>
      </c>
      <c r="Y15" s="68">
        <v>1100</v>
      </c>
      <c r="Z15" s="41"/>
      <c r="AA15" s="1" t="s">
        <v>79</v>
      </c>
      <c r="AB15" s="28" t="s">
        <v>259</v>
      </c>
    </row>
    <row r="16" spans="1:28" x14ac:dyDescent="0.3">
      <c r="A16" s="1" t="s">
        <v>56</v>
      </c>
      <c r="B16" s="1" t="s">
        <v>46</v>
      </c>
      <c r="C16" s="27" t="s">
        <v>54</v>
      </c>
      <c r="D16" s="38">
        <v>32</v>
      </c>
      <c r="E16" s="87"/>
      <c r="F16" s="27"/>
      <c r="G16" s="87"/>
      <c r="H16" s="27"/>
      <c r="I16" s="27"/>
      <c r="J16" s="27"/>
      <c r="K16" s="2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v>0</v>
      </c>
      <c r="U16" s="40" t="str">
        <f t="shared" si="1"/>
        <v/>
      </c>
      <c r="V16" s="22">
        <v>354</v>
      </c>
      <c r="W16" s="22" t="s">
        <v>81</v>
      </c>
      <c r="X16" s="22" t="s">
        <v>82</v>
      </c>
      <c r="Y16" s="68">
        <v>1100</v>
      </c>
      <c r="Z16" s="41"/>
      <c r="AA16" s="1" t="s">
        <v>79</v>
      </c>
      <c r="AB16" s="28" t="s">
        <v>259</v>
      </c>
    </row>
    <row r="17" spans="1:28" x14ac:dyDescent="0.3">
      <c r="A17" s="1" t="s">
        <v>56</v>
      </c>
      <c r="B17" s="1" t="s">
        <v>46</v>
      </c>
      <c r="C17" s="27" t="s">
        <v>48</v>
      </c>
      <c r="D17" s="38">
        <v>15</v>
      </c>
      <c r="E17" s="87"/>
      <c r="F17" s="27">
        <v>2</v>
      </c>
      <c r="G17" s="87"/>
      <c r="H17" s="27"/>
      <c r="I17" s="27"/>
      <c r="J17" s="27">
        <v>4</v>
      </c>
      <c r="K17" s="27">
        <v>6</v>
      </c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v>8</v>
      </c>
      <c r="U17" s="40" t="str">
        <f t="shared" si="1"/>
        <v/>
      </c>
      <c r="V17" s="22">
        <v>354</v>
      </c>
      <c r="W17" s="22" t="s">
        <v>81</v>
      </c>
      <c r="X17" s="22" t="s">
        <v>82</v>
      </c>
      <c r="Y17" s="68">
        <v>1100</v>
      </c>
      <c r="Z17" s="41"/>
      <c r="AA17" s="1" t="s">
        <v>79</v>
      </c>
      <c r="AB17" s="28" t="s">
        <v>259</v>
      </c>
    </row>
    <row r="18" spans="1:28" x14ac:dyDescent="0.3">
      <c r="A18" s="1" t="s">
        <v>56</v>
      </c>
      <c r="B18" s="1" t="s">
        <v>46</v>
      </c>
      <c r="C18" s="27" t="s">
        <v>49</v>
      </c>
      <c r="D18" s="38">
        <v>42</v>
      </c>
      <c r="E18" s="87"/>
      <c r="F18" s="39">
        <v>6</v>
      </c>
      <c r="G18" s="39">
        <v>17</v>
      </c>
      <c r="H18" s="39"/>
      <c r="I18" s="39"/>
      <c r="J18" s="39">
        <v>3</v>
      </c>
      <c r="K18" s="39">
        <v>5</v>
      </c>
      <c r="L18" s="88"/>
      <c r="M18" s="39">
        <v>12</v>
      </c>
      <c r="N18" s="27">
        <f t="shared" si="0"/>
        <v>12</v>
      </c>
      <c r="O18" s="88"/>
      <c r="P18" s="55">
        <v>6</v>
      </c>
      <c r="Q18" s="88"/>
      <c r="R18" s="88"/>
      <c r="S18" s="88"/>
      <c r="T18" s="27">
        <f t="shared" ref="T18" si="2">+(F18*2)+J18</f>
        <v>15</v>
      </c>
      <c r="U18" s="40" t="str">
        <f t="shared" si="1"/>
        <v/>
      </c>
      <c r="V18" s="22">
        <v>354</v>
      </c>
      <c r="W18" s="22" t="s">
        <v>81</v>
      </c>
      <c r="X18" s="22" t="s">
        <v>82</v>
      </c>
      <c r="Y18" s="68">
        <v>1100</v>
      </c>
      <c r="Z18" s="41"/>
      <c r="AA18" s="1" t="s">
        <v>79</v>
      </c>
      <c r="AB18" s="28" t="s">
        <v>259</v>
      </c>
    </row>
    <row r="19" spans="1:28" x14ac:dyDescent="0.3">
      <c r="A19" s="1" t="s">
        <v>56</v>
      </c>
      <c r="B19" s="1" t="s">
        <v>46</v>
      </c>
      <c r="C19" s="27" t="s">
        <v>154</v>
      </c>
      <c r="D19" s="38">
        <v>53</v>
      </c>
      <c r="E19" s="87"/>
      <c r="F19" s="27">
        <v>7</v>
      </c>
      <c r="G19" s="87"/>
      <c r="H19" s="27"/>
      <c r="I19" s="27"/>
      <c r="J19" s="27">
        <v>1</v>
      </c>
      <c r="K19" s="27">
        <v>2</v>
      </c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27">
        <v>15</v>
      </c>
      <c r="U19" s="40" t="str">
        <f t="shared" si="1"/>
        <v/>
      </c>
      <c r="V19" s="22">
        <v>354</v>
      </c>
      <c r="W19" s="22" t="s">
        <v>81</v>
      </c>
      <c r="X19" s="22" t="s">
        <v>82</v>
      </c>
      <c r="Y19" s="68">
        <v>1100</v>
      </c>
      <c r="Z19" s="41"/>
      <c r="AA19" s="1" t="s">
        <v>79</v>
      </c>
      <c r="AB19" s="28" t="s">
        <v>259</v>
      </c>
    </row>
    <row r="20" spans="1:28" x14ac:dyDescent="0.3">
      <c r="A20" s="1" t="s">
        <v>56</v>
      </c>
      <c r="B20" s="1" t="s">
        <v>46</v>
      </c>
      <c r="C20" s="27" t="s">
        <v>55</v>
      </c>
      <c r="D20" s="38">
        <v>33</v>
      </c>
      <c r="E20" s="87"/>
      <c r="F20" s="27">
        <v>1</v>
      </c>
      <c r="G20" s="87"/>
      <c r="H20" s="27"/>
      <c r="I20" s="27"/>
      <c r="J20" s="27">
        <v>0</v>
      </c>
      <c r="K20" s="27">
        <v>2</v>
      </c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27">
        <v>2</v>
      </c>
      <c r="U20" s="40" t="str">
        <f t="shared" si="1"/>
        <v/>
      </c>
      <c r="V20" s="22">
        <v>354</v>
      </c>
      <c r="W20" s="22" t="s">
        <v>81</v>
      </c>
      <c r="X20" s="22" t="s">
        <v>82</v>
      </c>
      <c r="Y20" s="68">
        <v>1100</v>
      </c>
      <c r="Z20" s="41"/>
      <c r="AA20" s="1" t="s">
        <v>79</v>
      </c>
      <c r="AB20" s="28" t="s">
        <v>259</v>
      </c>
    </row>
    <row r="21" spans="1:28" x14ac:dyDescent="0.3">
      <c r="A21" s="1" t="s">
        <v>56</v>
      </c>
      <c r="B21" s="1" t="s">
        <v>46</v>
      </c>
      <c r="C21" s="27" t="s">
        <v>51</v>
      </c>
      <c r="D21" s="38">
        <v>10</v>
      </c>
      <c r="E21" s="87"/>
      <c r="F21" s="27">
        <v>1</v>
      </c>
      <c r="G21" s="87"/>
      <c r="H21" s="27"/>
      <c r="I21" s="27"/>
      <c r="J21" s="27">
        <v>0</v>
      </c>
      <c r="K21" s="27">
        <v>0</v>
      </c>
      <c r="L21" s="87"/>
      <c r="M21" s="87"/>
      <c r="N21" s="27">
        <f>SUM(L21:M21)</f>
        <v>0</v>
      </c>
      <c r="O21" s="88"/>
      <c r="P21" s="55">
        <v>6</v>
      </c>
      <c r="Q21" s="88"/>
      <c r="R21" s="88"/>
      <c r="S21" s="88"/>
      <c r="T21" s="27">
        <v>2</v>
      </c>
      <c r="U21" s="40" t="str">
        <f t="shared" si="1"/>
        <v/>
      </c>
      <c r="V21" s="22">
        <v>354</v>
      </c>
      <c r="W21" s="22" t="s">
        <v>81</v>
      </c>
      <c r="X21" s="22" t="s">
        <v>82</v>
      </c>
      <c r="Y21" s="68">
        <v>1100</v>
      </c>
      <c r="Z21" s="41"/>
      <c r="AA21" s="1" t="s">
        <v>79</v>
      </c>
      <c r="AB21" s="28" t="s">
        <v>259</v>
      </c>
    </row>
    <row r="22" spans="1:28" x14ac:dyDescent="0.3">
      <c r="A22" s="1" t="s">
        <v>56</v>
      </c>
      <c r="B22" s="1" t="s">
        <v>46</v>
      </c>
      <c r="C22" s="27" t="s">
        <v>86</v>
      </c>
      <c r="D22" s="38">
        <v>25</v>
      </c>
      <c r="E22" s="87"/>
      <c r="F22" s="27"/>
      <c r="G22" s="87"/>
      <c r="H22" s="27"/>
      <c r="I22" s="27"/>
      <c r="J22" s="27"/>
      <c r="K22" s="27"/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27">
        <v>0</v>
      </c>
      <c r="U22" s="40" t="str">
        <f t="shared" si="1"/>
        <v/>
      </c>
      <c r="V22" s="22">
        <v>354</v>
      </c>
      <c r="W22" s="22" t="s">
        <v>81</v>
      </c>
      <c r="X22" s="22" t="s">
        <v>82</v>
      </c>
      <c r="Y22" s="68">
        <v>1100</v>
      </c>
      <c r="Z22" s="41"/>
      <c r="AA22" s="1" t="s">
        <v>79</v>
      </c>
      <c r="AB22" s="28" t="s">
        <v>259</v>
      </c>
    </row>
    <row r="23" spans="1:28" x14ac:dyDescent="0.3">
      <c r="A23" s="1" t="s">
        <v>56</v>
      </c>
      <c r="B23" s="1" t="s">
        <v>46</v>
      </c>
      <c r="C23" s="27" t="s">
        <v>52</v>
      </c>
      <c r="D23" s="38">
        <v>12</v>
      </c>
      <c r="E23" s="87"/>
      <c r="F23" s="27">
        <v>1</v>
      </c>
      <c r="G23" s="87"/>
      <c r="H23" s="27"/>
      <c r="I23" s="27"/>
      <c r="J23" s="27">
        <v>0</v>
      </c>
      <c r="K23" s="27">
        <v>0</v>
      </c>
      <c r="L23" s="87"/>
      <c r="M23" s="87"/>
      <c r="N23" s="27">
        <f>SUM(L23:M23)</f>
        <v>0</v>
      </c>
      <c r="O23" s="88"/>
      <c r="P23" s="88"/>
      <c r="Q23" s="88"/>
      <c r="R23" s="88"/>
      <c r="S23" s="88"/>
      <c r="T23" s="27">
        <v>2</v>
      </c>
      <c r="U23" s="40" t="str">
        <f t="shared" si="1"/>
        <v/>
      </c>
      <c r="V23" s="22">
        <v>354</v>
      </c>
      <c r="W23" s="22" t="s">
        <v>81</v>
      </c>
      <c r="X23" s="22" t="s">
        <v>82</v>
      </c>
      <c r="Y23" s="68">
        <v>1100</v>
      </c>
      <c r="Z23" s="41"/>
      <c r="AA23" s="1" t="s">
        <v>79</v>
      </c>
      <c r="AB23" s="28" t="s">
        <v>259</v>
      </c>
    </row>
    <row r="24" spans="1:28" x14ac:dyDescent="0.3">
      <c r="A24" s="1" t="s">
        <v>56</v>
      </c>
      <c r="B24" s="1" t="s">
        <v>46</v>
      </c>
      <c r="C24" s="27" t="s">
        <v>377</v>
      </c>
      <c r="D24" s="85"/>
      <c r="E24" s="87"/>
      <c r="F24" s="27">
        <v>0</v>
      </c>
      <c r="G24" s="87"/>
      <c r="H24" s="27"/>
      <c r="I24" s="27"/>
      <c r="J24" s="27">
        <v>2</v>
      </c>
      <c r="K24" s="27">
        <v>2</v>
      </c>
      <c r="L24" s="87"/>
      <c r="M24" s="87"/>
      <c r="N24" s="27">
        <f>SUM(L24:M24)</f>
        <v>0</v>
      </c>
      <c r="O24" s="88"/>
      <c r="P24" s="88"/>
      <c r="Q24" s="88"/>
      <c r="R24" s="88"/>
      <c r="S24" s="88"/>
      <c r="T24" s="27">
        <v>2</v>
      </c>
      <c r="U24" s="40" t="str">
        <f t="shared" si="1"/>
        <v/>
      </c>
      <c r="V24" s="22">
        <v>354</v>
      </c>
      <c r="W24" s="22" t="s">
        <v>81</v>
      </c>
      <c r="X24" s="22" t="s">
        <v>82</v>
      </c>
      <c r="Y24" s="68">
        <v>1100</v>
      </c>
      <c r="Z24" s="41"/>
      <c r="AA24" s="1" t="s">
        <v>79</v>
      </c>
      <c r="AB24" s="28" t="s">
        <v>259</v>
      </c>
    </row>
    <row r="25" spans="1:28" x14ac:dyDescent="0.3">
      <c r="A25" s="1" t="s">
        <v>56</v>
      </c>
      <c r="B25" s="1" t="s">
        <v>46</v>
      </c>
      <c r="C25" s="27" t="s">
        <v>50</v>
      </c>
      <c r="D25" s="38">
        <v>11</v>
      </c>
      <c r="E25" s="87"/>
      <c r="F25" s="27">
        <v>1</v>
      </c>
      <c r="G25" s="87"/>
      <c r="H25" s="27"/>
      <c r="I25" s="27"/>
      <c r="J25" s="27">
        <v>0</v>
      </c>
      <c r="K25" s="27">
        <v>0</v>
      </c>
      <c r="L25" s="87"/>
      <c r="M25" s="87"/>
      <c r="N25" s="27">
        <f>SUM(L25:M25)</f>
        <v>0</v>
      </c>
      <c r="O25" s="88"/>
      <c r="P25" s="88"/>
      <c r="Q25" s="88"/>
      <c r="R25" s="88"/>
      <c r="S25" s="88"/>
      <c r="T25" s="27">
        <v>2</v>
      </c>
      <c r="U25" s="40" t="str">
        <f t="shared" si="1"/>
        <v/>
      </c>
      <c r="V25" s="22">
        <v>354</v>
      </c>
      <c r="W25" s="22" t="s">
        <v>81</v>
      </c>
      <c r="X25" s="22" t="s">
        <v>82</v>
      </c>
      <c r="Y25" s="68">
        <v>1100</v>
      </c>
      <c r="Z25" s="41"/>
      <c r="AA25" s="1" t="s">
        <v>79</v>
      </c>
      <c r="AB25" s="28" t="s">
        <v>259</v>
      </c>
    </row>
    <row r="26" spans="1:28" x14ac:dyDescent="0.3">
      <c r="A26" s="1" t="s">
        <v>56</v>
      </c>
      <c r="B26" s="1" t="s">
        <v>46</v>
      </c>
      <c r="C26" s="55" t="s">
        <v>39</v>
      </c>
      <c r="D26" s="1"/>
      <c r="E26" s="55">
        <v>240</v>
      </c>
      <c r="F26" s="42"/>
      <c r="G26" s="55">
        <v>60</v>
      </c>
      <c r="H26" s="42"/>
      <c r="I26" s="42"/>
      <c r="J26" s="42"/>
      <c r="K26" s="42"/>
      <c r="L26" s="42"/>
      <c r="M26" s="42"/>
      <c r="N26" s="27"/>
      <c r="O26" s="42"/>
      <c r="P26" s="55">
        <v>15</v>
      </c>
      <c r="Q26" s="42"/>
      <c r="R26" s="42"/>
      <c r="S26" s="42"/>
      <c r="T26" s="27"/>
      <c r="U26" s="40" t="str">
        <f t="shared" ref="U26" si="3">_xlfn.IFNA("",((T26+Q26+N26-R26)+(O26*2))/E26)</f>
        <v/>
      </c>
      <c r="V26" s="22">
        <v>354</v>
      </c>
      <c r="W26" s="22" t="s">
        <v>81</v>
      </c>
      <c r="X26" s="22" t="s">
        <v>82</v>
      </c>
      <c r="Y26" s="68">
        <v>1100</v>
      </c>
      <c r="Z26" s="41"/>
      <c r="AA26" s="1" t="s">
        <v>79</v>
      </c>
      <c r="AB26" s="28" t="s">
        <v>259</v>
      </c>
    </row>
    <row r="27" spans="1:28" x14ac:dyDescent="0.3">
      <c r="A27" s="43" t="s">
        <v>56</v>
      </c>
      <c r="B27" s="43" t="s">
        <v>46</v>
      </c>
      <c r="C27" s="44" t="s">
        <v>40</v>
      </c>
      <c r="D27" s="43"/>
      <c r="E27" s="44">
        <f t="shared" ref="E27:T27" si="4">SUM(E13:E26)</f>
        <v>240</v>
      </c>
      <c r="F27" s="44">
        <f t="shared" si="4"/>
        <v>24</v>
      </c>
      <c r="G27" s="44">
        <f t="shared" si="4"/>
        <v>77</v>
      </c>
      <c r="H27" s="44">
        <f t="shared" si="4"/>
        <v>0</v>
      </c>
      <c r="I27" s="44">
        <f t="shared" si="4"/>
        <v>0</v>
      </c>
      <c r="J27" s="44">
        <f t="shared" si="4"/>
        <v>12</v>
      </c>
      <c r="K27" s="44">
        <f t="shared" si="4"/>
        <v>19</v>
      </c>
      <c r="L27" s="44">
        <f t="shared" si="4"/>
        <v>0</v>
      </c>
      <c r="M27" s="44">
        <f t="shared" si="4"/>
        <v>12</v>
      </c>
      <c r="N27" s="44">
        <f t="shared" si="4"/>
        <v>12</v>
      </c>
      <c r="O27" s="44">
        <f t="shared" si="4"/>
        <v>0</v>
      </c>
      <c r="P27" s="44">
        <f t="shared" si="4"/>
        <v>27</v>
      </c>
      <c r="Q27" s="44">
        <f t="shared" si="4"/>
        <v>0</v>
      </c>
      <c r="R27" s="44">
        <f t="shared" si="4"/>
        <v>0</v>
      </c>
      <c r="S27" s="44">
        <f t="shared" si="4"/>
        <v>0</v>
      </c>
      <c r="T27" s="44">
        <f t="shared" si="4"/>
        <v>60</v>
      </c>
      <c r="U27" s="45">
        <f>((T27+Q27+N27-R27)+(O27*2))/E27</f>
        <v>0.3</v>
      </c>
      <c r="V27" s="46">
        <v>354</v>
      </c>
      <c r="W27" s="46" t="s">
        <v>81</v>
      </c>
      <c r="X27" s="46" t="s">
        <v>82</v>
      </c>
      <c r="Y27" s="69">
        <v>1100</v>
      </c>
      <c r="Z27" s="47"/>
      <c r="AA27" s="43" t="s">
        <v>79</v>
      </c>
      <c r="AB27" s="67" t="s">
        <v>259</v>
      </c>
    </row>
    <row r="28" spans="1:28" x14ac:dyDescent="0.3">
      <c r="A28" s="1"/>
      <c r="B28" s="1"/>
      <c r="C28" s="1"/>
      <c r="D28" s="1"/>
      <c r="F28" s="48" t="s">
        <v>41</v>
      </c>
      <c r="G28" s="50">
        <f>F27/G27</f>
        <v>0.31168831168831168</v>
      </c>
      <c r="H28" s="27"/>
      <c r="I28" s="1"/>
      <c r="J28" s="48" t="s">
        <v>42</v>
      </c>
      <c r="K28" s="50">
        <f>J27/K27</f>
        <v>0.63157894736842102</v>
      </c>
      <c r="L28" s="1"/>
      <c r="M28" s="39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 t="s">
        <v>44</v>
      </c>
      <c r="G29" s="62"/>
      <c r="V29" s="22"/>
      <c r="W29" s="22"/>
      <c r="X29" s="22"/>
      <c r="Y29" s="52"/>
      <c r="Z29" s="41"/>
      <c r="AA29" s="1"/>
      <c r="AB29" s="28"/>
    </row>
    <row r="30" spans="1:28" x14ac:dyDescent="0.3">
      <c r="B30" s="1"/>
      <c r="C30" s="1" t="s">
        <v>378</v>
      </c>
      <c r="D30" s="5"/>
      <c r="E30" s="1"/>
      <c r="F30" s="1"/>
      <c r="G30" t="s">
        <v>379</v>
      </c>
      <c r="H30" s="1"/>
      <c r="I30" s="1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C31" t="s">
        <v>381</v>
      </c>
      <c r="K31" t="s">
        <v>380</v>
      </c>
    </row>
    <row r="32" spans="1:28" x14ac:dyDescent="0.3">
      <c r="AB32" s="66"/>
    </row>
    <row r="33" spans="1:28" x14ac:dyDescent="0.3">
      <c r="B33" s="1"/>
      <c r="C33" s="32" t="s">
        <v>467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56</v>
      </c>
      <c r="C35" s="27" t="s">
        <v>160</v>
      </c>
      <c r="D35" s="38">
        <v>34</v>
      </c>
      <c r="E35" s="87"/>
      <c r="F35" s="27">
        <v>7</v>
      </c>
      <c r="G35" s="87"/>
      <c r="H35" s="27"/>
      <c r="I35" s="27"/>
      <c r="J35" s="27">
        <v>0</v>
      </c>
      <c r="K35" s="27">
        <v>0</v>
      </c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14</v>
      </c>
      <c r="U35" s="40" t="str">
        <f>IFERROR(((T35+Q35+N35-R35)+(O35*2))/E35,"")</f>
        <v/>
      </c>
      <c r="V35" s="22">
        <v>354</v>
      </c>
      <c r="W35" s="22" t="s">
        <v>77</v>
      </c>
      <c r="X35" s="22" t="s">
        <v>78</v>
      </c>
      <c r="Y35" s="68">
        <v>1100</v>
      </c>
      <c r="Z35" s="41"/>
      <c r="AA35" s="1" t="s">
        <v>161</v>
      </c>
      <c r="AB35" s="28" t="s">
        <v>260</v>
      </c>
    </row>
    <row r="36" spans="1:28" x14ac:dyDescent="0.3">
      <c r="A36" s="1" t="s">
        <v>46</v>
      </c>
      <c r="B36" s="1" t="s">
        <v>56</v>
      </c>
      <c r="C36" s="27" t="s">
        <v>163</v>
      </c>
      <c r="D36" s="38">
        <v>10</v>
      </c>
      <c r="E36" s="87"/>
      <c r="F36" s="27">
        <v>6</v>
      </c>
      <c r="G36" s="87"/>
      <c r="H36" s="27"/>
      <c r="I36" s="27"/>
      <c r="J36" s="27">
        <v>0</v>
      </c>
      <c r="K36" s="27">
        <v>0</v>
      </c>
      <c r="L36" s="87"/>
      <c r="M36" s="87"/>
      <c r="N36" s="27">
        <f t="shared" ref="N36:N40" si="5">SUM(L36:M36)</f>
        <v>0</v>
      </c>
      <c r="O36" s="88"/>
      <c r="P36" s="88"/>
      <c r="Q36" s="88"/>
      <c r="R36" s="88"/>
      <c r="S36" s="88"/>
      <c r="T36" s="27">
        <v>12</v>
      </c>
      <c r="U36" s="40" t="str">
        <f t="shared" ref="U36:U46" si="6">IFERROR(((T36+Q36+N36-R36)+(O36*2))/E36,"")</f>
        <v/>
      </c>
      <c r="V36" s="22">
        <v>354</v>
      </c>
      <c r="W36" s="22" t="s">
        <v>77</v>
      </c>
      <c r="X36" s="22" t="s">
        <v>78</v>
      </c>
      <c r="Y36" s="68">
        <v>1100</v>
      </c>
      <c r="Z36" s="41"/>
      <c r="AA36" s="1" t="s">
        <v>161</v>
      </c>
      <c r="AB36" s="28" t="s">
        <v>260</v>
      </c>
    </row>
    <row r="37" spans="1:28" x14ac:dyDescent="0.3">
      <c r="A37" s="1" t="s">
        <v>46</v>
      </c>
      <c r="B37" s="1" t="s">
        <v>56</v>
      </c>
      <c r="C37" s="27" t="s">
        <v>164</v>
      </c>
      <c r="D37" s="38">
        <v>32</v>
      </c>
      <c r="E37" s="87"/>
      <c r="F37" s="27"/>
      <c r="G37" s="87"/>
      <c r="H37" s="27"/>
      <c r="I37" s="27"/>
      <c r="J37" s="27"/>
      <c r="K37" s="27"/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27">
        <v>0</v>
      </c>
      <c r="U37" s="40" t="str">
        <f t="shared" si="6"/>
        <v/>
      </c>
      <c r="V37" s="22">
        <v>354</v>
      </c>
      <c r="W37" s="22" t="s">
        <v>77</v>
      </c>
      <c r="X37" s="22" t="s">
        <v>78</v>
      </c>
      <c r="Y37" s="68">
        <v>1100</v>
      </c>
      <c r="Z37" s="41"/>
      <c r="AA37" s="1" t="s">
        <v>161</v>
      </c>
      <c r="AB37" s="28" t="s">
        <v>260</v>
      </c>
    </row>
    <row r="38" spans="1:28" x14ac:dyDescent="0.3">
      <c r="A38" s="1" t="s">
        <v>46</v>
      </c>
      <c r="B38" s="1" t="s">
        <v>56</v>
      </c>
      <c r="C38" s="27" t="s">
        <v>165</v>
      </c>
      <c r="D38" s="38">
        <v>14</v>
      </c>
      <c r="E38" s="87"/>
      <c r="F38" s="27">
        <v>1</v>
      </c>
      <c r="G38" s="87"/>
      <c r="H38" s="27"/>
      <c r="I38" s="27"/>
      <c r="J38" s="27">
        <v>0</v>
      </c>
      <c r="K38" s="27">
        <v>0</v>
      </c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27">
        <v>2</v>
      </c>
      <c r="U38" s="40" t="str">
        <f t="shared" si="6"/>
        <v/>
      </c>
      <c r="V38" s="22">
        <v>354</v>
      </c>
      <c r="W38" s="22" t="s">
        <v>77</v>
      </c>
      <c r="X38" s="22" t="s">
        <v>78</v>
      </c>
      <c r="Y38" s="68">
        <v>1100</v>
      </c>
      <c r="Z38" s="41"/>
      <c r="AA38" s="1" t="s">
        <v>161</v>
      </c>
      <c r="AB38" s="28" t="s">
        <v>260</v>
      </c>
    </row>
    <row r="39" spans="1:28" x14ac:dyDescent="0.3">
      <c r="A39" s="1" t="s">
        <v>46</v>
      </c>
      <c r="B39" s="1" t="s">
        <v>56</v>
      </c>
      <c r="C39" s="27" t="s">
        <v>166</v>
      </c>
      <c r="D39" s="38">
        <v>30</v>
      </c>
      <c r="E39" s="87"/>
      <c r="F39" s="27"/>
      <c r="G39" s="87"/>
      <c r="H39" s="27"/>
      <c r="I39" s="27"/>
      <c r="J39" s="27"/>
      <c r="K39" s="27"/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27">
        <v>0</v>
      </c>
      <c r="U39" s="40" t="str">
        <f t="shared" si="6"/>
        <v/>
      </c>
      <c r="V39" s="22">
        <v>354</v>
      </c>
      <c r="W39" s="22" t="s">
        <v>77</v>
      </c>
      <c r="X39" s="22" t="s">
        <v>78</v>
      </c>
      <c r="Y39" s="68">
        <v>1100</v>
      </c>
      <c r="Z39" s="41"/>
      <c r="AA39" s="1" t="s">
        <v>161</v>
      </c>
      <c r="AB39" s="28" t="s">
        <v>260</v>
      </c>
    </row>
    <row r="40" spans="1:28" x14ac:dyDescent="0.3">
      <c r="A40" s="1" t="s">
        <v>46</v>
      </c>
      <c r="B40" s="1" t="s">
        <v>56</v>
      </c>
      <c r="C40" s="27" t="s">
        <v>167</v>
      </c>
      <c r="D40" s="38">
        <v>44</v>
      </c>
      <c r="E40" s="87"/>
      <c r="F40" s="27">
        <v>1</v>
      </c>
      <c r="G40" s="87"/>
      <c r="H40" s="27"/>
      <c r="I40" s="27"/>
      <c r="J40" s="27">
        <v>5</v>
      </c>
      <c r="K40" s="27">
        <v>5</v>
      </c>
      <c r="L40" s="87"/>
      <c r="M40" s="87"/>
      <c r="N40" s="27">
        <f t="shared" si="5"/>
        <v>0</v>
      </c>
      <c r="O40" s="88"/>
      <c r="P40" s="88"/>
      <c r="Q40" s="88"/>
      <c r="R40" s="88"/>
      <c r="S40" s="88"/>
      <c r="T40" s="27">
        <v>7</v>
      </c>
      <c r="U40" s="40" t="str">
        <f t="shared" si="6"/>
        <v/>
      </c>
      <c r="V40" s="22">
        <v>354</v>
      </c>
      <c r="W40" s="22" t="s">
        <v>77</v>
      </c>
      <c r="X40" s="22" t="s">
        <v>78</v>
      </c>
      <c r="Y40" s="68">
        <v>1100</v>
      </c>
      <c r="Z40" s="41"/>
      <c r="AA40" s="1" t="s">
        <v>161</v>
      </c>
      <c r="AB40" s="28" t="s">
        <v>260</v>
      </c>
    </row>
    <row r="41" spans="1:28" x14ac:dyDescent="0.3">
      <c r="A41" s="1" t="s">
        <v>46</v>
      </c>
      <c r="B41" s="1" t="s">
        <v>56</v>
      </c>
      <c r="C41" s="27" t="s">
        <v>168</v>
      </c>
      <c r="D41" s="38">
        <v>50</v>
      </c>
      <c r="E41" s="87" t="s">
        <v>382</v>
      </c>
      <c r="F41" s="27"/>
      <c r="G41" s="87"/>
      <c r="H41" s="27"/>
      <c r="I41" s="27"/>
      <c r="J41" s="27"/>
      <c r="K41" s="27"/>
      <c r="L41" s="87"/>
      <c r="M41" s="87"/>
      <c r="N41" s="27"/>
      <c r="O41" s="88"/>
      <c r="P41" s="88"/>
      <c r="Q41" s="88"/>
      <c r="R41" s="88"/>
      <c r="S41" s="88"/>
      <c r="T41" s="27"/>
      <c r="U41" s="40" t="str">
        <f t="shared" si="6"/>
        <v/>
      </c>
      <c r="V41" s="22">
        <v>354</v>
      </c>
      <c r="W41" s="22" t="s">
        <v>77</v>
      </c>
      <c r="X41" s="22" t="s">
        <v>78</v>
      </c>
      <c r="Y41" s="68">
        <v>1100</v>
      </c>
      <c r="Z41" s="41"/>
      <c r="AA41" s="1" t="s">
        <v>161</v>
      </c>
      <c r="AB41" s="28" t="s">
        <v>260</v>
      </c>
    </row>
    <row r="42" spans="1:28" x14ac:dyDescent="0.3">
      <c r="A42" s="1" t="s">
        <v>46</v>
      </c>
      <c r="B42" s="1" t="s">
        <v>56</v>
      </c>
      <c r="C42" s="27" t="s">
        <v>169</v>
      </c>
      <c r="D42" s="38">
        <v>20</v>
      </c>
      <c r="E42" s="87" t="s">
        <v>382</v>
      </c>
      <c r="F42" s="27"/>
      <c r="G42" s="87"/>
      <c r="H42" s="27"/>
      <c r="I42" s="27"/>
      <c r="J42" s="27"/>
      <c r="K42" s="27"/>
      <c r="L42" s="87"/>
      <c r="M42" s="87"/>
      <c r="N42" s="27"/>
      <c r="O42" s="88"/>
      <c r="P42" s="88"/>
      <c r="Q42" s="88"/>
      <c r="R42" s="88"/>
      <c r="S42" s="88"/>
      <c r="T42" s="27"/>
      <c r="U42" s="40" t="str">
        <f t="shared" si="6"/>
        <v/>
      </c>
      <c r="V42" s="22">
        <v>354</v>
      </c>
      <c r="W42" s="22" t="s">
        <v>77</v>
      </c>
      <c r="X42" s="22" t="s">
        <v>78</v>
      </c>
      <c r="Y42" s="68">
        <v>1100</v>
      </c>
      <c r="Z42" s="41"/>
      <c r="AA42" s="1" t="s">
        <v>161</v>
      </c>
      <c r="AB42" s="28" t="s">
        <v>260</v>
      </c>
    </row>
    <row r="43" spans="1:28" x14ac:dyDescent="0.3">
      <c r="A43" s="1" t="s">
        <v>46</v>
      </c>
      <c r="B43" s="1" t="s">
        <v>56</v>
      </c>
      <c r="C43" s="27" t="s">
        <v>170</v>
      </c>
      <c r="D43" s="38">
        <v>24</v>
      </c>
      <c r="E43" s="87"/>
      <c r="F43" s="27">
        <v>3</v>
      </c>
      <c r="G43" s="87"/>
      <c r="H43" s="27"/>
      <c r="I43" s="27"/>
      <c r="J43" s="27">
        <v>1</v>
      </c>
      <c r="K43" s="27">
        <v>6</v>
      </c>
      <c r="L43" s="87"/>
      <c r="M43" s="87"/>
      <c r="N43" s="27">
        <f>SUM(L43:M43)</f>
        <v>0</v>
      </c>
      <c r="O43" s="88"/>
      <c r="P43" s="55">
        <v>6</v>
      </c>
      <c r="Q43" s="88"/>
      <c r="R43" s="88"/>
      <c r="S43" s="88"/>
      <c r="T43" s="27">
        <v>7</v>
      </c>
      <c r="U43" s="40" t="str">
        <f t="shared" si="6"/>
        <v/>
      </c>
      <c r="V43" s="22">
        <v>354</v>
      </c>
      <c r="W43" s="22" t="s">
        <v>77</v>
      </c>
      <c r="X43" s="22" t="s">
        <v>78</v>
      </c>
      <c r="Y43" s="68">
        <v>1100</v>
      </c>
      <c r="Z43" s="41"/>
      <c r="AA43" s="1" t="s">
        <v>161</v>
      </c>
      <c r="AB43" s="28" t="s">
        <v>260</v>
      </c>
    </row>
    <row r="44" spans="1:28" x14ac:dyDescent="0.3">
      <c r="A44" s="1" t="s">
        <v>46</v>
      </c>
      <c r="B44" s="1" t="s">
        <v>56</v>
      </c>
      <c r="C44" s="27" t="s">
        <v>171</v>
      </c>
      <c r="D44" s="38">
        <v>40</v>
      </c>
      <c r="E44" s="87"/>
      <c r="F44" s="39">
        <v>3</v>
      </c>
      <c r="G44" s="88"/>
      <c r="H44" s="39"/>
      <c r="I44" s="39"/>
      <c r="J44" s="39">
        <v>13</v>
      </c>
      <c r="K44" s="39">
        <v>17</v>
      </c>
      <c r="L44" s="87"/>
      <c r="M44" s="87"/>
      <c r="N44" s="27">
        <f>SUM(L44:M44)</f>
        <v>0</v>
      </c>
      <c r="O44" s="88"/>
      <c r="P44" s="55">
        <v>6</v>
      </c>
      <c r="Q44" s="88"/>
      <c r="R44" s="88"/>
      <c r="S44" s="88"/>
      <c r="T44" s="39">
        <f>(H44*3)+((F44-H44)*2)+J44</f>
        <v>19</v>
      </c>
      <c r="U44" s="40" t="str">
        <f t="shared" si="6"/>
        <v/>
      </c>
      <c r="V44" s="22">
        <v>354</v>
      </c>
      <c r="W44" s="22" t="s">
        <v>77</v>
      </c>
      <c r="X44" s="22" t="s">
        <v>78</v>
      </c>
      <c r="Y44" s="68">
        <v>1100</v>
      </c>
      <c r="Z44" s="41"/>
      <c r="AA44" s="1" t="s">
        <v>161</v>
      </c>
      <c r="AB44" s="28" t="s">
        <v>260</v>
      </c>
    </row>
    <row r="45" spans="1:28" x14ac:dyDescent="0.3">
      <c r="A45" s="1" t="s">
        <v>46</v>
      </c>
      <c r="B45" s="1" t="s">
        <v>56</v>
      </c>
      <c r="C45" s="27" t="s">
        <v>172</v>
      </c>
      <c r="D45" s="38">
        <v>22</v>
      </c>
      <c r="E45" s="87"/>
      <c r="F45" s="27">
        <v>4</v>
      </c>
      <c r="G45" s="87"/>
      <c r="H45" s="27"/>
      <c r="I45" s="27"/>
      <c r="J45" s="27">
        <v>1</v>
      </c>
      <c r="K45" s="27">
        <v>3</v>
      </c>
      <c r="L45" s="87"/>
      <c r="M45" s="87"/>
      <c r="N45" s="27">
        <f>SUM(L45:M45)</f>
        <v>0</v>
      </c>
      <c r="O45" s="39">
        <v>3</v>
      </c>
      <c r="P45" s="88"/>
      <c r="Q45" s="88"/>
      <c r="R45" s="88"/>
      <c r="S45" s="88"/>
      <c r="T45" s="27">
        <v>9</v>
      </c>
      <c r="U45" s="40" t="str">
        <f t="shared" si="6"/>
        <v/>
      </c>
      <c r="V45" s="22">
        <v>354</v>
      </c>
      <c r="W45" s="22" t="s">
        <v>77</v>
      </c>
      <c r="X45" s="22" t="s">
        <v>78</v>
      </c>
      <c r="Y45" s="68">
        <v>1100</v>
      </c>
      <c r="Z45" s="41"/>
      <c r="AA45" s="1" t="s">
        <v>161</v>
      </c>
      <c r="AB45" s="28" t="s">
        <v>260</v>
      </c>
    </row>
    <row r="46" spans="1:28" x14ac:dyDescent="0.3">
      <c r="A46" s="1" t="s">
        <v>46</v>
      </c>
      <c r="B46" s="1" t="s">
        <v>56</v>
      </c>
      <c r="C46" s="27" t="s">
        <v>173</v>
      </c>
      <c r="D46" s="38">
        <v>42</v>
      </c>
      <c r="E46" s="87"/>
      <c r="F46" s="27">
        <v>1</v>
      </c>
      <c r="G46" s="87"/>
      <c r="H46" s="27"/>
      <c r="I46" s="27"/>
      <c r="J46" s="27">
        <v>2</v>
      </c>
      <c r="K46" s="27">
        <v>2</v>
      </c>
      <c r="L46" s="87"/>
      <c r="M46" s="87"/>
      <c r="N46" s="27">
        <f>SUM(L46:M46)</f>
        <v>0</v>
      </c>
      <c r="O46" s="88"/>
      <c r="P46" s="88"/>
      <c r="Q46" s="88"/>
      <c r="R46" s="88"/>
      <c r="S46" s="88"/>
      <c r="T46" s="27">
        <v>4</v>
      </c>
      <c r="U46" s="40" t="str">
        <f t="shared" si="6"/>
        <v/>
      </c>
      <c r="V46" s="22">
        <v>354</v>
      </c>
      <c r="W46" s="22" t="s">
        <v>77</v>
      </c>
      <c r="X46" s="22" t="s">
        <v>78</v>
      </c>
      <c r="Y46" s="68">
        <v>1100</v>
      </c>
      <c r="Z46" s="41"/>
      <c r="AA46" s="1" t="s">
        <v>161</v>
      </c>
      <c r="AB46" s="28" t="s">
        <v>260</v>
      </c>
    </row>
    <row r="47" spans="1:28" x14ac:dyDescent="0.3">
      <c r="A47" s="1" t="s">
        <v>46</v>
      </c>
      <c r="B47" s="1" t="s">
        <v>56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9</v>
      </c>
      <c r="Q47" s="42"/>
      <c r="R47" s="42"/>
      <c r="S47" s="42"/>
      <c r="T47" s="42"/>
      <c r="U47" s="40" t="str">
        <f t="shared" ref="U47" si="7">_xlfn.IFNA("",((T47+Q47+N47-R47)+(O47*2))/E47)</f>
        <v/>
      </c>
      <c r="V47" s="22">
        <v>354</v>
      </c>
      <c r="W47" s="22" t="s">
        <v>77</v>
      </c>
      <c r="X47" s="22" t="s">
        <v>78</v>
      </c>
      <c r="Y47" s="68">
        <v>1100</v>
      </c>
      <c r="Z47" s="41"/>
      <c r="AA47" s="1" t="s">
        <v>161</v>
      </c>
      <c r="AB47" s="28" t="s">
        <v>260</v>
      </c>
    </row>
    <row r="48" spans="1:28" x14ac:dyDescent="0.3">
      <c r="A48" s="43" t="s">
        <v>46</v>
      </c>
      <c r="B48" s="43" t="s">
        <v>56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26</v>
      </c>
      <c r="G48" s="44">
        <f t="shared" si="8"/>
        <v>0</v>
      </c>
      <c r="H48" s="44">
        <f t="shared" si="8"/>
        <v>0</v>
      </c>
      <c r="I48" s="44">
        <f t="shared" si="8"/>
        <v>0</v>
      </c>
      <c r="J48" s="44">
        <f t="shared" si="8"/>
        <v>22</v>
      </c>
      <c r="K48" s="44">
        <f t="shared" si="8"/>
        <v>33</v>
      </c>
      <c r="L48" s="44">
        <f t="shared" si="8"/>
        <v>0</v>
      </c>
      <c r="M48" s="44">
        <f t="shared" si="8"/>
        <v>0</v>
      </c>
      <c r="N48" s="44">
        <f t="shared" si="8"/>
        <v>0</v>
      </c>
      <c r="O48" s="44">
        <f t="shared" si="8"/>
        <v>3</v>
      </c>
      <c r="P48" s="44">
        <f t="shared" si="8"/>
        <v>21</v>
      </c>
      <c r="Q48" s="44">
        <f t="shared" si="8"/>
        <v>0</v>
      </c>
      <c r="R48" s="44">
        <f t="shared" si="8"/>
        <v>0</v>
      </c>
      <c r="S48" s="44">
        <f t="shared" si="8"/>
        <v>0</v>
      </c>
      <c r="T48" s="44">
        <f t="shared" si="8"/>
        <v>74</v>
      </c>
      <c r="U48" s="45">
        <f>((T48+Q48+N48-R48)+(O48*2))/E48</f>
        <v>0.33333333333333331</v>
      </c>
      <c r="V48" s="46">
        <v>354</v>
      </c>
      <c r="W48" s="46" t="s">
        <v>77</v>
      </c>
      <c r="X48" s="46" t="s">
        <v>78</v>
      </c>
      <c r="Y48" s="69">
        <v>1100</v>
      </c>
      <c r="Z48" s="47"/>
      <c r="AA48" s="43" t="s">
        <v>161</v>
      </c>
      <c r="AB48" s="67" t="s">
        <v>260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0.66666666666666663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sortState xmlns:xlrd2="http://schemas.microsoft.com/office/spreadsheetml/2017/richdata2" ref="C13:D24">
    <sortCondition ref="C13:C24"/>
  </sortState>
  <pageMargins left="0.25" right="0.25" top="0.75" bottom="0.75" header="0.3" footer="0.3"/>
  <pageSetup scale="6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40AA-714D-439A-BF91-5042C2071B6B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190</v>
      </c>
      <c r="D4" s="7" t="s">
        <v>5</v>
      </c>
      <c r="E4" s="8"/>
      <c r="F4" s="5"/>
      <c r="G4" s="1"/>
      <c r="J4" s="15" t="s">
        <v>312</v>
      </c>
      <c r="K4" s="16" t="s">
        <v>45</v>
      </c>
      <c r="L4" s="17"/>
      <c r="M4" s="18"/>
      <c r="N4" s="19">
        <v>14</v>
      </c>
      <c r="O4" s="19">
        <v>25</v>
      </c>
      <c r="P4" s="19">
        <v>21</v>
      </c>
      <c r="Q4" s="19">
        <v>24</v>
      </c>
      <c r="R4" s="20"/>
      <c r="S4" s="21">
        <f>SUM(N4:R4)</f>
        <v>84</v>
      </c>
      <c r="T4" s="22">
        <v>438</v>
      </c>
    </row>
    <row r="5" spans="1:28" x14ac:dyDescent="0.3">
      <c r="B5" s="1"/>
      <c r="C5" s="6" t="s">
        <v>191</v>
      </c>
      <c r="D5" s="7" t="s">
        <v>6</v>
      </c>
      <c r="E5" s="1"/>
      <c r="F5" s="1"/>
      <c r="G5" s="1"/>
      <c r="J5" s="15" t="s">
        <v>313</v>
      </c>
      <c r="K5" s="16" t="s">
        <v>63</v>
      </c>
      <c r="L5" s="17"/>
      <c r="M5" s="18"/>
      <c r="N5" s="19">
        <v>23</v>
      </c>
      <c r="O5" s="19">
        <v>12</v>
      </c>
      <c r="P5" s="19">
        <v>28</v>
      </c>
      <c r="Q5" s="19">
        <v>31</v>
      </c>
      <c r="R5" s="20"/>
      <c r="S5" s="21">
        <f>SUM(N5:R5)</f>
        <v>94</v>
      </c>
      <c r="T5" s="22">
        <v>438</v>
      </c>
      <c r="U5" s="1"/>
      <c r="V5" s="1"/>
      <c r="W5" s="1"/>
    </row>
    <row r="6" spans="1:28" x14ac:dyDescent="0.3">
      <c r="C6" s="72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438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19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62</v>
      </c>
      <c r="B13" s="1" t="s">
        <v>46</v>
      </c>
      <c r="C13" s="27" t="s">
        <v>47</v>
      </c>
      <c r="D13" s="38">
        <v>21</v>
      </c>
      <c r="E13" s="87" t="s">
        <v>382</v>
      </c>
      <c r="F13" s="87"/>
      <c r="G13" s="87"/>
      <c r="H13" s="27"/>
      <c r="I13" s="27"/>
      <c r="J13" s="87"/>
      <c r="K13" s="87"/>
      <c r="L13" s="87"/>
      <c r="M13" s="87"/>
      <c r="N13" s="27"/>
      <c r="O13" s="88"/>
      <c r="P13" s="88"/>
      <c r="Q13" s="88"/>
      <c r="R13" s="88"/>
      <c r="S13" s="88"/>
      <c r="T13" s="39"/>
      <c r="U13" s="40" t="str">
        <f t="shared" ref="U13:U21" si="0">IFERROR(((T13+Q13+N13-R13)+(O13*2))/E13,"")</f>
        <v/>
      </c>
      <c r="V13" s="22">
        <v>438</v>
      </c>
      <c r="W13" s="22" t="s">
        <v>77</v>
      </c>
      <c r="X13" s="22" t="s">
        <v>82</v>
      </c>
      <c r="Y13" s="68" t="s">
        <v>266</v>
      </c>
      <c r="Z13" s="41"/>
      <c r="AA13" s="1" t="s">
        <v>79</v>
      </c>
      <c r="AB13" s="28" t="s">
        <v>314</v>
      </c>
    </row>
    <row r="14" spans="1:28" x14ac:dyDescent="0.3">
      <c r="A14" s="1" t="s">
        <v>62</v>
      </c>
      <c r="B14" s="1" t="s">
        <v>46</v>
      </c>
      <c r="C14" s="27" t="s">
        <v>85</v>
      </c>
      <c r="D14" s="38">
        <v>24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 t="shared" ref="N14:N18" si="1">SUM(L14:M14)</f>
        <v>0</v>
      </c>
      <c r="O14" s="88"/>
      <c r="P14" s="88"/>
      <c r="Q14" s="88"/>
      <c r="R14" s="88"/>
      <c r="S14" s="88"/>
      <c r="T14" s="39">
        <v>4</v>
      </c>
      <c r="U14" s="40" t="str">
        <f t="shared" si="0"/>
        <v/>
      </c>
      <c r="V14" s="22">
        <v>438</v>
      </c>
      <c r="W14" s="22" t="s">
        <v>77</v>
      </c>
      <c r="X14" s="22" t="s">
        <v>82</v>
      </c>
      <c r="Y14" s="68" t="s">
        <v>266</v>
      </c>
      <c r="Z14" s="41"/>
      <c r="AA14" s="1" t="s">
        <v>79</v>
      </c>
      <c r="AB14" s="28" t="s">
        <v>314</v>
      </c>
    </row>
    <row r="15" spans="1:28" x14ac:dyDescent="0.3">
      <c r="A15" s="1" t="s">
        <v>62</v>
      </c>
      <c r="B15" s="1" t="s">
        <v>46</v>
      </c>
      <c r="C15" s="27" t="s">
        <v>54</v>
      </c>
      <c r="D15" s="38">
        <v>32</v>
      </c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si="1"/>
        <v>0</v>
      </c>
      <c r="O15" s="88"/>
      <c r="P15" s="88"/>
      <c r="Q15" s="88"/>
      <c r="R15" s="88"/>
      <c r="S15" s="88"/>
      <c r="T15" s="39">
        <v>8</v>
      </c>
      <c r="U15" s="40" t="str">
        <f t="shared" si="0"/>
        <v/>
      </c>
      <c r="V15" s="22">
        <v>438</v>
      </c>
      <c r="W15" s="22" t="s">
        <v>77</v>
      </c>
      <c r="X15" s="22" t="s">
        <v>82</v>
      </c>
      <c r="Y15" s="68" t="s">
        <v>266</v>
      </c>
      <c r="Z15" s="41"/>
      <c r="AA15" s="1" t="s">
        <v>79</v>
      </c>
      <c r="AB15" s="28" t="s">
        <v>314</v>
      </c>
    </row>
    <row r="16" spans="1:28" x14ac:dyDescent="0.3">
      <c r="A16" s="1" t="s">
        <v>62</v>
      </c>
      <c r="B16" s="1" t="s">
        <v>46</v>
      </c>
      <c r="C16" s="27" t="s">
        <v>110</v>
      </c>
      <c r="D16" s="38">
        <v>25</v>
      </c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1"/>
        <v>0</v>
      </c>
      <c r="O16" s="88"/>
      <c r="P16" s="88"/>
      <c r="Q16" s="88"/>
      <c r="R16" s="88"/>
      <c r="S16" s="88"/>
      <c r="T16" s="39">
        <v>8</v>
      </c>
      <c r="U16" s="40" t="str">
        <f t="shared" si="0"/>
        <v/>
      </c>
      <c r="V16" s="22">
        <v>438</v>
      </c>
      <c r="W16" s="22" t="s">
        <v>77</v>
      </c>
      <c r="X16" s="22" t="s">
        <v>82</v>
      </c>
      <c r="Y16" s="68" t="s">
        <v>266</v>
      </c>
      <c r="Z16" s="41"/>
      <c r="AA16" s="1" t="s">
        <v>79</v>
      </c>
      <c r="AB16" s="28" t="s">
        <v>314</v>
      </c>
    </row>
    <row r="17" spans="1:28" x14ac:dyDescent="0.3">
      <c r="A17" s="1" t="s">
        <v>62</v>
      </c>
      <c r="B17" s="1" t="s">
        <v>46</v>
      </c>
      <c r="C17" s="27" t="s">
        <v>111</v>
      </c>
      <c r="D17" s="38">
        <v>44</v>
      </c>
      <c r="E17" s="87"/>
      <c r="F17" s="87"/>
      <c r="G17" s="87"/>
      <c r="H17" s="27"/>
      <c r="I17" s="27"/>
      <c r="J17" s="87"/>
      <c r="K17" s="87"/>
      <c r="L17" s="87"/>
      <c r="M17" s="39">
        <v>10</v>
      </c>
      <c r="N17" s="27">
        <f t="shared" si="1"/>
        <v>10</v>
      </c>
      <c r="O17" s="88"/>
      <c r="P17" s="88"/>
      <c r="Q17" s="88"/>
      <c r="R17" s="88"/>
      <c r="S17" s="88"/>
      <c r="T17" s="39">
        <v>11</v>
      </c>
      <c r="U17" s="40" t="str">
        <f t="shared" si="0"/>
        <v/>
      </c>
      <c r="V17" s="22">
        <v>438</v>
      </c>
      <c r="W17" s="22" t="s">
        <v>77</v>
      </c>
      <c r="X17" s="22" t="s">
        <v>82</v>
      </c>
      <c r="Y17" s="68" t="s">
        <v>266</v>
      </c>
      <c r="Z17" s="41"/>
      <c r="AA17" s="1" t="s">
        <v>79</v>
      </c>
      <c r="AB17" s="28" t="s">
        <v>314</v>
      </c>
    </row>
    <row r="18" spans="1:28" x14ac:dyDescent="0.3">
      <c r="A18" s="1" t="s">
        <v>62</v>
      </c>
      <c r="B18" s="1" t="s">
        <v>46</v>
      </c>
      <c r="C18" s="27" t="s">
        <v>48</v>
      </c>
      <c r="D18" s="38">
        <v>15</v>
      </c>
      <c r="E18" s="87"/>
      <c r="F18" s="87"/>
      <c r="G18" s="87"/>
      <c r="H18" s="27"/>
      <c r="I18" s="27"/>
      <c r="J18" s="87"/>
      <c r="K18" s="87"/>
      <c r="L18" s="87"/>
      <c r="M18" s="88"/>
      <c r="N18" s="27">
        <f t="shared" si="1"/>
        <v>0</v>
      </c>
      <c r="O18" s="88"/>
      <c r="P18" s="88"/>
      <c r="Q18" s="88"/>
      <c r="R18" s="88"/>
      <c r="S18" s="88"/>
      <c r="T18" s="39">
        <v>17</v>
      </c>
      <c r="U18" s="40" t="str">
        <f t="shared" si="0"/>
        <v/>
      </c>
      <c r="V18" s="22">
        <v>438</v>
      </c>
      <c r="W18" s="22" t="s">
        <v>77</v>
      </c>
      <c r="X18" s="22" t="s">
        <v>82</v>
      </c>
      <c r="Y18" s="68" t="s">
        <v>266</v>
      </c>
      <c r="Z18" s="41"/>
      <c r="AA18" s="1" t="s">
        <v>79</v>
      </c>
      <c r="AB18" s="28" t="s">
        <v>314</v>
      </c>
    </row>
    <row r="19" spans="1:28" x14ac:dyDescent="0.3">
      <c r="A19" s="1" t="s">
        <v>62</v>
      </c>
      <c r="B19" s="1" t="s">
        <v>46</v>
      </c>
      <c r="C19" s="27" t="s">
        <v>49</v>
      </c>
      <c r="D19" s="38">
        <v>42</v>
      </c>
      <c r="E19" s="87"/>
      <c r="F19" s="87"/>
      <c r="G19" s="87"/>
      <c r="H19" s="27"/>
      <c r="I19" s="27"/>
      <c r="J19" s="87"/>
      <c r="K19" s="87"/>
      <c r="L19" s="87"/>
      <c r="M19" s="88"/>
      <c r="N19" s="27">
        <f>SUM(L19:M19)</f>
        <v>0</v>
      </c>
      <c r="O19" s="88"/>
      <c r="P19" s="88"/>
      <c r="Q19" s="88"/>
      <c r="R19" s="88"/>
      <c r="S19" s="88"/>
      <c r="T19" s="39">
        <v>12</v>
      </c>
      <c r="U19" s="40" t="str">
        <f t="shared" si="0"/>
        <v/>
      </c>
      <c r="V19" s="22">
        <v>438</v>
      </c>
      <c r="W19" s="22" t="s">
        <v>77</v>
      </c>
      <c r="X19" s="22" t="s">
        <v>82</v>
      </c>
      <c r="Y19" s="68" t="s">
        <v>266</v>
      </c>
      <c r="Z19" s="41"/>
      <c r="AA19" s="1" t="s">
        <v>79</v>
      </c>
      <c r="AB19" s="28" t="s">
        <v>314</v>
      </c>
    </row>
    <row r="20" spans="1:28" x14ac:dyDescent="0.3">
      <c r="A20" s="1" t="s">
        <v>62</v>
      </c>
      <c r="B20" s="1" t="s">
        <v>46</v>
      </c>
      <c r="C20" s="27" t="s">
        <v>112</v>
      </c>
      <c r="D20" s="38">
        <v>33</v>
      </c>
      <c r="E20" s="87"/>
      <c r="F20" s="87"/>
      <c r="G20" s="87"/>
      <c r="H20" s="27"/>
      <c r="I20" s="27"/>
      <c r="J20" s="87"/>
      <c r="K20" s="87"/>
      <c r="L20" s="87"/>
      <c r="M20" s="88"/>
      <c r="N20" s="27">
        <f>SUM(L20:M20)</f>
        <v>0</v>
      </c>
      <c r="O20" s="88"/>
      <c r="P20" s="88"/>
      <c r="Q20" s="88"/>
      <c r="R20" s="88"/>
      <c r="S20" s="88"/>
      <c r="T20" s="39">
        <v>16</v>
      </c>
      <c r="U20" s="40" t="str">
        <f t="shared" si="0"/>
        <v/>
      </c>
      <c r="V20" s="22">
        <v>438</v>
      </c>
      <c r="W20" s="22" t="s">
        <v>77</v>
      </c>
      <c r="X20" s="22" t="s">
        <v>82</v>
      </c>
      <c r="Y20" s="68" t="s">
        <v>266</v>
      </c>
      <c r="Z20" s="41"/>
      <c r="AA20" s="1" t="s">
        <v>79</v>
      </c>
      <c r="AB20" s="28" t="s">
        <v>314</v>
      </c>
    </row>
    <row r="21" spans="1:28" x14ac:dyDescent="0.3">
      <c r="A21" s="1" t="s">
        <v>62</v>
      </c>
      <c r="B21" s="1" t="s">
        <v>46</v>
      </c>
      <c r="C21" s="27" t="s">
        <v>50</v>
      </c>
      <c r="D21" s="38">
        <v>11</v>
      </c>
      <c r="E21" s="87"/>
      <c r="F21" s="87"/>
      <c r="G21" s="87"/>
      <c r="H21" s="27"/>
      <c r="I21" s="27"/>
      <c r="J21" s="87"/>
      <c r="K21" s="87"/>
      <c r="L21" s="87"/>
      <c r="M21" s="39">
        <v>9</v>
      </c>
      <c r="N21" s="27">
        <f>SUM(L21:M21)</f>
        <v>9</v>
      </c>
      <c r="O21" s="88"/>
      <c r="P21" s="88"/>
      <c r="Q21" s="88"/>
      <c r="R21" s="88"/>
      <c r="S21" s="88"/>
      <c r="T21" s="39">
        <v>8</v>
      </c>
      <c r="U21" s="40" t="str">
        <f t="shared" si="0"/>
        <v/>
      </c>
      <c r="V21" s="22">
        <v>438</v>
      </c>
      <c r="W21" s="22" t="s">
        <v>77</v>
      </c>
      <c r="X21" s="22" t="s">
        <v>82</v>
      </c>
      <c r="Y21" s="68" t="s">
        <v>266</v>
      </c>
      <c r="Z21" s="41"/>
      <c r="AA21" s="1" t="s">
        <v>79</v>
      </c>
      <c r="AB21" s="28" t="s">
        <v>314</v>
      </c>
    </row>
    <row r="22" spans="1:28" x14ac:dyDescent="0.3">
      <c r="A22" s="1" t="s">
        <v>62</v>
      </c>
      <c r="B22" s="1" t="s">
        <v>46</v>
      </c>
      <c r="C22" s="55" t="s">
        <v>39</v>
      </c>
      <c r="D22" s="1"/>
      <c r="E22" s="55">
        <v>240</v>
      </c>
      <c r="F22" s="55">
        <v>31</v>
      </c>
      <c r="G22" s="55">
        <v>84</v>
      </c>
      <c r="H22" s="55"/>
      <c r="I22" s="55"/>
      <c r="J22" s="55">
        <v>22</v>
      </c>
      <c r="K22" s="55">
        <v>32</v>
      </c>
      <c r="L22" s="55"/>
      <c r="M22" s="55">
        <v>36</v>
      </c>
      <c r="N22" s="55">
        <v>36</v>
      </c>
      <c r="O22" s="55"/>
      <c r="P22" s="55">
        <v>26</v>
      </c>
      <c r="Q22" s="42"/>
      <c r="R22" s="42"/>
      <c r="S22" s="42"/>
      <c r="T22" s="42"/>
      <c r="U22" s="40" t="str">
        <f t="shared" ref="U22" si="2">_xlfn.IFNA("",((T22+Q22+N22-R22)+(O22*2))/E22)</f>
        <v/>
      </c>
      <c r="V22" s="22">
        <v>438</v>
      </c>
      <c r="W22" s="22" t="s">
        <v>77</v>
      </c>
      <c r="X22" s="22" t="s">
        <v>82</v>
      </c>
      <c r="Y22" s="68" t="s">
        <v>266</v>
      </c>
      <c r="Z22" s="41"/>
      <c r="AA22" s="1" t="s">
        <v>79</v>
      </c>
      <c r="AB22" s="28" t="s">
        <v>314</v>
      </c>
    </row>
    <row r="23" spans="1:28" x14ac:dyDescent="0.3">
      <c r="A23" s="43" t="s">
        <v>62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31</v>
      </c>
      <c r="G23" s="44">
        <f t="shared" si="3"/>
        <v>84</v>
      </c>
      <c r="H23" s="44">
        <f t="shared" si="3"/>
        <v>0</v>
      </c>
      <c r="I23" s="44">
        <f t="shared" si="3"/>
        <v>0</v>
      </c>
      <c r="J23" s="44">
        <f t="shared" si="3"/>
        <v>22</v>
      </c>
      <c r="K23" s="44">
        <f t="shared" si="3"/>
        <v>32</v>
      </c>
      <c r="L23" s="44">
        <f t="shared" si="3"/>
        <v>0</v>
      </c>
      <c r="M23" s="44">
        <f t="shared" si="3"/>
        <v>55</v>
      </c>
      <c r="N23" s="44">
        <f t="shared" si="3"/>
        <v>55</v>
      </c>
      <c r="O23" s="44">
        <f t="shared" si="3"/>
        <v>0</v>
      </c>
      <c r="P23" s="44">
        <f t="shared" si="3"/>
        <v>26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84</v>
      </c>
      <c r="U23" s="45">
        <f>((T23+Q23+N23-R23)+(O23*2))/E23</f>
        <v>0.57916666666666672</v>
      </c>
      <c r="V23" s="46">
        <v>438</v>
      </c>
      <c r="W23" s="46" t="s">
        <v>77</v>
      </c>
      <c r="X23" s="46" t="s">
        <v>82</v>
      </c>
      <c r="Y23" s="69" t="s">
        <v>266</v>
      </c>
      <c r="Z23" s="47"/>
      <c r="AA23" s="43" t="s">
        <v>79</v>
      </c>
      <c r="AB23" s="67" t="s">
        <v>314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0.36904761904761907</v>
      </c>
      <c r="H24" s="27"/>
      <c r="I24" s="1"/>
      <c r="J24" s="48" t="s">
        <v>42</v>
      </c>
      <c r="K24" s="50">
        <f>J23/K23</f>
        <v>0.6875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415</v>
      </c>
      <c r="D35" s="38">
        <v>52</v>
      </c>
      <c r="E35" s="87"/>
      <c r="F35" s="87"/>
      <c r="G35" s="87"/>
      <c r="H35" s="27"/>
      <c r="I35" s="27"/>
      <c r="J35" s="87"/>
      <c r="K35" s="87"/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6</v>
      </c>
      <c r="U35" s="40" t="str">
        <f>IFERROR(((T35+Q35+N35-R35)+(O35*2))/E35,"")</f>
        <v/>
      </c>
      <c r="V35" s="22">
        <v>438</v>
      </c>
      <c r="W35" s="22" t="s">
        <v>81</v>
      </c>
      <c r="X35" s="22" t="s">
        <v>78</v>
      </c>
      <c r="Y35" s="68" t="s">
        <v>266</v>
      </c>
      <c r="Z35" s="41"/>
      <c r="AA35" s="1" t="s">
        <v>197</v>
      </c>
      <c r="AB35" s="28" t="s">
        <v>315</v>
      </c>
    </row>
    <row r="36" spans="1:28" x14ac:dyDescent="0.3">
      <c r="A36" s="1" t="s">
        <v>46</v>
      </c>
      <c r="B36" s="1" t="s">
        <v>62</v>
      </c>
      <c r="C36" s="27" t="s">
        <v>199</v>
      </c>
      <c r="D36" s="38">
        <v>20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ref="N36:N41" si="4">SUM(L36:M36)</f>
        <v>0</v>
      </c>
      <c r="O36" s="88"/>
      <c r="P36" s="88"/>
      <c r="Q36" s="88"/>
      <c r="R36" s="88"/>
      <c r="S36" s="88"/>
      <c r="T36" s="27">
        <v>6</v>
      </c>
      <c r="U36" s="40" t="str">
        <f t="shared" ref="U36:U44" si="5">IFERROR(((T36+Q36+N36-R36)+(O36*2))/E36,"")</f>
        <v/>
      </c>
      <c r="V36" s="22">
        <v>438</v>
      </c>
      <c r="W36" s="22" t="s">
        <v>81</v>
      </c>
      <c r="X36" s="22" t="s">
        <v>78</v>
      </c>
      <c r="Y36" s="68" t="s">
        <v>266</v>
      </c>
      <c r="Z36" s="41"/>
      <c r="AA36" s="1" t="s">
        <v>197</v>
      </c>
      <c r="AB36" s="28" t="s">
        <v>315</v>
      </c>
    </row>
    <row r="37" spans="1:28" x14ac:dyDescent="0.3">
      <c r="A37" s="1" t="s">
        <v>46</v>
      </c>
      <c r="B37" s="1" t="s">
        <v>62</v>
      </c>
      <c r="C37" s="27" t="s">
        <v>200</v>
      </c>
      <c r="D37" s="38">
        <v>7</v>
      </c>
      <c r="E37" s="87"/>
      <c r="F37" s="87"/>
      <c r="G37" s="87"/>
      <c r="H37" s="27"/>
      <c r="I37" s="27"/>
      <c r="J37" s="87"/>
      <c r="K37" s="87"/>
      <c r="L37" s="87"/>
      <c r="M37" s="87"/>
      <c r="N37" s="27">
        <f t="shared" si="4"/>
        <v>0</v>
      </c>
      <c r="O37" s="88"/>
      <c r="P37" s="88"/>
      <c r="Q37" s="88"/>
      <c r="R37" s="88"/>
      <c r="S37" s="88"/>
      <c r="T37" s="27">
        <v>7</v>
      </c>
      <c r="U37" s="40" t="str">
        <f t="shared" si="5"/>
        <v/>
      </c>
      <c r="V37" s="22">
        <v>438</v>
      </c>
      <c r="W37" s="22" t="s">
        <v>81</v>
      </c>
      <c r="X37" s="22" t="s">
        <v>78</v>
      </c>
      <c r="Y37" s="68" t="s">
        <v>266</v>
      </c>
      <c r="Z37" s="41"/>
      <c r="AA37" s="1" t="s">
        <v>197</v>
      </c>
      <c r="AB37" s="28" t="s">
        <v>315</v>
      </c>
    </row>
    <row r="38" spans="1:28" x14ac:dyDescent="0.3">
      <c r="A38" s="1" t="s">
        <v>46</v>
      </c>
      <c r="B38" s="1" t="s">
        <v>62</v>
      </c>
      <c r="C38" s="27" t="s">
        <v>208</v>
      </c>
      <c r="D38" s="38">
        <v>22</v>
      </c>
      <c r="E38" s="87"/>
      <c r="F38" s="87"/>
      <c r="G38" s="87"/>
      <c r="H38" s="27"/>
      <c r="I38" s="27"/>
      <c r="J38" s="87"/>
      <c r="K38" s="87"/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27">
        <v>2</v>
      </c>
      <c r="U38" s="40" t="str">
        <f t="shared" si="5"/>
        <v/>
      </c>
      <c r="V38" s="22">
        <v>438</v>
      </c>
      <c r="W38" s="22" t="s">
        <v>81</v>
      </c>
      <c r="X38" s="22" t="s">
        <v>78</v>
      </c>
      <c r="Y38" s="68" t="s">
        <v>266</v>
      </c>
      <c r="Z38" s="41"/>
      <c r="AA38" s="1" t="s">
        <v>197</v>
      </c>
      <c r="AB38" s="28" t="s">
        <v>315</v>
      </c>
    </row>
    <row r="39" spans="1:28" x14ac:dyDescent="0.3">
      <c r="A39" s="1" t="s">
        <v>46</v>
      </c>
      <c r="B39" s="1" t="s">
        <v>62</v>
      </c>
      <c r="C39" s="27" t="s">
        <v>202</v>
      </c>
      <c r="D39" s="38">
        <v>50</v>
      </c>
      <c r="E39" s="87"/>
      <c r="F39" s="87"/>
      <c r="G39" s="87"/>
      <c r="H39" s="27"/>
      <c r="I39" s="27"/>
      <c r="J39" s="87"/>
      <c r="K39" s="87"/>
      <c r="L39" s="87"/>
      <c r="M39" s="48">
        <v>12</v>
      </c>
      <c r="N39" s="27">
        <f t="shared" si="4"/>
        <v>12</v>
      </c>
      <c r="O39" s="88"/>
      <c r="P39" s="88"/>
      <c r="Q39" s="88"/>
      <c r="R39" s="88"/>
      <c r="S39" s="88"/>
      <c r="T39" s="27">
        <v>21</v>
      </c>
      <c r="U39" s="40" t="str">
        <f t="shared" si="5"/>
        <v/>
      </c>
      <c r="V39" s="22">
        <v>438</v>
      </c>
      <c r="W39" s="22" t="s">
        <v>81</v>
      </c>
      <c r="X39" s="22" t="s">
        <v>78</v>
      </c>
      <c r="Y39" s="68" t="s">
        <v>266</v>
      </c>
      <c r="Z39" s="41"/>
      <c r="AA39" s="1" t="s">
        <v>197</v>
      </c>
      <c r="AB39" s="28" t="s">
        <v>315</v>
      </c>
    </row>
    <row r="40" spans="1:28" x14ac:dyDescent="0.3">
      <c r="A40" s="1" t="s">
        <v>46</v>
      </c>
      <c r="B40" s="1" t="s">
        <v>62</v>
      </c>
      <c r="C40" s="27" t="s">
        <v>203</v>
      </c>
      <c r="D40" s="38">
        <v>1</v>
      </c>
      <c r="E40" s="87"/>
      <c r="F40" s="87"/>
      <c r="G40" s="87"/>
      <c r="H40" s="27"/>
      <c r="I40" s="27"/>
      <c r="J40" s="87"/>
      <c r="K40" s="87"/>
      <c r="L40" s="87"/>
      <c r="M40" s="93"/>
      <c r="N40" s="27">
        <f t="shared" si="4"/>
        <v>0</v>
      </c>
      <c r="O40" s="88"/>
      <c r="P40" s="88"/>
      <c r="Q40" s="88"/>
      <c r="R40" s="88"/>
      <c r="S40" s="88"/>
      <c r="T40" s="27">
        <v>4</v>
      </c>
      <c r="U40" s="40" t="str">
        <f t="shared" si="5"/>
        <v/>
      </c>
      <c r="V40" s="22">
        <v>438</v>
      </c>
      <c r="W40" s="22" t="s">
        <v>81</v>
      </c>
      <c r="X40" s="22" t="s">
        <v>78</v>
      </c>
      <c r="Y40" s="68" t="s">
        <v>266</v>
      </c>
      <c r="Z40" s="41"/>
      <c r="AA40" s="1" t="s">
        <v>197</v>
      </c>
      <c r="AB40" s="28" t="s">
        <v>315</v>
      </c>
    </row>
    <row r="41" spans="1:28" x14ac:dyDescent="0.3">
      <c r="A41" s="1" t="s">
        <v>46</v>
      </c>
      <c r="B41" s="1" t="s">
        <v>62</v>
      </c>
      <c r="C41" s="27" t="s">
        <v>204</v>
      </c>
      <c r="D41" s="38">
        <v>12</v>
      </c>
      <c r="E41" s="87"/>
      <c r="F41" s="87"/>
      <c r="G41" s="87"/>
      <c r="H41" s="27"/>
      <c r="I41" s="27"/>
      <c r="J41" s="87"/>
      <c r="K41" s="87"/>
      <c r="L41" s="87"/>
      <c r="M41" s="48">
        <v>9</v>
      </c>
      <c r="N41" s="27">
        <f t="shared" si="4"/>
        <v>9</v>
      </c>
      <c r="O41" s="88"/>
      <c r="P41" s="88"/>
      <c r="Q41" s="88"/>
      <c r="R41" s="88"/>
      <c r="S41" s="88"/>
      <c r="T41" s="27">
        <v>20</v>
      </c>
      <c r="U41" s="40" t="str">
        <f t="shared" si="5"/>
        <v/>
      </c>
      <c r="V41" s="22">
        <v>438</v>
      </c>
      <c r="W41" s="22" t="s">
        <v>81</v>
      </c>
      <c r="X41" s="22" t="s">
        <v>78</v>
      </c>
      <c r="Y41" s="68" t="s">
        <v>266</v>
      </c>
      <c r="Z41" s="41"/>
      <c r="AA41" s="1" t="s">
        <v>197</v>
      </c>
      <c r="AB41" s="28" t="s">
        <v>315</v>
      </c>
    </row>
    <row r="42" spans="1:28" x14ac:dyDescent="0.3">
      <c r="A42" s="1" t="s">
        <v>46</v>
      </c>
      <c r="B42" s="1" t="s">
        <v>62</v>
      </c>
      <c r="C42" s="27" t="s">
        <v>418</v>
      </c>
      <c r="D42" s="38">
        <v>11</v>
      </c>
      <c r="E42" s="87"/>
      <c r="F42" s="87"/>
      <c r="G42" s="87"/>
      <c r="H42" s="27"/>
      <c r="I42" s="27"/>
      <c r="J42" s="87"/>
      <c r="K42" s="87"/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27">
        <v>4</v>
      </c>
      <c r="U42" s="40" t="str">
        <f t="shared" si="5"/>
        <v/>
      </c>
      <c r="V42" s="22">
        <v>438</v>
      </c>
      <c r="W42" s="22" t="s">
        <v>81</v>
      </c>
      <c r="X42" s="22" t="s">
        <v>78</v>
      </c>
      <c r="Y42" s="68" t="s">
        <v>266</v>
      </c>
      <c r="Z42" s="41"/>
      <c r="AA42" s="1" t="s">
        <v>197</v>
      </c>
      <c r="AB42" s="28" t="s">
        <v>315</v>
      </c>
    </row>
    <row r="43" spans="1:28" x14ac:dyDescent="0.3">
      <c r="A43" s="1" t="s">
        <v>46</v>
      </c>
      <c r="B43" s="1" t="s">
        <v>62</v>
      </c>
      <c r="C43" s="27" t="s">
        <v>206</v>
      </c>
      <c r="D43" s="38">
        <v>44</v>
      </c>
      <c r="E43" s="87"/>
      <c r="F43" s="87"/>
      <c r="G43" s="87"/>
      <c r="H43" s="27"/>
      <c r="I43" s="27"/>
      <c r="J43" s="87"/>
      <c r="K43" s="87"/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27">
        <v>16</v>
      </c>
      <c r="U43" s="40" t="str">
        <f t="shared" si="5"/>
        <v/>
      </c>
      <c r="V43" s="22">
        <v>438</v>
      </c>
      <c r="W43" s="22" t="s">
        <v>81</v>
      </c>
      <c r="X43" s="22" t="s">
        <v>78</v>
      </c>
      <c r="Y43" s="68" t="s">
        <v>266</v>
      </c>
      <c r="Z43" s="41"/>
      <c r="AA43" s="1" t="s">
        <v>197</v>
      </c>
      <c r="AB43" s="28" t="s">
        <v>315</v>
      </c>
    </row>
    <row r="44" spans="1:28" x14ac:dyDescent="0.3">
      <c r="A44" s="1" t="s">
        <v>46</v>
      </c>
      <c r="B44" s="1" t="s">
        <v>62</v>
      </c>
      <c r="C44" s="27" t="s">
        <v>207</v>
      </c>
      <c r="D44" s="38">
        <v>10</v>
      </c>
      <c r="E44" s="87"/>
      <c r="F44" s="87"/>
      <c r="G44" s="87"/>
      <c r="H44" s="27"/>
      <c r="I44" s="27"/>
      <c r="J44" s="87"/>
      <c r="K44" s="87"/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27">
        <v>8</v>
      </c>
      <c r="U44" s="40" t="str">
        <f t="shared" si="5"/>
        <v/>
      </c>
      <c r="V44" s="22">
        <v>438</v>
      </c>
      <c r="W44" s="22" t="s">
        <v>81</v>
      </c>
      <c r="X44" s="22" t="s">
        <v>78</v>
      </c>
      <c r="Y44" s="68" t="s">
        <v>266</v>
      </c>
      <c r="Z44" s="41"/>
      <c r="AA44" s="1" t="s">
        <v>197</v>
      </c>
      <c r="AB44" s="28" t="s">
        <v>315</v>
      </c>
    </row>
    <row r="45" spans="1:28" x14ac:dyDescent="0.3">
      <c r="A45" s="1" t="s">
        <v>46</v>
      </c>
      <c r="B45" s="1" t="s">
        <v>62</v>
      </c>
      <c r="C45" s="55" t="s">
        <v>39</v>
      </c>
      <c r="D45" s="1"/>
      <c r="E45" s="55">
        <v>240</v>
      </c>
      <c r="F45" s="55">
        <v>36</v>
      </c>
      <c r="G45" s="55">
        <v>84</v>
      </c>
      <c r="H45" s="55"/>
      <c r="I45" s="55"/>
      <c r="J45" s="55">
        <v>22</v>
      </c>
      <c r="K45" s="55">
        <v>34</v>
      </c>
      <c r="L45" s="55"/>
      <c r="M45" s="55">
        <v>23</v>
      </c>
      <c r="N45" s="55">
        <v>23</v>
      </c>
      <c r="O45" s="55"/>
      <c r="P45" s="55">
        <v>20</v>
      </c>
      <c r="Q45" s="55"/>
      <c r="R45" s="42"/>
      <c r="S45" s="42"/>
      <c r="T45" s="27"/>
      <c r="U45" s="40" t="str">
        <f t="shared" ref="U45" si="6">_xlfn.IFNA("",((T45+Q45+N45-R45)+(O45*2))/E45)</f>
        <v/>
      </c>
      <c r="V45" s="22">
        <v>438</v>
      </c>
      <c r="W45" s="22" t="s">
        <v>81</v>
      </c>
      <c r="X45" s="22" t="s">
        <v>78</v>
      </c>
      <c r="Y45" s="68" t="s">
        <v>266</v>
      </c>
      <c r="Z45" s="41"/>
      <c r="AA45" s="1" t="s">
        <v>197</v>
      </c>
      <c r="AB45" s="28" t="s">
        <v>315</v>
      </c>
    </row>
    <row r="46" spans="1:28" x14ac:dyDescent="0.3">
      <c r="A46" s="43" t="s">
        <v>46</v>
      </c>
      <c r="B46" s="43" t="s">
        <v>62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36</v>
      </c>
      <c r="G46" s="44">
        <f t="shared" si="7"/>
        <v>84</v>
      </c>
      <c r="H46" s="44">
        <f t="shared" si="7"/>
        <v>0</v>
      </c>
      <c r="I46" s="44">
        <f t="shared" si="7"/>
        <v>0</v>
      </c>
      <c r="J46" s="44">
        <f t="shared" si="7"/>
        <v>22</v>
      </c>
      <c r="K46" s="44">
        <f t="shared" si="7"/>
        <v>34</v>
      </c>
      <c r="L46" s="44">
        <f t="shared" si="7"/>
        <v>0</v>
      </c>
      <c r="M46" s="44">
        <f t="shared" si="7"/>
        <v>44</v>
      </c>
      <c r="N46" s="44">
        <f t="shared" si="7"/>
        <v>44</v>
      </c>
      <c r="O46" s="44">
        <f t="shared" si="7"/>
        <v>0</v>
      </c>
      <c r="P46" s="44">
        <f t="shared" si="7"/>
        <v>20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94</v>
      </c>
      <c r="U46" s="45">
        <f>((T46+Q46+N46-R46)+(O46*2))/E46</f>
        <v>0.57499999999999996</v>
      </c>
      <c r="V46" s="46">
        <v>438</v>
      </c>
      <c r="W46" s="46" t="s">
        <v>81</v>
      </c>
      <c r="X46" s="46" t="s">
        <v>78</v>
      </c>
      <c r="Y46" s="69" t="s">
        <v>266</v>
      </c>
      <c r="Z46" s="47"/>
      <c r="AA46" s="43" t="s">
        <v>197</v>
      </c>
      <c r="AB46" s="67" t="s">
        <v>315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0.42857142857142855</v>
      </c>
      <c r="H47" s="27"/>
      <c r="I47" s="1"/>
      <c r="J47" s="48" t="s">
        <v>42</v>
      </c>
      <c r="K47" s="50">
        <f>J46/K46</f>
        <v>0.6470588235294118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DA67-06B5-488D-A07C-E2671523A261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107</v>
      </c>
      <c r="K4" s="16" t="str">
        <f>+C11</f>
        <v>Minnesota Fillies</v>
      </c>
      <c r="L4" s="17"/>
      <c r="M4" s="18"/>
      <c r="N4" s="19">
        <v>23</v>
      </c>
      <c r="O4" s="19">
        <v>27</v>
      </c>
      <c r="P4" s="19">
        <v>30</v>
      </c>
      <c r="Q4" s="19">
        <v>32</v>
      </c>
      <c r="R4" s="20"/>
      <c r="S4" s="21">
        <f>SUM(N4:R4)</f>
        <v>112</v>
      </c>
      <c r="T4" s="22">
        <v>440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108</v>
      </c>
      <c r="K5" s="16" t="str">
        <f>+C33</f>
        <v>Dallas Diamonds</v>
      </c>
      <c r="L5" s="17"/>
      <c r="M5" s="18"/>
      <c r="N5" s="19">
        <v>33</v>
      </c>
      <c r="O5" s="19">
        <v>35</v>
      </c>
      <c r="P5" s="19">
        <v>37</v>
      </c>
      <c r="Q5" s="19">
        <v>32</v>
      </c>
      <c r="R5" s="20"/>
      <c r="S5" s="21">
        <f>SUM(N5:R5)</f>
        <v>137</v>
      </c>
      <c r="T5" s="22">
        <v>440</v>
      </c>
      <c r="U5" s="1"/>
      <c r="V5" s="1"/>
      <c r="W5" s="1"/>
    </row>
    <row r="6" spans="1:28" x14ac:dyDescent="0.3">
      <c r="C6" s="23">
        <v>647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105</v>
      </c>
      <c r="D7" s="7" t="s">
        <v>8</v>
      </c>
      <c r="G7" s="1"/>
      <c r="S7" s="1"/>
      <c r="T7" s="25" t="s">
        <v>9</v>
      </c>
      <c r="U7" s="1"/>
      <c r="V7" s="26">
        <v>440</v>
      </c>
      <c r="W7" s="1"/>
    </row>
    <row r="8" spans="1:28" x14ac:dyDescent="0.3">
      <c r="B8" s="1"/>
      <c r="C8" s="24" t="s">
        <v>106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8.7500000000000008E-2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20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21</v>
      </c>
      <c r="E13" s="27">
        <v>18</v>
      </c>
      <c r="F13" s="27">
        <v>7</v>
      </c>
      <c r="G13" s="27">
        <v>14</v>
      </c>
      <c r="H13" s="27"/>
      <c r="I13" s="27"/>
      <c r="J13" s="27">
        <v>3</v>
      </c>
      <c r="K13" s="27">
        <v>5</v>
      </c>
      <c r="L13" s="27">
        <v>8</v>
      </c>
      <c r="M13" s="27">
        <v>0</v>
      </c>
      <c r="N13" s="27">
        <f t="shared" ref="N13:N21" si="0">SUM(L13:M13)</f>
        <v>8</v>
      </c>
      <c r="O13" s="27">
        <v>0</v>
      </c>
      <c r="P13" s="39">
        <v>5</v>
      </c>
      <c r="Q13" s="27">
        <v>0</v>
      </c>
      <c r="R13" s="27">
        <v>2</v>
      </c>
      <c r="S13" s="27">
        <v>0</v>
      </c>
      <c r="T13" s="27">
        <f t="shared" ref="T13:T21" si="1">+(F13*2)+J13</f>
        <v>17</v>
      </c>
      <c r="U13" s="40">
        <f t="shared" ref="U13:U21" si="2">IFERROR(((T13+Q13+N13-R13)+(O13*2))/E13,"")</f>
        <v>1.2777777777777777</v>
      </c>
      <c r="V13" s="22">
        <v>440</v>
      </c>
      <c r="W13" s="22" t="s">
        <v>77</v>
      </c>
      <c r="X13" s="22" t="s">
        <v>82</v>
      </c>
      <c r="Y13" s="68">
        <v>647</v>
      </c>
      <c r="Z13" s="41"/>
      <c r="AA13" s="1" t="s">
        <v>79</v>
      </c>
      <c r="AB13" s="28" t="s">
        <v>109</v>
      </c>
    </row>
    <row r="14" spans="1:28" x14ac:dyDescent="0.3">
      <c r="A14" s="1" t="s">
        <v>71</v>
      </c>
      <c r="B14" s="1" t="s">
        <v>46</v>
      </c>
      <c r="C14" s="27" t="s">
        <v>85</v>
      </c>
      <c r="D14" s="38">
        <v>24</v>
      </c>
      <c r="E14" s="27">
        <v>27</v>
      </c>
      <c r="F14" s="27">
        <v>8</v>
      </c>
      <c r="G14" s="27">
        <v>17</v>
      </c>
      <c r="H14" s="27"/>
      <c r="I14" s="27"/>
      <c r="J14" s="27">
        <v>3</v>
      </c>
      <c r="K14" s="27">
        <v>4</v>
      </c>
      <c r="L14" s="27">
        <v>1</v>
      </c>
      <c r="M14" s="27">
        <v>2</v>
      </c>
      <c r="N14" s="27">
        <f t="shared" si="0"/>
        <v>3</v>
      </c>
      <c r="O14" s="39">
        <v>4</v>
      </c>
      <c r="P14" s="39">
        <v>3</v>
      </c>
      <c r="Q14" s="39">
        <v>2</v>
      </c>
      <c r="R14" s="39">
        <v>3</v>
      </c>
      <c r="S14" s="39">
        <v>0</v>
      </c>
      <c r="T14" s="27">
        <f t="shared" si="1"/>
        <v>19</v>
      </c>
      <c r="U14" s="40">
        <f t="shared" si="2"/>
        <v>1.0740740740740742</v>
      </c>
      <c r="V14" s="22">
        <v>440</v>
      </c>
      <c r="W14" s="22" t="s">
        <v>77</v>
      </c>
      <c r="X14" s="22" t="s">
        <v>82</v>
      </c>
      <c r="Y14" s="68">
        <v>647</v>
      </c>
      <c r="Z14" s="41"/>
      <c r="AA14" s="1" t="s">
        <v>79</v>
      </c>
      <c r="AB14" s="28" t="s">
        <v>109</v>
      </c>
    </row>
    <row r="15" spans="1:28" x14ac:dyDescent="0.3">
      <c r="A15" s="1" t="s">
        <v>71</v>
      </c>
      <c r="B15" s="1" t="s">
        <v>46</v>
      </c>
      <c r="C15" s="27" t="s">
        <v>54</v>
      </c>
      <c r="D15" s="38">
        <v>32</v>
      </c>
      <c r="E15" s="27">
        <v>21</v>
      </c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27">
        <v>0</v>
      </c>
      <c r="M15" s="27">
        <v>1</v>
      </c>
      <c r="N15" s="27">
        <f t="shared" si="0"/>
        <v>1</v>
      </c>
      <c r="O15" s="39">
        <v>5</v>
      </c>
      <c r="P15" s="39">
        <v>3</v>
      </c>
      <c r="Q15" s="39">
        <v>1</v>
      </c>
      <c r="R15" s="39">
        <v>3</v>
      </c>
      <c r="S15" s="39">
        <v>0</v>
      </c>
      <c r="T15" s="27">
        <f t="shared" si="1"/>
        <v>4</v>
      </c>
      <c r="U15" s="40">
        <f t="shared" si="2"/>
        <v>0.61904761904761907</v>
      </c>
      <c r="V15" s="22">
        <v>440</v>
      </c>
      <c r="W15" s="22" t="s">
        <v>77</v>
      </c>
      <c r="X15" s="22" t="s">
        <v>82</v>
      </c>
      <c r="Y15" s="68">
        <v>647</v>
      </c>
      <c r="Z15" s="41"/>
      <c r="AA15" s="1" t="s">
        <v>79</v>
      </c>
      <c r="AB15" s="28" t="s">
        <v>109</v>
      </c>
    </row>
    <row r="16" spans="1:28" x14ac:dyDescent="0.3">
      <c r="A16" s="1" t="s">
        <v>71</v>
      </c>
      <c r="B16" s="1" t="s">
        <v>46</v>
      </c>
      <c r="C16" s="27" t="s">
        <v>110</v>
      </c>
      <c r="D16" s="38">
        <v>25</v>
      </c>
      <c r="E16" s="27">
        <v>15</v>
      </c>
      <c r="F16" s="27">
        <v>2</v>
      </c>
      <c r="G16" s="27">
        <v>7</v>
      </c>
      <c r="H16" s="27"/>
      <c r="I16" s="27"/>
      <c r="J16" s="27">
        <v>2</v>
      </c>
      <c r="K16" s="27">
        <v>2</v>
      </c>
      <c r="L16" s="27">
        <v>2</v>
      </c>
      <c r="M16" s="27">
        <v>2</v>
      </c>
      <c r="N16" s="27">
        <f t="shared" si="0"/>
        <v>4</v>
      </c>
      <c r="O16" s="39">
        <v>2</v>
      </c>
      <c r="P16" s="39">
        <v>4</v>
      </c>
      <c r="Q16" s="39">
        <v>1</v>
      </c>
      <c r="R16" s="39">
        <v>1</v>
      </c>
      <c r="S16" s="39">
        <v>1</v>
      </c>
      <c r="T16" s="27">
        <f t="shared" si="1"/>
        <v>6</v>
      </c>
      <c r="U16" s="40">
        <f t="shared" si="2"/>
        <v>0.93333333333333335</v>
      </c>
      <c r="V16" s="22">
        <v>440</v>
      </c>
      <c r="W16" s="22" t="s">
        <v>77</v>
      </c>
      <c r="X16" s="22" t="s">
        <v>82</v>
      </c>
      <c r="Y16" s="68">
        <v>647</v>
      </c>
      <c r="Z16" s="41"/>
      <c r="AA16" s="1" t="s">
        <v>79</v>
      </c>
      <c r="AB16" s="28" t="s">
        <v>109</v>
      </c>
    </row>
    <row r="17" spans="1:28" x14ac:dyDescent="0.3">
      <c r="A17" s="1" t="s">
        <v>71</v>
      </c>
      <c r="B17" s="1" t="s">
        <v>46</v>
      </c>
      <c r="C17" s="27" t="s">
        <v>111</v>
      </c>
      <c r="D17" s="38">
        <v>44</v>
      </c>
      <c r="E17" s="27">
        <v>32</v>
      </c>
      <c r="F17" s="27">
        <v>0</v>
      </c>
      <c r="G17" s="27">
        <v>4</v>
      </c>
      <c r="H17" s="27"/>
      <c r="I17" s="27"/>
      <c r="J17" s="27">
        <v>6</v>
      </c>
      <c r="K17" s="27">
        <v>8</v>
      </c>
      <c r="L17" s="27">
        <v>3</v>
      </c>
      <c r="M17" s="27">
        <v>4</v>
      </c>
      <c r="N17" s="27">
        <f t="shared" si="0"/>
        <v>7</v>
      </c>
      <c r="O17" s="39">
        <v>0</v>
      </c>
      <c r="P17" s="39">
        <v>5</v>
      </c>
      <c r="Q17" s="39">
        <v>0</v>
      </c>
      <c r="R17" s="39">
        <v>1</v>
      </c>
      <c r="S17" s="39">
        <v>1</v>
      </c>
      <c r="T17" s="27">
        <f t="shared" si="1"/>
        <v>6</v>
      </c>
      <c r="U17" s="40">
        <f t="shared" si="2"/>
        <v>0.375</v>
      </c>
      <c r="V17" s="22">
        <v>440</v>
      </c>
      <c r="W17" s="22" t="s">
        <v>77</v>
      </c>
      <c r="X17" s="22" t="s">
        <v>82</v>
      </c>
      <c r="Y17" s="68">
        <v>647</v>
      </c>
      <c r="Z17" s="41"/>
      <c r="AA17" s="1" t="s">
        <v>79</v>
      </c>
      <c r="AB17" s="28" t="s">
        <v>109</v>
      </c>
    </row>
    <row r="18" spans="1:28" x14ac:dyDescent="0.3">
      <c r="A18" s="1" t="s">
        <v>71</v>
      </c>
      <c r="B18" s="1" t="s">
        <v>46</v>
      </c>
      <c r="C18" s="27" t="s">
        <v>48</v>
      </c>
      <c r="D18" s="38">
        <v>15</v>
      </c>
      <c r="E18" s="27">
        <v>28</v>
      </c>
      <c r="F18" s="27">
        <v>4</v>
      </c>
      <c r="G18" s="27">
        <v>13</v>
      </c>
      <c r="H18" s="27"/>
      <c r="I18" s="27"/>
      <c r="J18" s="27">
        <v>2</v>
      </c>
      <c r="K18" s="27">
        <v>2</v>
      </c>
      <c r="L18" s="27">
        <v>3</v>
      </c>
      <c r="M18" s="27">
        <v>0</v>
      </c>
      <c r="N18" s="27">
        <f t="shared" si="0"/>
        <v>3</v>
      </c>
      <c r="O18" s="39">
        <v>0</v>
      </c>
      <c r="P18" s="55">
        <v>6</v>
      </c>
      <c r="Q18" s="39">
        <v>5</v>
      </c>
      <c r="R18" s="39">
        <v>2</v>
      </c>
      <c r="S18" s="39">
        <v>0</v>
      </c>
      <c r="T18" s="27">
        <f t="shared" si="1"/>
        <v>10</v>
      </c>
      <c r="U18" s="40">
        <f t="shared" si="2"/>
        <v>0.5714285714285714</v>
      </c>
      <c r="V18" s="22">
        <v>440</v>
      </c>
      <c r="W18" s="22" t="s">
        <v>77</v>
      </c>
      <c r="X18" s="22" t="s">
        <v>82</v>
      </c>
      <c r="Y18" s="68">
        <v>647</v>
      </c>
      <c r="Z18" s="41"/>
      <c r="AA18" s="1" t="s">
        <v>79</v>
      </c>
      <c r="AB18" s="28" t="s">
        <v>109</v>
      </c>
    </row>
    <row r="19" spans="1:28" x14ac:dyDescent="0.3">
      <c r="A19" s="1" t="s">
        <v>71</v>
      </c>
      <c r="B19" s="1" t="s">
        <v>46</v>
      </c>
      <c r="C19" s="27" t="s">
        <v>49</v>
      </c>
      <c r="D19" s="38">
        <v>42</v>
      </c>
      <c r="E19" s="27">
        <v>29</v>
      </c>
      <c r="F19" s="27">
        <v>7</v>
      </c>
      <c r="G19" s="27">
        <v>15</v>
      </c>
      <c r="H19" s="27"/>
      <c r="I19" s="27"/>
      <c r="J19" s="27">
        <v>0</v>
      </c>
      <c r="K19" s="27">
        <v>0</v>
      </c>
      <c r="L19" s="27">
        <v>2</v>
      </c>
      <c r="M19" s="27">
        <v>3</v>
      </c>
      <c r="N19" s="27">
        <f t="shared" si="0"/>
        <v>5</v>
      </c>
      <c r="O19" s="39">
        <v>2</v>
      </c>
      <c r="P19" s="55">
        <v>6</v>
      </c>
      <c r="Q19" s="39">
        <v>3</v>
      </c>
      <c r="R19" s="39">
        <v>4</v>
      </c>
      <c r="S19" s="39">
        <v>0</v>
      </c>
      <c r="T19" s="27">
        <f t="shared" si="1"/>
        <v>14</v>
      </c>
      <c r="U19" s="40">
        <f t="shared" si="2"/>
        <v>0.75862068965517238</v>
      </c>
      <c r="V19" s="22">
        <v>440</v>
      </c>
      <c r="W19" s="22" t="s">
        <v>77</v>
      </c>
      <c r="X19" s="22" t="s">
        <v>82</v>
      </c>
      <c r="Y19" s="68">
        <v>647</v>
      </c>
      <c r="Z19" s="41"/>
      <c r="AA19" s="1" t="s">
        <v>79</v>
      </c>
      <c r="AB19" s="28" t="s">
        <v>109</v>
      </c>
    </row>
    <row r="20" spans="1:28" x14ac:dyDescent="0.3">
      <c r="A20" s="1" t="s">
        <v>71</v>
      </c>
      <c r="B20" s="1" t="s">
        <v>46</v>
      </c>
      <c r="C20" s="27" t="s">
        <v>112</v>
      </c>
      <c r="D20" s="38">
        <v>33</v>
      </c>
      <c r="E20" s="27">
        <v>23</v>
      </c>
      <c r="F20" s="27">
        <v>5</v>
      </c>
      <c r="G20" s="27">
        <v>16</v>
      </c>
      <c r="H20" s="27"/>
      <c r="I20" s="27"/>
      <c r="J20" s="27">
        <v>4</v>
      </c>
      <c r="K20" s="27">
        <v>5</v>
      </c>
      <c r="L20" s="27">
        <v>0</v>
      </c>
      <c r="M20" s="27">
        <v>1</v>
      </c>
      <c r="N20" s="27">
        <f t="shared" si="0"/>
        <v>1</v>
      </c>
      <c r="O20" s="39">
        <v>1</v>
      </c>
      <c r="P20" s="39">
        <v>1</v>
      </c>
      <c r="Q20" s="39">
        <v>1</v>
      </c>
      <c r="R20" s="39">
        <v>1</v>
      </c>
      <c r="S20" s="39">
        <v>0</v>
      </c>
      <c r="T20" s="27">
        <f t="shared" si="1"/>
        <v>14</v>
      </c>
      <c r="U20" s="40">
        <f t="shared" si="2"/>
        <v>0.73913043478260865</v>
      </c>
      <c r="V20" s="22">
        <v>440</v>
      </c>
      <c r="W20" s="22" t="s">
        <v>77</v>
      </c>
      <c r="X20" s="22" t="s">
        <v>82</v>
      </c>
      <c r="Y20" s="68">
        <v>647</v>
      </c>
      <c r="Z20" s="41"/>
      <c r="AA20" s="1" t="s">
        <v>79</v>
      </c>
      <c r="AB20" s="28" t="s">
        <v>109</v>
      </c>
    </row>
    <row r="21" spans="1:28" x14ac:dyDescent="0.3">
      <c r="A21" s="1" t="s">
        <v>71</v>
      </c>
      <c r="B21" s="1" t="s">
        <v>46</v>
      </c>
      <c r="C21" s="27" t="s">
        <v>50</v>
      </c>
      <c r="D21" s="38">
        <v>11</v>
      </c>
      <c r="E21" s="27">
        <v>37</v>
      </c>
      <c r="F21" s="27">
        <v>10</v>
      </c>
      <c r="G21" s="27">
        <v>17</v>
      </c>
      <c r="H21" s="27"/>
      <c r="I21" s="27"/>
      <c r="J21" s="27">
        <v>2</v>
      </c>
      <c r="K21" s="27">
        <v>3</v>
      </c>
      <c r="L21" s="27">
        <v>3</v>
      </c>
      <c r="M21" s="27">
        <v>4</v>
      </c>
      <c r="N21" s="27">
        <f t="shared" si="0"/>
        <v>7</v>
      </c>
      <c r="O21" s="39">
        <v>4</v>
      </c>
      <c r="P21" s="39">
        <v>2</v>
      </c>
      <c r="Q21" s="39">
        <v>4</v>
      </c>
      <c r="R21" s="39">
        <v>4</v>
      </c>
      <c r="S21" s="39">
        <v>1</v>
      </c>
      <c r="T21" s="27">
        <f t="shared" si="1"/>
        <v>22</v>
      </c>
      <c r="U21" s="40">
        <f t="shared" si="2"/>
        <v>1</v>
      </c>
      <c r="V21" s="22">
        <v>440</v>
      </c>
      <c r="W21" s="22" t="s">
        <v>77</v>
      </c>
      <c r="X21" s="22" t="s">
        <v>82</v>
      </c>
      <c r="Y21" s="68">
        <v>647</v>
      </c>
      <c r="Z21" s="41"/>
      <c r="AA21" s="1" t="s">
        <v>79</v>
      </c>
      <c r="AB21" s="28" t="s">
        <v>109</v>
      </c>
    </row>
    <row r="22" spans="1:28" x14ac:dyDescent="0.3">
      <c r="A22" s="1" t="s">
        <v>71</v>
      </c>
      <c r="B22" s="1" t="s">
        <v>46</v>
      </c>
      <c r="C22" s="55" t="s">
        <v>39</v>
      </c>
      <c r="D22" s="1"/>
      <c r="E22" s="55">
        <v>10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42"/>
      <c r="R22" s="42"/>
      <c r="S22" s="42"/>
      <c r="T22" s="27"/>
      <c r="U22" s="40" t="str">
        <f t="shared" ref="U22" si="3">_xlfn.IFNA("",((T22+Q22+N22-R22)+(O22*2))/E22)</f>
        <v/>
      </c>
      <c r="V22" s="22">
        <v>440</v>
      </c>
      <c r="W22" s="22" t="s">
        <v>77</v>
      </c>
      <c r="X22" s="22" t="s">
        <v>82</v>
      </c>
      <c r="Y22" s="68">
        <v>647</v>
      </c>
      <c r="Z22" s="41"/>
      <c r="AA22" s="1" t="s">
        <v>79</v>
      </c>
      <c r="AB22" s="28" t="s">
        <v>109</v>
      </c>
    </row>
    <row r="23" spans="1:28" x14ac:dyDescent="0.3">
      <c r="A23" s="43" t="s">
        <v>71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45</v>
      </c>
      <c r="G23" s="44">
        <f t="shared" si="4"/>
        <v>108</v>
      </c>
      <c r="H23" s="44">
        <f t="shared" si="4"/>
        <v>0</v>
      </c>
      <c r="I23" s="44">
        <f t="shared" si="4"/>
        <v>0</v>
      </c>
      <c r="J23" s="44">
        <f t="shared" si="4"/>
        <v>22</v>
      </c>
      <c r="K23" s="44">
        <f t="shared" si="4"/>
        <v>29</v>
      </c>
      <c r="L23" s="44">
        <f t="shared" si="4"/>
        <v>22</v>
      </c>
      <c r="M23" s="44">
        <f t="shared" si="4"/>
        <v>17</v>
      </c>
      <c r="N23" s="44">
        <f t="shared" si="4"/>
        <v>39</v>
      </c>
      <c r="O23" s="44">
        <f t="shared" si="4"/>
        <v>18</v>
      </c>
      <c r="P23" s="44">
        <f t="shared" si="4"/>
        <v>35</v>
      </c>
      <c r="Q23" s="44">
        <f t="shared" si="4"/>
        <v>17</v>
      </c>
      <c r="R23" s="44">
        <f t="shared" si="4"/>
        <v>21</v>
      </c>
      <c r="S23" s="44">
        <f t="shared" si="4"/>
        <v>3</v>
      </c>
      <c r="T23" s="44">
        <f t="shared" si="4"/>
        <v>112</v>
      </c>
      <c r="U23" s="45">
        <f>((T23+Q23+N23-R23)+(O23*2))/E23</f>
        <v>0.76249999999999996</v>
      </c>
      <c r="V23" s="46">
        <v>440</v>
      </c>
      <c r="W23" s="46" t="s">
        <v>77</v>
      </c>
      <c r="X23" s="46" t="s">
        <v>82</v>
      </c>
      <c r="Y23" s="69">
        <v>647</v>
      </c>
      <c r="Z23" s="47"/>
      <c r="AA23" s="43" t="s">
        <v>79</v>
      </c>
      <c r="AB23" s="67" t="s">
        <v>109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0.41666666666666669</v>
      </c>
      <c r="H24" s="27"/>
      <c r="I24" s="1"/>
      <c r="J24" s="48" t="s">
        <v>42</v>
      </c>
      <c r="K24" s="50">
        <f>J23/K23</f>
        <v>0.75862068965517238</v>
      </c>
      <c r="L24" s="1"/>
      <c r="M24" s="39" t="s">
        <v>43</v>
      </c>
      <c r="N24" s="51">
        <v>6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19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90</v>
      </c>
      <c r="D35" s="38">
        <v>11</v>
      </c>
      <c r="E35" s="27">
        <v>32</v>
      </c>
      <c r="F35" s="27">
        <v>8</v>
      </c>
      <c r="G35" s="27">
        <v>16</v>
      </c>
      <c r="H35" s="27"/>
      <c r="I35" s="27"/>
      <c r="J35" s="27">
        <v>2</v>
      </c>
      <c r="K35" s="27">
        <v>3</v>
      </c>
      <c r="L35" s="27">
        <v>7</v>
      </c>
      <c r="M35" s="27">
        <v>3</v>
      </c>
      <c r="N35" s="27">
        <f t="shared" ref="N35:N47" si="5">SUM(L35:M35)</f>
        <v>10</v>
      </c>
      <c r="O35" s="27">
        <v>5</v>
      </c>
      <c r="P35" s="39">
        <v>2</v>
      </c>
      <c r="Q35" s="27">
        <v>0</v>
      </c>
      <c r="R35" s="27">
        <v>7</v>
      </c>
      <c r="S35" s="27">
        <v>0</v>
      </c>
      <c r="T35" s="27">
        <f t="shared" ref="T35:T47" si="6">(H35*3)+((F35-H35)*2)+J35</f>
        <v>18</v>
      </c>
      <c r="U35" s="40">
        <f t="shared" ref="U35:U47" si="7">IFERROR(((T35+Q35+N35-R35)+(O35*2))/E35,"")</f>
        <v>0.96875</v>
      </c>
      <c r="V35" s="22">
        <v>440</v>
      </c>
      <c r="W35" s="22" t="s">
        <v>81</v>
      </c>
      <c r="X35" s="22" t="s">
        <v>78</v>
      </c>
      <c r="Y35" s="68">
        <v>647</v>
      </c>
      <c r="Z35" s="41"/>
      <c r="AA35" s="1" t="s">
        <v>91</v>
      </c>
      <c r="AB35" s="28" t="s">
        <v>92</v>
      </c>
    </row>
    <row r="36" spans="1:28" x14ac:dyDescent="0.3">
      <c r="A36" s="1" t="s">
        <v>46</v>
      </c>
      <c r="B36" s="1" t="s">
        <v>71</v>
      </c>
      <c r="C36" s="27" t="s">
        <v>93</v>
      </c>
      <c r="D36" s="38">
        <v>30</v>
      </c>
      <c r="E36" s="27">
        <v>9</v>
      </c>
      <c r="F36" s="27">
        <v>1</v>
      </c>
      <c r="G36" s="27">
        <v>2</v>
      </c>
      <c r="H36" s="27"/>
      <c r="I36" s="27"/>
      <c r="J36" s="27">
        <v>0</v>
      </c>
      <c r="K36" s="27">
        <v>5</v>
      </c>
      <c r="L36" s="27">
        <v>0</v>
      </c>
      <c r="M36" s="27">
        <v>0</v>
      </c>
      <c r="N36" s="27">
        <f t="shared" si="5"/>
        <v>0</v>
      </c>
      <c r="O36" s="39">
        <v>0</v>
      </c>
      <c r="P36" s="39">
        <v>3</v>
      </c>
      <c r="Q36" s="39">
        <v>0</v>
      </c>
      <c r="R36" s="39">
        <v>2</v>
      </c>
      <c r="S36" s="39">
        <v>0</v>
      </c>
      <c r="T36" s="39">
        <f t="shared" si="6"/>
        <v>2</v>
      </c>
      <c r="U36" s="40">
        <f t="shared" si="7"/>
        <v>0</v>
      </c>
      <c r="V36" s="22">
        <v>440</v>
      </c>
      <c r="W36" s="22" t="s">
        <v>81</v>
      </c>
      <c r="X36" s="22" t="s">
        <v>78</v>
      </c>
      <c r="Y36" s="68">
        <v>647</v>
      </c>
      <c r="Z36" s="41"/>
      <c r="AA36" s="1" t="s">
        <v>91</v>
      </c>
      <c r="AB36" s="28" t="s">
        <v>92</v>
      </c>
    </row>
    <row r="37" spans="1:28" x14ac:dyDescent="0.3">
      <c r="A37" s="1" t="s">
        <v>46</v>
      </c>
      <c r="B37" s="1" t="s">
        <v>71</v>
      </c>
      <c r="C37" s="27" t="s">
        <v>94</v>
      </c>
      <c r="D37" s="38">
        <v>22</v>
      </c>
      <c r="E37" s="27">
        <v>28</v>
      </c>
      <c r="F37" s="27">
        <v>5</v>
      </c>
      <c r="G37" s="27">
        <v>12</v>
      </c>
      <c r="H37" s="27"/>
      <c r="I37" s="27"/>
      <c r="J37" s="27">
        <v>3</v>
      </c>
      <c r="K37" s="27">
        <v>4</v>
      </c>
      <c r="L37" s="27">
        <v>1</v>
      </c>
      <c r="M37" s="27">
        <v>2</v>
      </c>
      <c r="N37" s="27">
        <f t="shared" si="5"/>
        <v>3</v>
      </c>
      <c r="O37" s="39">
        <v>3</v>
      </c>
      <c r="P37" s="39">
        <v>2</v>
      </c>
      <c r="Q37" s="39">
        <v>3</v>
      </c>
      <c r="R37" s="39">
        <v>5</v>
      </c>
      <c r="S37" s="39">
        <v>0</v>
      </c>
      <c r="T37" s="39">
        <f t="shared" si="6"/>
        <v>13</v>
      </c>
      <c r="U37" s="40">
        <f t="shared" si="7"/>
        <v>0.7142857142857143</v>
      </c>
      <c r="V37" s="22">
        <v>440</v>
      </c>
      <c r="W37" s="22" t="s">
        <v>81</v>
      </c>
      <c r="X37" s="22" t="s">
        <v>78</v>
      </c>
      <c r="Y37" s="68">
        <v>647</v>
      </c>
      <c r="Z37" s="41"/>
      <c r="AA37" s="1" t="s">
        <v>91</v>
      </c>
      <c r="AB37" s="28" t="s">
        <v>92</v>
      </c>
    </row>
    <row r="38" spans="1:28" x14ac:dyDescent="0.3">
      <c r="A38" s="1" t="s">
        <v>46</v>
      </c>
      <c r="B38" s="1" t="s">
        <v>71</v>
      </c>
      <c r="C38" s="27" t="s">
        <v>95</v>
      </c>
      <c r="D38" s="38">
        <v>20</v>
      </c>
      <c r="E38" s="27">
        <v>5</v>
      </c>
      <c r="F38" s="27">
        <v>0</v>
      </c>
      <c r="G38" s="27">
        <v>0</v>
      </c>
      <c r="H38" s="27"/>
      <c r="I38" s="27"/>
      <c r="J38" s="27">
        <v>2</v>
      </c>
      <c r="K38" s="27">
        <v>2</v>
      </c>
      <c r="L38" s="27">
        <v>0</v>
      </c>
      <c r="M38" s="27">
        <v>0</v>
      </c>
      <c r="N38" s="27">
        <f t="shared" si="5"/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f t="shared" si="6"/>
        <v>2</v>
      </c>
      <c r="U38" s="40">
        <f t="shared" si="7"/>
        <v>0.4</v>
      </c>
      <c r="V38" s="22">
        <v>440</v>
      </c>
      <c r="W38" s="22" t="s">
        <v>81</v>
      </c>
      <c r="X38" s="22" t="s">
        <v>78</v>
      </c>
      <c r="Y38" s="68">
        <v>647</v>
      </c>
      <c r="Z38" s="41"/>
      <c r="AA38" s="1" t="s">
        <v>91</v>
      </c>
      <c r="AB38" s="28" t="s">
        <v>92</v>
      </c>
    </row>
    <row r="39" spans="1:28" x14ac:dyDescent="0.3">
      <c r="A39" s="1" t="s">
        <v>46</v>
      </c>
      <c r="B39" s="1" t="s">
        <v>71</v>
      </c>
      <c r="C39" s="27" t="s">
        <v>96</v>
      </c>
      <c r="D39" s="38">
        <v>14</v>
      </c>
      <c r="E39" s="27">
        <v>21</v>
      </c>
      <c r="F39" s="27">
        <v>6</v>
      </c>
      <c r="G39" s="27">
        <v>7</v>
      </c>
      <c r="H39" s="27"/>
      <c r="I39" s="27"/>
      <c r="J39" s="27">
        <v>6</v>
      </c>
      <c r="K39" s="27">
        <v>6</v>
      </c>
      <c r="L39" s="27">
        <v>3</v>
      </c>
      <c r="M39" s="27">
        <v>5</v>
      </c>
      <c r="N39" s="27">
        <f t="shared" si="5"/>
        <v>8</v>
      </c>
      <c r="O39" s="39">
        <v>1</v>
      </c>
      <c r="P39" s="39">
        <v>2</v>
      </c>
      <c r="Q39" s="39">
        <v>1</v>
      </c>
      <c r="R39" s="39">
        <v>2</v>
      </c>
      <c r="S39" s="39">
        <v>0</v>
      </c>
      <c r="T39" s="39">
        <f t="shared" si="6"/>
        <v>18</v>
      </c>
      <c r="U39" s="40">
        <f t="shared" si="7"/>
        <v>1.2857142857142858</v>
      </c>
      <c r="V39" s="22">
        <v>440</v>
      </c>
      <c r="W39" s="22" t="s">
        <v>81</v>
      </c>
      <c r="X39" s="22" t="s">
        <v>78</v>
      </c>
      <c r="Y39" s="68">
        <v>647</v>
      </c>
      <c r="Z39" s="41"/>
      <c r="AA39" s="1" t="s">
        <v>91</v>
      </c>
      <c r="AB39" s="28" t="s">
        <v>92</v>
      </c>
    </row>
    <row r="40" spans="1:28" x14ac:dyDescent="0.3">
      <c r="A40" s="1" t="s">
        <v>46</v>
      </c>
      <c r="B40" s="1" t="s">
        <v>71</v>
      </c>
      <c r="C40" s="27" t="s">
        <v>97</v>
      </c>
      <c r="D40" s="38">
        <v>32</v>
      </c>
      <c r="E40" s="27">
        <v>14</v>
      </c>
      <c r="F40" s="27">
        <v>2</v>
      </c>
      <c r="G40" s="27">
        <v>7</v>
      </c>
      <c r="H40" s="27"/>
      <c r="I40" s="27"/>
      <c r="J40" s="27">
        <v>2</v>
      </c>
      <c r="K40" s="27">
        <v>4</v>
      </c>
      <c r="L40" s="27">
        <v>4</v>
      </c>
      <c r="M40" s="27">
        <v>3</v>
      </c>
      <c r="N40" s="27">
        <f t="shared" si="5"/>
        <v>7</v>
      </c>
      <c r="O40" s="39">
        <v>4</v>
      </c>
      <c r="P40" s="39">
        <v>2</v>
      </c>
      <c r="Q40" s="39">
        <v>0</v>
      </c>
      <c r="R40" s="39">
        <v>0</v>
      </c>
      <c r="S40" s="39">
        <v>0</v>
      </c>
      <c r="T40" s="39">
        <f t="shared" si="6"/>
        <v>6</v>
      </c>
      <c r="U40" s="40">
        <f t="shared" si="7"/>
        <v>1.5</v>
      </c>
      <c r="V40" s="22">
        <v>440</v>
      </c>
      <c r="W40" s="22" t="s">
        <v>81</v>
      </c>
      <c r="X40" s="22" t="s">
        <v>78</v>
      </c>
      <c r="Y40" s="68">
        <v>647</v>
      </c>
      <c r="Z40" s="41"/>
      <c r="AA40" s="1" t="s">
        <v>91</v>
      </c>
      <c r="AB40" s="28" t="s">
        <v>92</v>
      </c>
    </row>
    <row r="41" spans="1:28" x14ac:dyDescent="0.3">
      <c r="A41" s="1" t="s">
        <v>46</v>
      </c>
      <c r="B41" s="1" t="s">
        <v>71</v>
      </c>
      <c r="C41" s="27" t="s">
        <v>98</v>
      </c>
      <c r="D41" s="38">
        <v>42</v>
      </c>
      <c r="E41" s="27">
        <v>21</v>
      </c>
      <c r="F41" s="27">
        <v>4</v>
      </c>
      <c r="G41" s="27">
        <v>7</v>
      </c>
      <c r="H41" s="27"/>
      <c r="I41" s="27"/>
      <c r="J41" s="27">
        <v>5</v>
      </c>
      <c r="K41" s="27">
        <v>6</v>
      </c>
      <c r="L41" s="27">
        <v>6</v>
      </c>
      <c r="M41" s="27">
        <v>1</v>
      </c>
      <c r="N41" s="27">
        <f t="shared" si="5"/>
        <v>7</v>
      </c>
      <c r="O41" s="39">
        <v>1</v>
      </c>
      <c r="P41" s="39">
        <v>2</v>
      </c>
      <c r="Q41" s="39">
        <v>2</v>
      </c>
      <c r="R41" s="39">
        <v>1</v>
      </c>
      <c r="S41" s="39">
        <v>0</v>
      </c>
      <c r="T41" s="39">
        <f t="shared" si="6"/>
        <v>13</v>
      </c>
      <c r="U41" s="40">
        <f t="shared" si="7"/>
        <v>1.0952380952380953</v>
      </c>
      <c r="V41" s="22">
        <v>440</v>
      </c>
      <c r="W41" s="22" t="s">
        <v>81</v>
      </c>
      <c r="X41" s="22" t="s">
        <v>78</v>
      </c>
      <c r="Y41" s="68">
        <v>647</v>
      </c>
      <c r="Z41" s="41"/>
      <c r="AA41" s="1" t="s">
        <v>91</v>
      </c>
      <c r="AB41" s="28" t="s">
        <v>92</v>
      </c>
    </row>
    <row r="42" spans="1:28" x14ac:dyDescent="0.3">
      <c r="A42" s="1" t="s">
        <v>46</v>
      </c>
      <c r="B42" s="1" t="s">
        <v>71</v>
      </c>
      <c r="C42" s="27" t="s">
        <v>99</v>
      </c>
      <c r="D42" s="38">
        <v>15</v>
      </c>
      <c r="E42" s="27">
        <v>36</v>
      </c>
      <c r="F42" s="27">
        <v>5</v>
      </c>
      <c r="G42" s="27">
        <v>9</v>
      </c>
      <c r="H42" s="27"/>
      <c r="I42" s="27"/>
      <c r="J42" s="27">
        <v>6</v>
      </c>
      <c r="K42" s="27">
        <v>8</v>
      </c>
      <c r="L42" s="27">
        <v>5</v>
      </c>
      <c r="M42" s="27">
        <v>6</v>
      </c>
      <c r="N42" s="25">
        <f t="shared" si="5"/>
        <v>11</v>
      </c>
      <c r="O42" s="77">
        <v>12</v>
      </c>
      <c r="P42" s="39">
        <v>0</v>
      </c>
      <c r="Q42" s="39">
        <v>4</v>
      </c>
      <c r="R42" s="39">
        <v>5</v>
      </c>
      <c r="S42" s="39">
        <v>0</v>
      </c>
      <c r="T42" s="77">
        <f t="shared" si="6"/>
        <v>16</v>
      </c>
      <c r="U42" s="40">
        <f t="shared" si="7"/>
        <v>1.3888888888888888</v>
      </c>
      <c r="V42" s="22">
        <v>440</v>
      </c>
      <c r="W42" s="22" t="s">
        <v>81</v>
      </c>
      <c r="X42" s="22" t="s">
        <v>78</v>
      </c>
      <c r="Y42" s="68">
        <v>647</v>
      </c>
      <c r="Z42" s="76" t="s">
        <v>472</v>
      </c>
      <c r="AA42" s="1" t="s">
        <v>91</v>
      </c>
      <c r="AB42" s="28" t="s">
        <v>92</v>
      </c>
    </row>
    <row r="43" spans="1:28" x14ac:dyDescent="0.3">
      <c r="A43" s="1" t="s">
        <v>46</v>
      </c>
      <c r="B43" s="1" t="s">
        <v>71</v>
      </c>
      <c r="C43" s="27" t="s">
        <v>120</v>
      </c>
      <c r="D43" s="38">
        <v>10</v>
      </c>
      <c r="E43" s="27" t="s">
        <v>473</v>
      </c>
      <c r="F43" s="27"/>
      <c r="G43" s="27"/>
      <c r="H43" s="27"/>
      <c r="I43" s="27"/>
      <c r="J43" s="27"/>
      <c r="K43" s="27"/>
      <c r="L43" s="27"/>
      <c r="M43" s="27"/>
      <c r="N43" s="25"/>
      <c r="O43" s="77"/>
      <c r="P43" s="39"/>
      <c r="Q43" s="39"/>
      <c r="R43" s="39"/>
      <c r="S43" s="39"/>
      <c r="T43" s="77"/>
      <c r="U43" s="40"/>
      <c r="V43" s="22">
        <v>440</v>
      </c>
      <c r="W43" s="22" t="s">
        <v>81</v>
      </c>
      <c r="X43" s="22" t="s">
        <v>78</v>
      </c>
      <c r="Y43" s="68">
        <v>647</v>
      </c>
      <c r="Z43" s="76"/>
      <c r="AA43" s="1" t="s">
        <v>91</v>
      </c>
      <c r="AB43" s="28" t="s">
        <v>92</v>
      </c>
    </row>
    <row r="44" spans="1:28" x14ac:dyDescent="0.3">
      <c r="A44" s="1" t="s">
        <v>46</v>
      </c>
      <c r="B44" s="1" t="s">
        <v>71</v>
      </c>
      <c r="C44" s="27" t="s">
        <v>100</v>
      </c>
      <c r="D44" s="38">
        <v>33</v>
      </c>
      <c r="E44" s="27">
        <v>13</v>
      </c>
      <c r="F44" s="27">
        <v>4</v>
      </c>
      <c r="G44" s="27">
        <v>5</v>
      </c>
      <c r="H44" s="27"/>
      <c r="I44" s="27"/>
      <c r="J44" s="27">
        <v>2</v>
      </c>
      <c r="K44" s="27">
        <v>4</v>
      </c>
      <c r="L44" s="27">
        <v>2</v>
      </c>
      <c r="M44" s="27">
        <v>1</v>
      </c>
      <c r="N44" s="27">
        <f t="shared" si="5"/>
        <v>3</v>
      </c>
      <c r="O44" s="39">
        <v>0</v>
      </c>
      <c r="P44" s="39">
        <v>5</v>
      </c>
      <c r="Q44" s="39">
        <v>1</v>
      </c>
      <c r="R44" s="39">
        <v>1</v>
      </c>
      <c r="S44" s="39">
        <v>0</v>
      </c>
      <c r="T44" s="39">
        <f t="shared" si="6"/>
        <v>10</v>
      </c>
      <c r="U44" s="40">
        <f t="shared" si="7"/>
        <v>1</v>
      </c>
      <c r="V44" s="22">
        <v>440</v>
      </c>
      <c r="W44" s="22" t="s">
        <v>81</v>
      </c>
      <c r="X44" s="22" t="s">
        <v>78</v>
      </c>
      <c r="Y44" s="68">
        <v>647</v>
      </c>
      <c r="Z44" s="41" t="s">
        <v>436</v>
      </c>
      <c r="AA44" s="1" t="s">
        <v>91</v>
      </c>
      <c r="AB44" s="28" t="s">
        <v>92</v>
      </c>
    </row>
    <row r="45" spans="1:28" x14ac:dyDescent="0.3">
      <c r="A45" s="1" t="s">
        <v>46</v>
      </c>
      <c r="B45" s="1" t="s">
        <v>71</v>
      </c>
      <c r="C45" s="27" t="s">
        <v>101</v>
      </c>
      <c r="D45" s="38">
        <v>24</v>
      </c>
      <c r="E45" s="27">
        <v>19</v>
      </c>
      <c r="F45" s="27">
        <v>3</v>
      </c>
      <c r="G45" s="27">
        <v>8</v>
      </c>
      <c r="H45" s="27"/>
      <c r="I45" s="27"/>
      <c r="J45" s="27">
        <v>8</v>
      </c>
      <c r="K45" s="27">
        <v>10</v>
      </c>
      <c r="L45" s="27">
        <v>0</v>
      </c>
      <c r="M45" s="27">
        <v>5</v>
      </c>
      <c r="N45" s="27">
        <f t="shared" si="5"/>
        <v>5</v>
      </c>
      <c r="O45" s="39">
        <v>1</v>
      </c>
      <c r="P45" s="39">
        <v>0</v>
      </c>
      <c r="Q45" s="39">
        <v>0</v>
      </c>
      <c r="R45" s="39">
        <v>1</v>
      </c>
      <c r="S45" s="39">
        <v>0</v>
      </c>
      <c r="T45" s="39">
        <f t="shared" si="6"/>
        <v>14</v>
      </c>
      <c r="U45" s="40">
        <f t="shared" si="7"/>
        <v>1.0526315789473684</v>
      </c>
      <c r="V45" s="22">
        <v>440</v>
      </c>
      <c r="W45" s="22" t="s">
        <v>81</v>
      </c>
      <c r="X45" s="22" t="s">
        <v>78</v>
      </c>
      <c r="Y45" s="68">
        <v>647</v>
      </c>
      <c r="Z45" s="41"/>
      <c r="AA45" s="1" t="s">
        <v>91</v>
      </c>
      <c r="AB45" s="28" t="s">
        <v>92</v>
      </c>
    </row>
    <row r="46" spans="1:28" x14ac:dyDescent="0.3">
      <c r="A46" s="1" t="s">
        <v>46</v>
      </c>
      <c r="B46" s="1" t="s">
        <v>71</v>
      </c>
      <c r="C46" s="27" t="s">
        <v>102</v>
      </c>
      <c r="D46" s="38">
        <v>35</v>
      </c>
      <c r="E46" s="27">
        <v>19</v>
      </c>
      <c r="F46" s="27">
        <v>0</v>
      </c>
      <c r="G46" s="27">
        <v>3</v>
      </c>
      <c r="H46" s="27"/>
      <c r="I46" s="27"/>
      <c r="J46" s="27">
        <v>1</v>
      </c>
      <c r="K46" s="27">
        <v>4</v>
      </c>
      <c r="L46" s="27">
        <v>1</v>
      </c>
      <c r="M46" s="27">
        <v>3</v>
      </c>
      <c r="N46" s="27">
        <f t="shared" si="5"/>
        <v>4</v>
      </c>
      <c r="O46" s="39">
        <v>4</v>
      </c>
      <c r="P46" s="39">
        <v>1</v>
      </c>
      <c r="Q46" s="39">
        <v>0</v>
      </c>
      <c r="R46" s="39">
        <v>2</v>
      </c>
      <c r="S46" s="39">
        <v>0</v>
      </c>
      <c r="T46" s="39">
        <f t="shared" si="6"/>
        <v>1</v>
      </c>
      <c r="U46" s="40">
        <f t="shared" si="7"/>
        <v>0.57894736842105265</v>
      </c>
      <c r="V46" s="22">
        <v>440</v>
      </c>
      <c r="W46" s="22" t="s">
        <v>81</v>
      </c>
      <c r="X46" s="22" t="s">
        <v>78</v>
      </c>
      <c r="Y46" s="68">
        <v>647</v>
      </c>
      <c r="Z46" s="41"/>
      <c r="AA46" s="1" t="s">
        <v>91</v>
      </c>
      <c r="AB46" s="28" t="s">
        <v>92</v>
      </c>
    </row>
    <row r="47" spans="1:28" x14ac:dyDescent="0.3">
      <c r="A47" s="1" t="s">
        <v>46</v>
      </c>
      <c r="B47" s="1" t="s">
        <v>71</v>
      </c>
      <c r="C47" s="27" t="s">
        <v>103</v>
      </c>
      <c r="D47" s="38">
        <v>40</v>
      </c>
      <c r="E47" s="27">
        <v>23</v>
      </c>
      <c r="F47" s="27">
        <v>10</v>
      </c>
      <c r="G47" s="27">
        <v>13</v>
      </c>
      <c r="H47" s="27"/>
      <c r="I47" s="27"/>
      <c r="J47" s="27">
        <v>4</v>
      </c>
      <c r="K47" s="27">
        <v>4</v>
      </c>
      <c r="L47" s="27">
        <v>4</v>
      </c>
      <c r="M47" s="27">
        <v>2</v>
      </c>
      <c r="N47" s="27">
        <f t="shared" si="5"/>
        <v>6</v>
      </c>
      <c r="O47" s="39">
        <v>0</v>
      </c>
      <c r="P47" s="39">
        <v>2</v>
      </c>
      <c r="Q47" s="39">
        <v>2</v>
      </c>
      <c r="R47" s="39">
        <v>0</v>
      </c>
      <c r="S47" s="39">
        <v>0</v>
      </c>
      <c r="T47" s="39">
        <f t="shared" si="6"/>
        <v>24</v>
      </c>
      <c r="U47" s="40">
        <f t="shared" si="7"/>
        <v>1.3913043478260869</v>
      </c>
      <c r="V47" s="22">
        <v>440</v>
      </c>
      <c r="W47" s="22" t="s">
        <v>81</v>
      </c>
      <c r="X47" s="22" t="s">
        <v>78</v>
      </c>
      <c r="Y47" s="68">
        <v>647</v>
      </c>
      <c r="Z47" s="41"/>
      <c r="AA47" s="1" t="s">
        <v>91</v>
      </c>
      <c r="AB47" s="28" t="s">
        <v>92</v>
      </c>
    </row>
    <row r="48" spans="1:28" x14ac:dyDescent="0.3">
      <c r="A48" s="43" t="s">
        <v>46</v>
      </c>
      <c r="B48" s="43" t="s">
        <v>71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48</v>
      </c>
      <c r="G48" s="44">
        <f t="shared" si="8"/>
        <v>89</v>
      </c>
      <c r="H48" s="44">
        <f t="shared" si="8"/>
        <v>0</v>
      </c>
      <c r="I48" s="44">
        <f t="shared" si="8"/>
        <v>0</v>
      </c>
      <c r="J48" s="44">
        <f t="shared" si="8"/>
        <v>41</v>
      </c>
      <c r="K48" s="44">
        <f t="shared" si="8"/>
        <v>60</v>
      </c>
      <c r="L48" s="44">
        <f t="shared" si="8"/>
        <v>33</v>
      </c>
      <c r="M48" s="44">
        <f t="shared" si="8"/>
        <v>31</v>
      </c>
      <c r="N48" s="44">
        <f t="shared" si="8"/>
        <v>64</v>
      </c>
      <c r="O48" s="44">
        <f t="shared" si="8"/>
        <v>31</v>
      </c>
      <c r="P48" s="44">
        <f t="shared" si="8"/>
        <v>21</v>
      </c>
      <c r="Q48" s="44">
        <f t="shared" si="8"/>
        <v>13</v>
      </c>
      <c r="R48" s="44">
        <f t="shared" si="8"/>
        <v>26</v>
      </c>
      <c r="S48" s="44">
        <f t="shared" si="8"/>
        <v>0</v>
      </c>
      <c r="T48" s="44">
        <f t="shared" si="8"/>
        <v>137</v>
      </c>
      <c r="U48" s="45">
        <f>((T48+Q48+N48-R48)+(O48*2))/E48</f>
        <v>1.0416666666666667</v>
      </c>
      <c r="V48" s="46">
        <v>440</v>
      </c>
      <c r="W48" s="46" t="s">
        <v>81</v>
      </c>
      <c r="X48" s="46" t="s">
        <v>78</v>
      </c>
      <c r="Y48" s="69">
        <v>647</v>
      </c>
      <c r="Z48" s="47"/>
      <c r="AA48" s="43" t="s">
        <v>91</v>
      </c>
      <c r="AB48" s="67" t="s">
        <v>92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0.5393258426966292</v>
      </c>
      <c r="H49" s="27"/>
      <c r="I49" s="1"/>
      <c r="J49" s="48" t="s">
        <v>42</v>
      </c>
      <c r="K49" s="50">
        <f>J48/K48</f>
        <v>0.68333333333333335</v>
      </c>
      <c r="L49" s="1"/>
      <c r="M49" s="39" t="s">
        <v>43</v>
      </c>
      <c r="N49" s="51">
        <v>3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474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AB52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9EDB-AB23-408D-B374-71279DB5BD10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443</v>
      </c>
    </row>
    <row r="3" spans="1:28" x14ac:dyDescent="0.3">
      <c r="B3" s="1"/>
      <c r="C3" s="6">
        <v>29630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309</v>
      </c>
      <c r="K4" s="16" t="s">
        <v>45</v>
      </c>
      <c r="L4" s="17"/>
      <c r="M4" s="18"/>
      <c r="N4" s="19">
        <v>18</v>
      </c>
      <c r="O4" s="19">
        <v>15</v>
      </c>
      <c r="P4" s="19">
        <v>33</v>
      </c>
      <c r="Q4" s="19">
        <v>32</v>
      </c>
      <c r="R4" s="20"/>
      <c r="S4" s="21">
        <f>SUM(N4:R4)</f>
        <v>98</v>
      </c>
      <c r="T4" s="22">
        <v>442</v>
      </c>
    </row>
    <row r="5" spans="1:28" x14ac:dyDescent="0.3">
      <c r="B5" s="1"/>
      <c r="C5" s="6" t="s">
        <v>316</v>
      </c>
      <c r="D5" s="7" t="s">
        <v>6</v>
      </c>
      <c r="E5" s="1"/>
      <c r="F5" s="1"/>
      <c r="G5" s="1"/>
      <c r="J5" s="15" t="s">
        <v>317</v>
      </c>
      <c r="K5" s="16" t="s">
        <v>61</v>
      </c>
      <c r="L5" s="17"/>
      <c r="M5" s="18"/>
      <c r="N5" s="19">
        <v>26</v>
      </c>
      <c r="O5" s="19">
        <v>24</v>
      </c>
      <c r="P5" s="19">
        <v>34</v>
      </c>
      <c r="Q5" s="19">
        <v>21</v>
      </c>
      <c r="R5" s="20"/>
      <c r="S5" s="21">
        <f>SUM(N5:R5)</f>
        <v>105</v>
      </c>
      <c r="T5" s="22">
        <v>442</v>
      </c>
      <c r="U5" s="1"/>
      <c r="V5" s="1"/>
      <c r="W5" s="1"/>
    </row>
    <row r="6" spans="1:28" x14ac:dyDescent="0.3">
      <c r="C6" s="65">
        <v>655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446</v>
      </c>
      <c r="D7" s="7" t="s">
        <v>8</v>
      </c>
      <c r="G7" s="1"/>
      <c r="S7" s="1"/>
      <c r="T7" s="25" t="s">
        <v>9</v>
      </c>
      <c r="U7" s="1"/>
      <c r="V7" s="26">
        <v>442</v>
      </c>
      <c r="W7" s="1"/>
    </row>
    <row r="8" spans="1:28" x14ac:dyDescent="0.3">
      <c r="B8" s="1"/>
      <c r="C8" s="24" t="s">
        <v>442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21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60</v>
      </c>
      <c r="B13" s="1" t="s">
        <v>46</v>
      </c>
      <c r="C13" s="27" t="s">
        <v>47</v>
      </c>
      <c r="D13" s="38">
        <v>21</v>
      </c>
      <c r="E13" s="27">
        <v>26</v>
      </c>
      <c r="F13" s="27">
        <v>6</v>
      </c>
      <c r="G13" s="27">
        <v>13</v>
      </c>
      <c r="H13" s="27"/>
      <c r="I13" s="27"/>
      <c r="J13" s="27">
        <v>4</v>
      </c>
      <c r="K13" s="27">
        <v>5</v>
      </c>
      <c r="L13" s="87"/>
      <c r="M13" s="27">
        <v>5</v>
      </c>
      <c r="N13" s="27">
        <f>SUM(L13:M13)</f>
        <v>5</v>
      </c>
      <c r="O13" s="27">
        <v>2</v>
      </c>
      <c r="P13" s="39">
        <v>3</v>
      </c>
      <c r="Q13" s="87"/>
      <c r="R13" s="87"/>
      <c r="S13" s="27"/>
      <c r="T13" s="27">
        <v>16</v>
      </c>
      <c r="U13" s="40">
        <f>IFERROR(((T13+Q13+N13-R13)+(O13*2))/E13,"")</f>
        <v>0.96153846153846156</v>
      </c>
      <c r="V13" s="22">
        <v>442</v>
      </c>
      <c r="W13" s="22" t="s">
        <v>77</v>
      </c>
      <c r="X13" s="22" t="s">
        <v>82</v>
      </c>
      <c r="Y13" s="68">
        <v>655</v>
      </c>
      <c r="Z13" s="41"/>
      <c r="AA13" s="1" t="s">
        <v>79</v>
      </c>
      <c r="AB13" s="28" t="s">
        <v>311</v>
      </c>
    </row>
    <row r="14" spans="1:28" x14ac:dyDescent="0.3">
      <c r="A14" s="1" t="s">
        <v>60</v>
      </c>
      <c r="B14" s="1" t="s">
        <v>46</v>
      </c>
      <c r="C14" s="27" t="s">
        <v>85</v>
      </c>
      <c r="D14" s="38">
        <v>24</v>
      </c>
      <c r="E14" s="27">
        <v>34</v>
      </c>
      <c r="F14" s="27">
        <v>6</v>
      </c>
      <c r="G14" s="27">
        <v>14</v>
      </c>
      <c r="H14" s="27"/>
      <c r="I14" s="27"/>
      <c r="J14" s="27">
        <v>1</v>
      </c>
      <c r="K14" s="27">
        <v>3</v>
      </c>
      <c r="L14" s="87"/>
      <c r="M14" s="27">
        <v>4</v>
      </c>
      <c r="N14" s="27">
        <f t="shared" ref="N14:N19" si="0">SUM(L14:M14)</f>
        <v>4</v>
      </c>
      <c r="O14" s="39">
        <v>3</v>
      </c>
      <c r="P14" s="39">
        <v>4</v>
      </c>
      <c r="Q14" s="88"/>
      <c r="R14" s="88"/>
      <c r="S14" s="39"/>
      <c r="T14" s="39">
        <v>13</v>
      </c>
      <c r="U14" s="40">
        <f t="shared" ref="U14:U21" si="1">IFERROR(((T14+Q14+N14-R14)+(O14*2))/E14,"")</f>
        <v>0.67647058823529416</v>
      </c>
      <c r="V14" s="22">
        <v>442</v>
      </c>
      <c r="W14" s="22" t="s">
        <v>77</v>
      </c>
      <c r="X14" s="22" t="s">
        <v>82</v>
      </c>
      <c r="Y14" s="68">
        <v>655</v>
      </c>
      <c r="Z14" s="41"/>
      <c r="AA14" s="1" t="s">
        <v>79</v>
      </c>
      <c r="AB14" s="28" t="s">
        <v>311</v>
      </c>
    </row>
    <row r="15" spans="1:28" x14ac:dyDescent="0.3">
      <c r="A15" s="1" t="s">
        <v>60</v>
      </c>
      <c r="B15" s="1" t="s">
        <v>46</v>
      </c>
      <c r="C15" s="27" t="s">
        <v>54</v>
      </c>
      <c r="D15" s="38">
        <v>32</v>
      </c>
      <c r="E15" s="27">
        <v>20</v>
      </c>
      <c r="F15" s="27">
        <v>2</v>
      </c>
      <c r="G15" s="27">
        <v>4</v>
      </c>
      <c r="H15" s="27"/>
      <c r="I15" s="27"/>
      <c r="J15" s="27">
        <v>2</v>
      </c>
      <c r="K15" s="27">
        <v>2</v>
      </c>
      <c r="L15" s="87"/>
      <c r="M15" s="27">
        <v>2</v>
      </c>
      <c r="N15" s="27">
        <f t="shared" si="0"/>
        <v>2</v>
      </c>
      <c r="O15" s="39">
        <v>4</v>
      </c>
      <c r="P15" s="39">
        <v>4</v>
      </c>
      <c r="Q15" s="88"/>
      <c r="R15" s="88"/>
      <c r="S15" s="39"/>
      <c r="T15" s="39">
        <v>6</v>
      </c>
      <c r="U15" s="40">
        <f t="shared" si="1"/>
        <v>0.8</v>
      </c>
      <c r="V15" s="22">
        <v>442</v>
      </c>
      <c r="W15" s="22" t="s">
        <v>77</v>
      </c>
      <c r="X15" s="22" t="s">
        <v>82</v>
      </c>
      <c r="Y15" s="68">
        <v>655</v>
      </c>
      <c r="Z15" s="41"/>
      <c r="AA15" s="1" t="s">
        <v>79</v>
      </c>
      <c r="AB15" s="28" t="s">
        <v>311</v>
      </c>
    </row>
    <row r="16" spans="1:28" x14ac:dyDescent="0.3">
      <c r="A16" s="1" t="s">
        <v>60</v>
      </c>
      <c r="B16" s="1" t="s">
        <v>46</v>
      </c>
      <c r="C16" s="27" t="s">
        <v>110</v>
      </c>
      <c r="D16" s="38">
        <v>25</v>
      </c>
      <c r="E16" s="27">
        <v>35</v>
      </c>
      <c r="F16" s="27">
        <v>8</v>
      </c>
      <c r="G16" s="27">
        <v>14</v>
      </c>
      <c r="H16" s="27"/>
      <c r="I16" s="27"/>
      <c r="J16" s="27">
        <v>1</v>
      </c>
      <c r="K16" s="27">
        <v>2</v>
      </c>
      <c r="L16" s="87"/>
      <c r="M16" s="27">
        <v>10</v>
      </c>
      <c r="N16" s="27">
        <f t="shared" si="0"/>
        <v>10</v>
      </c>
      <c r="O16" s="39">
        <v>3</v>
      </c>
      <c r="P16" s="39">
        <v>5</v>
      </c>
      <c r="Q16" s="88"/>
      <c r="R16" s="88"/>
      <c r="S16" s="39"/>
      <c r="T16" s="39">
        <v>17</v>
      </c>
      <c r="U16" s="40">
        <f t="shared" si="1"/>
        <v>0.94285714285714284</v>
      </c>
      <c r="V16" s="22">
        <v>442</v>
      </c>
      <c r="W16" s="22" t="s">
        <v>77</v>
      </c>
      <c r="X16" s="22" t="s">
        <v>82</v>
      </c>
      <c r="Y16" s="68">
        <v>655</v>
      </c>
      <c r="Z16" s="41"/>
      <c r="AA16" s="1" t="s">
        <v>79</v>
      </c>
      <c r="AB16" s="28" t="s">
        <v>311</v>
      </c>
    </row>
    <row r="17" spans="1:28" x14ac:dyDescent="0.3">
      <c r="A17" s="1" t="s">
        <v>60</v>
      </c>
      <c r="B17" s="1" t="s">
        <v>46</v>
      </c>
      <c r="C17" s="27" t="s">
        <v>111</v>
      </c>
      <c r="D17" s="38">
        <v>44</v>
      </c>
      <c r="E17" s="27">
        <v>17</v>
      </c>
      <c r="F17" s="27">
        <v>0</v>
      </c>
      <c r="G17" s="27">
        <v>1</v>
      </c>
      <c r="H17" s="27"/>
      <c r="I17" s="27"/>
      <c r="J17" s="27">
        <v>1</v>
      </c>
      <c r="K17" s="27">
        <v>2</v>
      </c>
      <c r="L17" s="87"/>
      <c r="M17" s="27">
        <v>4</v>
      </c>
      <c r="N17" s="27">
        <f t="shared" si="0"/>
        <v>4</v>
      </c>
      <c r="O17" s="39">
        <v>2</v>
      </c>
      <c r="P17" s="39">
        <v>3</v>
      </c>
      <c r="Q17" s="88"/>
      <c r="R17" s="88"/>
      <c r="S17" s="39"/>
      <c r="T17" s="39">
        <v>1</v>
      </c>
      <c r="U17" s="40">
        <f t="shared" si="1"/>
        <v>0.52941176470588236</v>
      </c>
      <c r="V17" s="22">
        <v>442</v>
      </c>
      <c r="W17" s="22" t="s">
        <v>77</v>
      </c>
      <c r="X17" s="22" t="s">
        <v>82</v>
      </c>
      <c r="Y17" s="68">
        <v>655</v>
      </c>
      <c r="Z17" s="41"/>
      <c r="AA17" s="1" t="s">
        <v>79</v>
      </c>
      <c r="AB17" s="28" t="s">
        <v>311</v>
      </c>
    </row>
    <row r="18" spans="1:28" x14ac:dyDescent="0.3">
      <c r="A18" s="1" t="s">
        <v>60</v>
      </c>
      <c r="B18" s="1" t="s">
        <v>46</v>
      </c>
      <c r="C18" s="27" t="s">
        <v>48</v>
      </c>
      <c r="D18" s="38">
        <v>15</v>
      </c>
      <c r="E18" s="27">
        <v>25</v>
      </c>
      <c r="F18" s="27">
        <v>4</v>
      </c>
      <c r="G18" s="27">
        <v>6</v>
      </c>
      <c r="H18" s="27"/>
      <c r="I18" s="27"/>
      <c r="J18" s="27">
        <v>0</v>
      </c>
      <c r="K18" s="27">
        <v>0</v>
      </c>
      <c r="L18" s="87"/>
      <c r="M18" s="27">
        <v>5</v>
      </c>
      <c r="N18" s="27">
        <f t="shared" si="0"/>
        <v>5</v>
      </c>
      <c r="O18" s="39">
        <v>4</v>
      </c>
      <c r="P18" s="39">
        <v>5</v>
      </c>
      <c r="Q18" s="88"/>
      <c r="R18" s="88"/>
      <c r="S18" s="39"/>
      <c r="T18" s="39">
        <v>8</v>
      </c>
      <c r="U18" s="40">
        <f t="shared" si="1"/>
        <v>0.84</v>
      </c>
      <c r="V18" s="22">
        <v>442</v>
      </c>
      <c r="W18" s="22" t="s">
        <v>77</v>
      </c>
      <c r="X18" s="22" t="s">
        <v>82</v>
      </c>
      <c r="Y18" s="68">
        <v>655</v>
      </c>
      <c r="Z18" s="41"/>
      <c r="AA18" s="1" t="s">
        <v>79</v>
      </c>
      <c r="AB18" s="28" t="s">
        <v>311</v>
      </c>
    </row>
    <row r="19" spans="1:28" x14ac:dyDescent="0.3">
      <c r="A19" s="1" t="s">
        <v>60</v>
      </c>
      <c r="B19" s="1" t="s">
        <v>46</v>
      </c>
      <c r="C19" s="27" t="s">
        <v>49</v>
      </c>
      <c r="D19" s="38">
        <v>42</v>
      </c>
      <c r="E19" s="27">
        <v>28</v>
      </c>
      <c r="F19" s="27">
        <v>5</v>
      </c>
      <c r="G19" s="27">
        <v>10</v>
      </c>
      <c r="H19" s="27"/>
      <c r="I19" s="27"/>
      <c r="J19" s="27">
        <v>1</v>
      </c>
      <c r="K19" s="27">
        <v>3</v>
      </c>
      <c r="L19" s="87"/>
      <c r="M19" s="27">
        <v>3</v>
      </c>
      <c r="N19" s="27">
        <f t="shared" si="0"/>
        <v>3</v>
      </c>
      <c r="O19" s="39">
        <v>1</v>
      </c>
      <c r="P19" s="55">
        <v>6</v>
      </c>
      <c r="Q19" s="88"/>
      <c r="R19" s="88"/>
      <c r="S19" s="39"/>
      <c r="T19" s="39">
        <v>11</v>
      </c>
      <c r="U19" s="40">
        <f t="shared" si="1"/>
        <v>0.5714285714285714</v>
      </c>
      <c r="V19" s="22">
        <v>442</v>
      </c>
      <c r="W19" s="22" t="s">
        <v>77</v>
      </c>
      <c r="X19" s="22" t="s">
        <v>82</v>
      </c>
      <c r="Y19" s="68">
        <v>655</v>
      </c>
      <c r="Z19" s="41"/>
      <c r="AA19" s="1" t="s">
        <v>79</v>
      </c>
      <c r="AB19" s="28" t="s">
        <v>311</v>
      </c>
    </row>
    <row r="20" spans="1:28" x14ac:dyDescent="0.3">
      <c r="A20" s="1" t="s">
        <v>60</v>
      </c>
      <c r="B20" s="1" t="s">
        <v>46</v>
      </c>
      <c r="C20" s="27" t="s">
        <v>112</v>
      </c>
      <c r="D20" s="38">
        <v>33</v>
      </c>
      <c r="E20" s="27">
        <v>21</v>
      </c>
      <c r="F20" s="27">
        <v>4</v>
      </c>
      <c r="G20" s="27">
        <v>9</v>
      </c>
      <c r="H20" s="27"/>
      <c r="I20" s="27"/>
      <c r="J20" s="27">
        <v>8</v>
      </c>
      <c r="K20" s="27">
        <v>8</v>
      </c>
      <c r="L20" s="87"/>
      <c r="M20" s="27">
        <v>1</v>
      </c>
      <c r="N20" s="27">
        <f>SUM(L20:M20)</f>
        <v>1</v>
      </c>
      <c r="O20" s="39">
        <v>2</v>
      </c>
      <c r="P20" s="39">
        <v>4</v>
      </c>
      <c r="Q20" s="88"/>
      <c r="R20" s="88"/>
      <c r="S20" s="39"/>
      <c r="T20" s="39">
        <v>16</v>
      </c>
      <c r="U20" s="40">
        <f t="shared" si="1"/>
        <v>1</v>
      </c>
      <c r="V20" s="22">
        <v>442</v>
      </c>
      <c r="W20" s="22" t="s">
        <v>77</v>
      </c>
      <c r="X20" s="22" t="s">
        <v>82</v>
      </c>
      <c r="Y20" s="68">
        <v>655</v>
      </c>
      <c r="Z20" s="41"/>
      <c r="AA20" s="1" t="s">
        <v>79</v>
      </c>
      <c r="AB20" s="28" t="s">
        <v>311</v>
      </c>
    </row>
    <row r="21" spans="1:28" x14ac:dyDescent="0.3">
      <c r="A21" s="1" t="s">
        <v>60</v>
      </c>
      <c r="B21" s="1" t="s">
        <v>46</v>
      </c>
      <c r="C21" s="27" t="s">
        <v>50</v>
      </c>
      <c r="D21" s="38">
        <v>11</v>
      </c>
      <c r="E21" s="27">
        <v>34</v>
      </c>
      <c r="F21" s="27">
        <v>5</v>
      </c>
      <c r="G21" s="27">
        <v>12</v>
      </c>
      <c r="H21" s="27"/>
      <c r="I21" s="27"/>
      <c r="J21" s="27">
        <v>0</v>
      </c>
      <c r="K21" s="27">
        <v>0</v>
      </c>
      <c r="L21" s="87"/>
      <c r="M21" s="27">
        <v>3</v>
      </c>
      <c r="N21" s="27">
        <f>SUM(L21:M21)</f>
        <v>3</v>
      </c>
      <c r="O21" s="39">
        <v>3</v>
      </c>
      <c r="P21" s="39">
        <v>5</v>
      </c>
      <c r="Q21" s="88"/>
      <c r="R21" s="88"/>
      <c r="S21" s="39"/>
      <c r="T21" s="39">
        <v>10</v>
      </c>
      <c r="U21" s="40">
        <f t="shared" si="1"/>
        <v>0.55882352941176472</v>
      </c>
      <c r="V21" s="22">
        <v>442</v>
      </c>
      <c r="W21" s="22" t="s">
        <v>77</v>
      </c>
      <c r="X21" s="22" t="s">
        <v>82</v>
      </c>
      <c r="Y21" s="68">
        <v>655</v>
      </c>
      <c r="Z21" s="41"/>
      <c r="AA21" s="1" t="s">
        <v>79</v>
      </c>
      <c r="AB21" s="28" t="s">
        <v>311</v>
      </c>
    </row>
    <row r="22" spans="1:28" x14ac:dyDescent="0.3">
      <c r="A22" s="1" t="s">
        <v>60</v>
      </c>
      <c r="B22" s="1" t="s">
        <v>46</v>
      </c>
      <c r="C22" s="55" t="s">
        <v>39</v>
      </c>
      <c r="D22" s="1"/>
      <c r="E22" s="55"/>
      <c r="F22" s="42"/>
      <c r="G22" s="42"/>
      <c r="H22" s="42"/>
      <c r="I22" s="42"/>
      <c r="J22" s="42"/>
      <c r="K22" s="42"/>
      <c r="L22" s="42"/>
      <c r="M22" s="55"/>
      <c r="N22" s="55"/>
      <c r="O22" s="55"/>
      <c r="P22" s="55"/>
      <c r="Q22" s="42"/>
      <c r="R22" s="55">
        <v>33</v>
      </c>
      <c r="S22" s="42"/>
      <c r="T22" s="42"/>
      <c r="U22" s="40" t="str">
        <f t="shared" ref="U22" si="2">_xlfn.IFNA("",((T22+Q22+N22-R22)+(O22*2))/E22)</f>
        <v/>
      </c>
      <c r="V22" s="22">
        <v>442</v>
      </c>
      <c r="W22" s="22" t="s">
        <v>77</v>
      </c>
      <c r="X22" s="22" t="s">
        <v>82</v>
      </c>
      <c r="Y22" s="68">
        <v>655</v>
      </c>
      <c r="Z22" s="41"/>
      <c r="AA22" s="1" t="s">
        <v>79</v>
      </c>
      <c r="AB22" s="28" t="s">
        <v>311</v>
      </c>
    </row>
    <row r="23" spans="1:28" x14ac:dyDescent="0.3">
      <c r="A23" s="43" t="s">
        <v>60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40</v>
      </c>
      <c r="G23" s="44">
        <f t="shared" si="3"/>
        <v>83</v>
      </c>
      <c r="H23" s="44">
        <f t="shared" si="3"/>
        <v>0</v>
      </c>
      <c r="I23" s="44">
        <f t="shared" si="3"/>
        <v>0</v>
      </c>
      <c r="J23" s="44">
        <f t="shared" si="3"/>
        <v>18</v>
      </c>
      <c r="K23" s="44">
        <f t="shared" si="3"/>
        <v>25</v>
      </c>
      <c r="L23" s="44">
        <f t="shared" si="3"/>
        <v>0</v>
      </c>
      <c r="M23" s="44">
        <f t="shared" si="3"/>
        <v>37</v>
      </c>
      <c r="N23" s="44">
        <f t="shared" si="3"/>
        <v>37</v>
      </c>
      <c r="O23" s="44">
        <f t="shared" si="3"/>
        <v>24</v>
      </c>
      <c r="P23" s="44">
        <f t="shared" si="3"/>
        <v>39</v>
      </c>
      <c r="Q23" s="44">
        <f t="shared" si="3"/>
        <v>0</v>
      </c>
      <c r="R23" s="44">
        <f t="shared" si="3"/>
        <v>33</v>
      </c>
      <c r="S23" s="44">
        <f t="shared" si="3"/>
        <v>0</v>
      </c>
      <c r="T23" s="44">
        <f t="shared" si="3"/>
        <v>98</v>
      </c>
      <c r="U23" s="45">
        <f>((T23+Q23+N23-R23)+(O23*2))/E23</f>
        <v>0.625</v>
      </c>
      <c r="V23" s="46">
        <v>442</v>
      </c>
      <c r="W23" s="46" t="s">
        <v>77</v>
      </c>
      <c r="X23" s="46" t="s">
        <v>82</v>
      </c>
      <c r="Y23" s="69">
        <v>655</v>
      </c>
      <c r="Z23" s="47"/>
      <c r="AA23" s="43" t="s">
        <v>79</v>
      </c>
      <c r="AB23" s="67" t="s">
        <v>311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0.48192771084337349</v>
      </c>
      <c r="H24" s="27"/>
      <c r="I24" s="1"/>
      <c r="J24" s="48" t="s">
        <v>42</v>
      </c>
      <c r="K24" s="50">
        <f>J23/K23</f>
        <v>0.72</v>
      </c>
      <c r="L24" s="1"/>
      <c r="M24" s="39" t="s">
        <v>43</v>
      </c>
      <c r="N24" s="51">
        <v>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60</v>
      </c>
      <c r="C35" s="27" t="s">
        <v>362</v>
      </c>
      <c r="D35" s="38">
        <v>32</v>
      </c>
      <c r="E35" s="27">
        <v>18</v>
      </c>
      <c r="F35" s="27">
        <v>2</v>
      </c>
      <c r="G35" s="27">
        <v>6</v>
      </c>
      <c r="H35" s="27"/>
      <c r="I35" s="27"/>
      <c r="J35" s="27">
        <v>5</v>
      </c>
      <c r="K35" s="27">
        <v>9</v>
      </c>
      <c r="L35" s="87"/>
      <c r="M35" s="27">
        <v>15</v>
      </c>
      <c r="N35" s="27">
        <f>SUM(L35:M35)</f>
        <v>15</v>
      </c>
      <c r="O35" s="27">
        <v>2</v>
      </c>
      <c r="P35" s="39">
        <v>1</v>
      </c>
      <c r="Q35" s="87"/>
      <c r="R35" s="87"/>
      <c r="S35" s="87"/>
      <c r="T35" s="27">
        <v>9</v>
      </c>
      <c r="U35" s="40">
        <f>IFERROR(((T35+Q35+N35-R35)+(O35*2))/E35,"")</f>
        <v>1.5555555555555556</v>
      </c>
      <c r="V35" s="22">
        <v>442</v>
      </c>
      <c r="W35" s="22" t="s">
        <v>81</v>
      </c>
      <c r="X35" s="22" t="s">
        <v>78</v>
      </c>
      <c r="Y35" s="68">
        <v>655</v>
      </c>
      <c r="Z35" s="41"/>
      <c r="AA35" s="1" t="s">
        <v>267</v>
      </c>
      <c r="AB35" s="28" t="s">
        <v>318</v>
      </c>
    </row>
    <row r="36" spans="1:28" x14ac:dyDescent="0.3">
      <c r="A36" s="1" t="s">
        <v>46</v>
      </c>
      <c r="B36" s="1" t="s">
        <v>60</v>
      </c>
      <c r="C36" s="27" t="s">
        <v>363</v>
      </c>
      <c r="D36" s="38">
        <v>10</v>
      </c>
      <c r="E36" s="27">
        <v>40</v>
      </c>
      <c r="F36" s="27">
        <v>3</v>
      </c>
      <c r="G36" s="27">
        <v>7</v>
      </c>
      <c r="H36" s="27"/>
      <c r="I36" s="27"/>
      <c r="J36" s="27">
        <v>1</v>
      </c>
      <c r="K36" s="27">
        <v>1</v>
      </c>
      <c r="L36" s="87"/>
      <c r="M36" s="27">
        <v>7</v>
      </c>
      <c r="N36" s="27">
        <f t="shared" ref="N36:N39" si="4">SUM(L36:M36)</f>
        <v>7</v>
      </c>
      <c r="O36" s="39">
        <v>8</v>
      </c>
      <c r="P36" s="39">
        <v>1</v>
      </c>
      <c r="Q36" s="88"/>
      <c r="R36" s="88"/>
      <c r="S36" s="88"/>
      <c r="T36" s="27">
        <v>7</v>
      </c>
      <c r="U36" s="40">
        <f t="shared" ref="U36:U43" si="5">IFERROR(((T36+Q36+N36-R36)+(O36*2))/E36,"")</f>
        <v>0.75</v>
      </c>
      <c r="V36" s="22">
        <v>442</v>
      </c>
      <c r="W36" s="22" t="s">
        <v>81</v>
      </c>
      <c r="X36" s="22" t="s">
        <v>78</v>
      </c>
      <c r="Y36" s="68">
        <v>655</v>
      </c>
      <c r="Z36" s="41"/>
      <c r="AA36" s="1" t="s">
        <v>267</v>
      </c>
      <c r="AB36" s="28" t="s">
        <v>318</v>
      </c>
    </row>
    <row r="37" spans="1:28" x14ac:dyDescent="0.3">
      <c r="A37" s="1" t="s">
        <v>46</v>
      </c>
      <c r="B37" s="1" t="s">
        <v>60</v>
      </c>
      <c r="C37" s="27" t="s">
        <v>364</v>
      </c>
      <c r="D37" s="38">
        <v>44</v>
      </c>
      <c r="E37" s="27">
        <v>33</v>
      </c>
      <c r="F37" s="27">
        <v>8</v>
      </c>
      <c r="G37" s="27">
        <v>16</v>
      </c>
      <c r="H37" s="27"/>
      <c r="I37" s="27"/>
      <c r="J37" s="27">
        <v>7</v>
      </c>
      <c r="K37" s="27">
        <v>11</v>
      </c>
      <c r="L37" s="87"/>
      <c r="M37" s="27">
        <v>1</v>
      </c>
      <c r="N37" s="27">
        <f t="shared" si="4"/>
        <v>1</v>
      </c>
      <c r="O37" s="39">
        <v>2</v>
      </c>
      <c r="P37" s="39">
        <v>4</v>
      </c>
      <c r="Q37" s="88"/>
      <c r="R37" s="88"/>
      <c r="S37" s="88"/>
      <c r="T37" s="27">
        <v>23</v>
      </c>
      <c r="U37" s="40">
        <f t="shared" si="5"/>
        <v>0.84848484848484851</v>
      </c>
      <c r="V37" s="22">
        <v>442</v>
      </c>
      <c r="W37" s="22" t="s">
        <v>81</v>
      </c>
      <c r="X37" s="22" t="s">
        <v>78</v>
      </c>
      <c r="Y37" s="68">
        <v>655</v>
      </c>
      <c r="Z37" s="41"/>
      <c r="AA37" s="1" t="s">
        <v>267</v>
      </c>
      <c r="AB37" s="28" t="s">
        <v>318</v>
      </c>
    </row>
    <row r="38" spans="1:28" x14ac:dyDescent="0.3">
      <c r="A38" s="1" t="s">
        <v>46</v>
      </c>
      <c r="B38" s="1" t="s">
        <v>60</v>
      </c>
      <c r="C38" s="27" t="s">
        <v>365</v>
      </c>
      <c r="D38" s="38">
        <v>30</v>
      </c>
      <c r="E38" s="27">
        <v>28</v>
      </c>
      <c r="F38" s="27">
        <v>6</v>
      </c>
      <c r="G38" s="27">
        <v>12</v>
      </c>
      <c r="H38" s="27"/>
      <c r="I38" s="27"/>
      <c r="J38" s="27">
        <v>5</v>
      </c>
      <c r="K38" s="27">
        <v>12</v>
      </c>
      <c r="L38" s="87"/>
      <c r="M38" s="27">
        <v>6</v>
      </c>
      <c r="N38" s="27">
        <f t="shared" si="4"/>
        <v>6</v>
      </c>
      <c r="O38" s="39">
        <v>2</v>
      </c>
      <c r="P38" s="39">
        <v>4</v>
      </c>
      <c r="Q38" s="88"/>
      <c r="R38" s="88"/>
      <c r="S38" s="88"/>
      <c r="T38" s="27">
        <v>17</v>
      </c>
      <c r="U38" s="40">
        <f t="shared" si="5"/>
        <v>0.9642857142857143</v>
      </c>
      <c r="V38" s="22">
        <v>442</v>
      </c>
      <c r="W38" s="22" t="s">
        <v>81</v>
      </c>
      <c r="X38" s="22" t="s">
        <v>78</v>
      </c>
      <c r="Y38" s="68">
        <v>655</v>
      </c>
      <c r="Z38" s="41"/>
      <c r="AA38" s="1" t="s">
        <v>267</v>
      </c>
      <c r="AB38" s="28" t="s">
        <v>318</v>
      </c>
    </row>
    <row r="39" spans="1:28" x14ac:dyDescent="0.3">
      <c r="A39" s="1" t="s">
        <v>46</v>
      </c>
      <c r="B39" s="1" t="s">
        <v>60</v>
      </c>
      <c r="C39" s="27" t="s">
        <v>366</v>
      </c>
      <c r="D39" s="38">
        <v>11</v>
      </c>
      <c r="E39" s="27">
        <v>22</v>
      </c>
      <c r="F39" s="27">
        <v>3</v>
      </c>
      <c r="G39" s="27">
        <v>6</v>
      </c>
      <c r="H39" s="27"/>
      <c r="I39" s="27"/>
      <c r="J39" s="27">
        <v>7</v>
      </c>
      <c r="K39" s="27">
        <v>9</v>
      </c>
      <c r="L39" s="87"/>
      <c r="M39" s="27">
        <v>2</v>
      </c>
      <c r="N39" s="27">
        <f t="shared" si="4"/>
        <v>2</v>
      </c>
      <c r="O39" s="39">
        <v>3</v>
      </c>
      <c r="P39" s="39">
        <v>3</v>
      </c>
      <c r="Q39" s="88"/>
      <c r="R39" s="88"/>
      <c r="S39" s="88"/>
      <c r="T39" s="27">
        <v>13</v>
      </c>
      <c r="U39" s="40">
        <f t="shared" si="5"/>
        <v>0.95454545454545459</v>
      </c>
      <c r="V39" s="22">
        <v>442</v>
      </c>
      <c r="W39" s="22" t="s">
        <v>81</v>
      </c>
      <c r="X39" s="22" t="s">
        <v>78</v>
      </c>
      <c r="Y39" s="68">
        <v>655</v>
      </c>
      <c r="Z39" s="41"/>
      <c r="AA39" s="1" t="s">
        <v>267</v>
      </c>
      <c r="AB39" s="28" t="s">
        <v>318</v>
      </c>
    </row>
    <row r="40" spans="1:28" x14ac:dyDescent="0.3">
      <c r="A40" s="1" t="s">
        <v>46</v>
      </c>
      <c r="B40" s="1" t="s">
        <v>60</v>
      </c>
      <c r="C40" s="27" t="s">
        <v>367</v>
      </c>
      <c r="D40" s="38">
        <v>31</v>
      </c>
      <c r="E40" s="27">
        <v>30</v>
      </c>
      <c r="F40" s="27">
        <v>4</v>
      </c>
      <c r="G40" s="27">
        <v>10</v>
      </c>
      <c r="H40" s="27"/>
      <c r="I40" s="27"/>
      <c r="J40" s="27">
        <v>5</v>
      </c>
      <c r="K40" s="27">
        <v>6</v>
      </c>
      <c r="L40" s="87"/>
      <c r="M40" s="27">
        <v>9</v>
      </c>
      <c r="N40" s="27">
        <f>SUM(L40:M40)</f>
        <v>9</v>
      </c>
      <c r="O40" s="39">
        <v>5</v>
      </c>
      <c r="P40" s="39">
        <v>1</v>
      </c>
      <c r="Q40" s="39">
        <v>4</v>
      </c>
      <c r="R40" s="88"/>
      <c r="S40" s="88"/>
      <c r="T40" s="27">
        <v>13</v>
      </c>
      <c r="U40" s="40">
        <f t="shared" si="5"/>
        <v>1.2</v>
      </c>
      <c r="V40" s="22">
        <v>442</v>
      </c>
      <c r="W40" s="22" t="s">
        <v>81</v>
      </c>
      <c r="X40" s="22" t="s">
        <v>78</v>
      </c>
      <c r="Y40" s="68">
        <v>655</v>
      </c>
      <c r="Z40" s="41"/>
      <c r="AA40" s="1" t="s">
        <v>267</v>
      </c>
      <c r="AB40" s="28" t="s">
        <v>318</v>
      </c>
    </row>
    <row r="41" spans="1:28" x14ac:dyDescent="0.3">
      <c r="A41" s="1" t="s">
        <v>46</v>
      </c>
      <c r="B41" s="1" t="s">
        <v>60</v>
      </c>
      <c r="C41" s="27" t="s">
        <v>368</v>
      </c>
      <c r="D41" s="38">
        <v>33</v>
      </c>
      <c r="E41" s="27">
        <v>35</v>
      </c>
      <c r="F41" s="27">
        <v>2</v>
      </c>
      <c r="G41" s="27">
        <v>9</v>
      </c>
      <c r="H41" s="27"/>
      <c r="I41" s="27"/>
      <c r="J41" s="27">
        <v>8</v>
      </c>
      <c r="K41" s="27">
        <v>8</v>
      </c>
      <c r="L41" s="87"/>
      <c r="M41" s="27">
        <v>6</v>
      </c>
      <c r="N41" s="27">
        <f>SUM(L41:M41)</f>
        <v>6</v>
      </c>
      <c r="O41" s="39">
        <v>3</v>
      </c>
      <c r="P41" s="39">
        <v>1</v>
      </c>
      <c r="Q41" s="88"/>
      <c r="R41" s="88"/>
      <c r="S41" s="88"/>
      <c r="T41" s="27">
        <v>12</v>
      </c>
      <c r="U41" s="40">
        <f t="shared" si="5"/>
        <v>0.68571428571428572</v>
      </c>
      <c r="V41" s="22">
        <v>442</v>
      </c>
      <c r="W41" s="22" t="s">
        <v>81</v>
      </c>
      <c r="X41" s="22" t="s">
        <v>78</v>
      </c>
      <c r="Y41" s="68">
        <v>655</v>
      </c>
      <c r="Z41" s="41"/>
      <c r="AA41" s="1" t="s">
        <v>267</v>
      </c>
      <c r="AB41" s="28" t="s">
        <v>318</v>
      </c>
    </row>
    <row r="42" spans="1:28" x14ac:dyDescent="0.3">
      <c r="A42" s="1" t="s">
        <v>46</v>
      </c>
      <c r="B42" s="1" t="s">
        <v>60</v>
      </c>
      <c r="C42" s="27" t="s">
        <v>369</v>
      </c>
      <c r="D42" s="38">
        <v>23</v>
      </c>
      <c r="E42" s="27">
        <v>34</v>
      </c>
      <c r="F42" s="27">
        <v>4</v>
      </c>
      <c r="G42" s="27">
        <v>9</v>
      </c>
      <c r="H42" s="27"/>
      <c r="I42" s="27"/>
      <c r="J42" s="27">
        <v>3</v>
      </c>
      <c r="K42" s="27">
        <v>4</v>
      </c>
      <c r="L42" s="87"/>
      <c r="M42" s="27">
        <v>2</v>
      </c>
      <c r="N42" s="27">
        <f>SUM(L42:M42)</f>
        <v>2</v>
      </c>
      <c r="O42" s="39">
        <v>4</v>
      </c>
      <c r="P42" s="39">
        <v>4</v>
      </c>
      <c r="Q42" s="88"/>
      <c r="R42" s="88"/>
      <c r="S42" s="88"/>
      <c r="T42" s="27">
        <v>11</v>
      </c>
      <c r="U42" s="40">
        <f t="shared" si="5"/>
        <v>0.61764705882352944</v>
      </c>
      <c r="V42" s="22">
        <v>442</v>
      </c>
      <c r="W42" s="22" t="s">
        <v>81</v>
      </c>
      <c r="X42" s="22" t="s">
        <v>78</v>
      </c>
      <c r="Y42" s="68">
        <v>655</v>
      </c>
      <c r="Z42" s="41"/>
      <c r="AA42" s="1" t="s">
        <v>267</v>
      </c>
      <c r="AB42" s="28" t="s">
        <v>318</v>
      </c>
    </row>
    <row r="43" spans="1:28" x14ac:dyDescent="0.3">
      <c r="A43" s="1" t="s">
        <v>46</v>
      </c>
      <c r="B43" s="1" t="s">
        <v>60</v>
      </c>
      <c r="C43" s="27" t="s">
        <v>370</v>
      </c>
      <c r="D43" s="38">
        <v>22</v>
      </c>
      <c r="E43" s="27" t="s">
        <v>382</v>
      </c>
      <c r="F43" s="27"/>
      <c r="G43" s="27"/>
      <c r="H43" s="27"/>
      <c r="I43" s="27"/>
      <c r="J43" s="27"/>
      <c r="K43" s="27"/>
      <c r="L43" s="87"/>
      <c r="M43" s="27"/>
      <c r="N43" s="27"/>
      <c r="O43" s="39"/>
      <c r="P43" s="39"/>
      <c r="Q43" s="88"/>
      <c r="R43" s="88"/>
      <c r="S43" s="88"/>
      <c r="T43" s="27"/>
      <c r="U43" s="40" t="str">
        <f t="shared" si="5"/>
        <v/>
      </c>
      <c r="V43" s="22">
        <v>442</v>
      </c>
      <c r="W43" s="22" t="s">
        <v>81</v>
      </c>
      <c r="X43" s="22" t="s">
        <v>78</v>
      </c>
      <c r="Y43" s="68">
        <v>655</v>
      </c>
      <c r="Z43" s="41"/>
      <c r="AA43" s="1" t="s">
        <v>267</v>
      </c>
      <c r="AB43" s="28" t="s">
        <v>318</v>
      </c>
    </row>
    <row r="44" spans="1:28" x14ac:dyDescent="0.3">
      <c r="A44" s="1" t="s">
        <v>46</v>
      </c>
      <c r="B44" s="1" t="s">
        <v>60</v>
      </c>
      <c r="C44" s="55" t="s">
        <v>39</v>
      </c>
      <c r="D44" s="1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42"/>
      <c r="R44" s="55">
        <v>27</v>
      </c>
      <c r="S44" s="42"/>
      <c r="T44" s="27"/>
      <c r="U44" s="40" t="str">
        <f t="shared" ref="U44" si="6">_xlfn.IFNA("",((T44+Q44+N44-R44)+(O44*2))/E44)</f>
        <v/>
      </c>
      <c r="V44" s="22">
        <v>442</v>
      </c>
      <c r="W44" s="22" t="s">
        <v>81</v>
      </c>
      <c r="X44" s="22" t="s">
        <v>78</v>
      </c>
      <c r="Y44" s="68">
        <v>655</v>
      </c>
      <c r="Z44" s="41"/>
      <c r="AA44" s="1" t="s">
        <v>267</v>
      </c>
      <c r="AB44" s="28" t="s">
        <v>318</v>
      </c>
    </row>
    <row r="45" spans="1:28" x14ac:dyDescent="0.3">
      <c r="A45" s="43" t="s">
        <v>46</v>
      </c>
      <c r="B45" s="43" t="s">
        <v>60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32</v>
      </c>
      <c r="G45" s="44">
        <f t="shared" si="7"/>
        <v>75</v>
      </c>
      <c r="H45" s="44">
        <f t="shared" si="7"/>
        <v>0</v>
      </c>
      <c r="I45" s="44">
        <f t="shared" si="7"/>
        <v>0</v>
      </c>
      <c r="J45" s="44">
        <f t="shared" si="7"/>
        <v>41</v>
      </c>
      <c r="K45" s="44">
        <f t="shared" si="7"/>
        <v>60</v>
      </c>
      <c r="L45" s="44">
        <f t="shared" si="7"/>
        <v>0</v>
      </c>
      <c r="M45" s="44">
        <f t="shared" si="7"/>
        <v>48</v>
      </c>
      <c r="N45" s="44">
        <f t="shared" si="7"/>
        <v>48</v>
      </c>
      <c r="O45" s="44">
        <f t="shared" si="7"/>
        <v>29</v>
      </c>
      <c r="P45" s="44">
        <f t="shared" si="7"/>
        <v>19</v>
      </c>
      <c r="Q45" s="44">
        <f t="shared" si="7"/>
        <v>4</v>
      </c>
      <c r="R45" s="44">
        <f t="shared" si="7"/>
        <v>27</v>
      </c>
      <c r="S45" s="44">
        <f t="shared" si="7"/>
        <v>0</v>
      </c>
      <c r="T45" s="44">
        <f t="shared" si="7"/>
        <v>105</v>
      </c>
      <c r="U45" s="45">
        <f>((T45+Q45+N45-R45)+(O45*2))/E45</f>
        <v>0.78333333333333333</v>
      </c>
      <c r="V45" s="46">
        <v>442</v>
      </c>
      <c r="W45" s="46" t="s">
        <v>81</v>
      </c>
      <c r="X45" s="46" t="s">
        <v>78</v>
      </c>
      <c r="Y45" s="69">
        <v>655</v>
      </c>
      <c r="Z45" s="47"/>
      <c r="AA45" s="43" t="s">
        <v>267</v>
      </c>
      <c r="AB45" s="67" t="s">
        <v>318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0.42666666666666669</v>
      </c>
      <c r="H46" s="27"/>
      <c r="I46" s="1"/>
      <c r="J46" s="48" t="s">
        <v>42</v>
      </c>
      <c r="K46" s="50">
        <f>J45/K45</f>
        <v>0.68333333333333335</v>
      </c>
      <c r="L46" s="1"/>
      <c r="M46" s="39" t="s">
        <v>43</v>
      </c>
      <c r="N46" s="51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E66B-EF53-4845-93E8-399470E739A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2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319</v>
      </c>
      <c r="K4" s="16" t="s">
        <v>45</v>
      </c>
      <c r="L4" s="17"/>
      <c r="M4" s="18"/>
      <c r="N4" s="19">
        <v>15</v>
      </c>
      <c r="O4" s="19">
        <v>22</v>
      </c>
      <c r="P4" s="19">
        <v>17</v>
      </c>
      <c r="Q4" s="19">
        <v>30</v>
      </c>
      <c r="R4" s="20"/>
      <c r="S4" s="21">
        <f>SUM(N4:R4)</f>
        <v>84</v>
      </c>
      <c r="T4" s="22">
        <v>443</v>
      </c>
    </row>
    <row r="5" spans="1:28" x14ac:dyDescent="0.3">
      <c r="B5" s="1"/>
      <c r="C5" s="6" t="s">
        <v>229</v>
      </c>
      <c r="D5" s="7" t="s">
        <v>6</v>
      </c>
      <c r="E5" s="1"/>
      <c r="F5" s="1"/>
      <c r="G5" s="1"/>
      <c r="J5" s="15" t="s">
        <v>320</v>
      </c>
      <c r="K5" s="16" t="s">
        <v>59</v>
      </c>
      <c r="L5" s="17"/>
      <c r="M5" s="18"/>
      <c r="N5" s="19">
        <v>24</v>
      </c>
      <c r="O5" s="19">
        <v>24</v>
      </c>
      <c r="P5" s="19">
        <v>34</v>
      </c>
      <c r="Q5" s="19">
        <v>25</v>
      </c>
      <c r="R5" s="20"/>
      <c r="S5" s="21">
        <f>SUM(N5:R5)</f>
        <v>107</v>
      </c>
      <c r="T5" s="22">
        <v>443</v>
      </c>
      <c r="U5" s="1"/>
      <c r="V5" s="1"/>
      <c r="W5" s="1"/>
    </row>
    <row r="6" spans="1:28" x14ac:dyDescent="0.3">
      <c r="C6" s="23">
        <v>4156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443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47</v>
      </c>
      <c r="D13" s="38">
        <v>21</v>
      </c>
      <c r="E13" s="87"/>
      <c r="F13" s="27">
        <v>4</v>
      </c>
      <c r="G13" s="87"/>
      <c r="H13" s="27"/>
      <c r="I13" s="27"/>
      <c r="J13" s="27">
        <v>0</v>
      </c>
      <c r="K13" s="27">
        <v>0</v>
      </c>
      <c r="L13" s="87"/>
      <c r="M13" s="87"/>
      <c r="N13" s="27">
        <f t="shared" ref="N13:N18" si="0">SUM(L13:M13)</f>
        <v>0</v>
      </c>
      <c r="O13" s="88"/>
      <c r="P13" s="88"/>
      <c r="Q13" s="88"/>
      <c r="R13" s="88"/>
      <c r="S13" s="88"/>
      <c r="T13" s="27">
        <f t="shared" ref="T13:T21" si="1">+(F13*2)+J13</f>
        <v>8</v>
      </c>
      <c r="U13" s="40" t="str">
        <f t="shared" ref="U13:U21" si="2">IFERROR(((T13+Q13+N13-R13)+(O13*2))/E13,"")</f>
        <v/>
      </c>
      <c r="V13" s="22">
        <v>443</v>
      </c>
      <c r="W13" s="22" t="s">
        <v>77</v>
      </c>
      <c r="X13" s="22" t="s">
        <v>82</v>
      </c>
      <c r="Y13" s="68">
        <v>4156</v>
      </c>
      <c r="Z13" s="41"/>
      <c r="AA13" s="1" t="s">
        <v>79</v>
      </c>
      <c r="AB13" s="28" t="s">
        <v>321</v>
      </c>
    </row>
    <row r="14" spans="1:28" x14ac:dyDescent="0.3">
      <c r="A14" s="1" t="s">
        <v>58</v>
      </c>
      <c r="B14" s="1" t="s">
        <v>46</v>
      </c>
      <c r="C14" s="27" t="s">
        <v>85</v>
      </c>
      <c r="D14" s="38">
        <v>24</v>
      </c>
      <c r="E14" s="87"/>
      <c r="F14" s="27">
        <v>2</v>
      </c>
      <c r="G14" s="87"/>
      <c r="H14" s="27"/>
      <c r="I14" s="27"/>
      <c r="J14" s="27">
        <v>1</v>
      </c>
      <c r="K14" s="27">
        <v>2</v>
      </c>
      <c r="L14" s="87"/>
      <c r="M14" s="87"/>
      <c r="N14" s="27">
        <f t="shared" si="0"/>
        <v>0</v>
      </c>
      <c r="O14" s="88"/>
      <c r="P14" s="88"/>
      <c r="Q14" s="88"/>
      <c r="R14" s="88"/>
      <c r="S14" s="88"/>
      <c r="T14" s="27">
        <f t="shared" si="1"/>
        <v>5</v>
      </c>
      <c r="U14" s="40" t="str">
        <f t="shared" si="2"/>
        <v/>
      </c>
      <c r="V14" s="22">
        <v>443</v>
      </c>
      <c r="W14" s="22" t="s">
        <v>77</v>
      </c>
      <c r="X14" s="22" t="s">
        <v>82</v>
      </c>
      <c r="Y14" s="68">
        <v>4156</v>
      </c>
      <c r="Z14" s="41"/>
      <c r="AA14" s="1" t="s">
        <v>79</v>
      </c>
      <c r="AB14" s="28" t="s">
        <v>321</v>
      </c>
    </row>
    <row r="15" spans="1:28" x14ac:dyDescent="0.3">
      <c r="A15" s="1" t="s">
        <v>58</v>
      </c>
      <c r="B15" s="1" t="s">
        <v>46</v>
      </c>
      <c r="C15" s="27" t="s">
        <v>54</v>
      </c>
      <c r="D15" s="38">
        <v>32</v>
      </c>
      <c r="E15" s="87"/>
      <c r="F15" s="27">
        <v>1</v>
      </c>
      <c r="G15" s="87"/>
      <c r="H15" s="27"/>
      <c r="I15" s="27"/>
      <c r="J15" s="27">
        <v>0</v>
      </c>
      <c r="K15" s="27">
        <v>0</v>
      </c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27">
        <f t="shared" si="1"/>
        <v>2</v>
      </c>
      <c r="U15" s="40" t="str">
        <f t="shared" si="2"/>
        <v/>
      </c>
      <c r="V15" s="22">
        <v>443</v>
      </c>
      <c r="W15" s="22" t="s">
        <v>77</v>
      </c>
      <c r="X15" s="22" t="s">
        <v>82</v>
      </c>
      <c r="Y15" s="68">
        <v>4156</v>
      </c>
      <c r="Z15" s="41"/>
      <c r="AA15" s="1" t="s">
        <v>79</v>
      </c>
      <c r="AB15" s="28" t="s">
        <v>321</v>
      </c>
    </row>
    <row r="16" spans="1:28" x14ac:dyDescent="0.3">
      <c r="A16" s="1" t="s">
        <v>58</v>
      </c>
      <c r="B16" s="1" t="s">
        <v>46</v>
      </c>
      <c r="C16" s="27" t="s">
        <v>110</v>
      </c>
      <c r="D16" s="38">
        <v>25</v>
      </c>
      <c r="E16" s="87"/>
      <c r="F16" s="27">
        <v>5</v>
      </c>
      <c r="G16" s="87"/>
      <c r="H16" s="27"/>
      <c r="I16" s="27"/>
      <c r="J16" s="27">
        <v>3</v>
      </c>
      <c r="K16" s="27">
        <v>4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f t="shared" si="1"/>
        <v>13</v>
      </c>
      <c r="U16" s="40" t="str">
        <f t="shared" si="2"/>
        <v/>
      </c>
      <c r="V16" s="22">
        <v>443</v>
      </c>
      <c r="W16" s="22" t="s">
        <v>77</v>
      </c>
      <c r="X16" s="22" t="s">
        <v>82</v>
      </c>
      <c r="Y16" s="68">
        <v>4156</v>
      </c>
      <c r="Z16" s="41"/>
      <c r="AA16" s="1" t="s">
        <v>79</v>
      </c>
      <c r="AB16" s="28" t="s">
        <v>321</v>
      </c>
    </row>
    <row r="17" spans="1:28" x14ac:dyDescent="0.3">
      <c r="A17" s="1" t="s">
        <v>58</v>
      </c>
      <c r="B17" s="1" t="s">
        <v>46</v>
      </c>
      <c r="C17" s="27" t="s">
        <v>111</v>
      </c>
      <c r="D17" s="38">
        <v>44</v>
      </c>
      <c r="E17" s="87"/>
      <c r="F17" s="27">
        <v>6</v>
      </c>
      <c r="G17" s="87"/>
      <c r="H17" s="27"/>
      <c r="I17" s="27"/>
      <c r="J17" s="27">
        <v>2</v>
      </c>
      <c r="K17" s="27">
        <v>2</v>
      </c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f t="shared" si="1"/>
        <v>14</v>
      </c>
      <c r="U17" s="40" t="str">
        <f t="shared" si="2"/>
        <v/>
      </c>
      <c r="V17" s="22">
        <v>443</v>
      </c>
      <c r="W17" s="22" t="s">
        <v>77</v>
      </c>
      <c r="X17" s="22" t="s">
        <v>82</v>
      </c>
      <c r="Y17" s="68">
        <v>4156</v>
      </c>
      <c r="Z17" s="41"/>
      <c r="AA17" s="1" t="s">
        <v>79</v>
      </c>
      <c r="AB17" s="28" t="s">
        <v>321</v>
      </c>
    </row>
    <row r="18" spans="1:28" x14ac:dyDescent="0.3">
      <c r="A18" s="1" t="s">
        <v>58</v>
      </c>
      <c r="B18" s="1" t="s">
        <v>46</v>
      </c>
      <c r="C18" s="27" t="s">
        <v>48</v>
      </c>
      <c r="D18" s="38">
        <v>15</v>
      </c>
      <c r="E18" s="87"/>
      <c r="F18" s="27">
        <v>4</v>
      </c>
      <c r="G18" s="87"/>
      <c r="H18" s="27"/>
      <c r="I18" s="27"/>
      <c r="J18" s="27">
        <v>5</v>
      </c>
      <c r="K18" s="27">
        <v>8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f t="shared" si="1"/>
        <v>13</v>
      </c>
      <c r="U18" s="40" t="str">
        <f t="shared" si="2"/>
        <v/>
      </c>
      <c r="V18" s="22">
        <v>443</v>
      </c>
      <c r="W18" s="22" t="s">
        <v>77</v>
      </c>
      <c r="X18" s="22" t="s">
        <v>82</v>
      </c>
      <c r="Y18" s="68">
        <v>4156</v>
      </c>
      <c r="Z18" s="41"/>
      <c r="AA18" s="1" t="s">
        <v>79</v>
      </c>
      <c r="AB18" s="28" t="s">
        <v>321</v>
      </c>
    </row>
    <row r="19" spans="1:28" x14ac:dyDescent="0.3">
      <c r="A19" s="1" t="s">
        <v>58</v>
      </c>
      <c r="B19" s="1" t="s">
        <v>46</v>
      </c>
      <c r="C19" s="27" t="s">
        <v>49</v>
      </c>
      <c r="D19" s="38">
        <v>42</v>
      </c>
      <c r="E19" s="87"/>
      <c r="F19" s="27">
        <v>1</v>
      </c>
      <c r="G19" s="87"/>
      <c r="H19" s="27"/>
      <c r="I19" s="27"/>
      <c r="J19" s="27">
        <v>4</v>
      </c>
      <c r="K19" s="27">
        <v>4</v>
      </c>
      <c r="L19" s="87"/>
      <c r="M19" s="87"/>
      <c r="N19" s="27">
        <f>SUM(L19:M19)</f>
        <v>0</v>
      </c>
      <c r="O19" s="88"/>
      <c r="P19" s="88"/>
      <c r="Q19" s="88"/>
      <c r="R19" s="88"/>
      <c r="S19" s="88"/>
      <c r="T19" s="27">
        <f t="shared" si="1"/>
        <v>6</v>
      </c>
      <c r="U19" s="40" t="str">
        <f t="shared" si="2"/>
        <v/>
      </c>
      <c r="V19" s="22">
        <v>443</v>
      </c>
      <c r="W19" s="22" t="s">
        <v>77</v>
      </c>
      <c r="X19" s="22" t="s">
        <v>82</v>
      </c>
      <c r="Y19" s="68">
        <v>4156</v>
      </c>
      <c r="Z19" s="41"/>
      <c r="AA19" s="1" t="s">
        <v>79</v>
      </c>
      <c r="AB19" s="28" t="s">
        <v>321</v>
      </c>
    </row>
    <row r="20" spans="1:28" x14ac:dyDescent="0.3">
      <c r="A20" s="1" t="s">
        <v>58</v>
      </c>
      <c r="B20" s="1" t="s">
        <v>46</v>
      </c>
      <c r="C20" s="27" t="s">
        <v>112</v>
      </c>
      <c r="D20" s="38">
        <v>33</v>
      </c>
      <c r="E20" s="87"/>
      <c r="F20" s="27">
        <v>3</v>
      </c>
      <c r="G20" s="87"/>
      <c r="H20" s="27"/>
      <c r="I20" s="27"/>
      <c r="J20" s="27">
        <v>0</v>
      </c>
      <c r="K20" s="27">
        <v>0</v>
      </c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27">
        <f t="shared" si="1"/>
        <v>6</v>
      </c>
      <c r="U20" s="40" t="str">
        <f t="shared" si="2"/>
        <v/>
      </c>
      <c r="V20" s="22">
        <v>443</v>
      </c>
      <c r="W20" s="22" t="s">
        <v>77</v>
      </c>
      <c r="X20" s="22" t="s">
        <v>82</v>
      </c>
      <c r="Y20" s="68">
        <v>4156</v>
      </c>
      <c r="Z20" s="41"/>
      <c r="AA20" s="1" t="s">
        <v>79</v>
      </c>
      <c r="AB20" s="28" t="s">
        <v>321</v>
      </c>
    </row>
    <row r="21" spans="1:28" x14ac:dyDescent="0.3">
      <c r="A21" s="1" t="s">
        <v>58</v>
      </c>
      <c r="B21" s="1" t="s">
        <v>46</v>
      </c>
      <c r="C21" s="27" t="s">
        <v>50</v>
      </c>
      <c r="D21" s="38">
        <v>11</v>
      </c>
      <c r="E21" s="87"/>
      <c r="F21" s="27">
        <v>7</v>
      </c>
      <c r="G21" s="87"/>
      <c r="H21" s="27"/>
      <c r="I21" s="27"/>
      <c r="J21" s="27">
        <v>3</v>
      </c>
      <c r="K21" s="27">
        <v>4</v>
      </c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f t="shared" si="1"/>
        <v>17</v>
      </c>
      <c r="U21" s="40" t="str">
        <f t="shared" si="2"/>
        <v/>
      </c>
      <c r="V21" s="22">
        <v>443</v>
      </c>
      <c r="W21" s="22" t="s">
        <v>77</v>
      </c>
      <c r="X21" s="22" t="s">
        <v>82</v>
      </c>
      <c r="Y21" s="68">
        <v>4156</v>
      </c>
      <c r="Z21" s="41"/>
      <c r="AA21" s="1" t="s">
        <v>79</v>
      </c>
      <c r="AB21" s="28" t="s">
        <v>321</v>
      </c>
    </row>
    <row r="22" spans="1:28" x14ac:dyDescent="0.3">
      <c r="A22" s="1" t="s">
        <v>58</v>
      </c>
      <c r="B22" s="1" t="s">
        <v>46</v>
      </c>
      <c r="C22" s="55" t="s">
        <v>39</v>
      </c>
      <c r="D22" s="1"/>
      <c r="E22" s="55">
        <v>240</v>
      </c>
      <c r="F22" s="55"/>
      <c r="G22" s="55">
        <v>103</v>
      </c>
      <c r="H22" s="55"/>
      <c r="I22" s="55"/>
      <c r="J22" s="55"/>
      <c r="K22" s="55"/>
      <c r="L22" s="55"/>
      <c r="M22" s="55">
        <v>58</v>
      </c>
      <c r="N22" s="55">
        <v>58</v>
      </c>
      <c r="O22" s="55"/>
      <c r="P22" s="55">
        <v>25</v>
      </c>
      <c r="Q22" s="42"/>
      <c r="R22" s="42"/>
      <c r="S22" s="42"/>
      <c r="T22" s="27"/>
      <c r="U22" s="40" t="str">
        <f t="shared" ref="U22" si="3">_xlfn.IFNA("",((T22+Q22+N22-R22)+(O22*2))/E22)</f>
        <v/>
      </c>
      <c r="V22" s="22">
        <v>443</v>
      </c>
      <c r="W22" s="22" t="s">
        <v>77</v>
      </c>
      <c r="X22" s="22" t="s">
        <v>82</v>
      </c>
      <c r="Y22" s="68">
        <v>4156</v>
      </c>
      <c r="Z22" s="41"/>
      <c r="AA22" s="1" t="s">
        <v>79</v>
      </c>
      <c r="AB22" s="28" t="s">
        <v>321</v>
      </c>
    </row>
    <row r="23" spans="1:28" x14ac:dyDescent="0.3">
      <c r="A23" s="43" t="s">
        <v>58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33</v>
      </c>
      <c r="G23" s="44">
        <f t="shared" si="4"/>
        <v>103</v>
      </c>
      <c r="H23" s="44">
        <f t="shared" si="4"/>
        <v>0</v>
      </c>
      <c r="I23" s="44">
        <f t="shared" si="4"/>
        <v>0</v>
      </c>
      <c r="J23" s="44">
        <f t="shared" si="4"/>
        <v>18</v>
      </c>
      <c r="K23" s="44">
        <f t="shared" si="4"/>
        <v>24</v>
      </c>
      <c r="L23" s="44">
        <f t="shared" si="4"/>
        <v>0</v>
      </c>
      <c r="M23" s="44">
        <f t="shared" si="4"/>
        <v>58</v>
      </c>
      <c r="N23" s="44">
        <f t="shared" si="4"/>
        <v>58</v>
      </c>
      <c r="O23" s="44">
        <f t="shared" si="4"/>
        <v>0</v>
      </c>
      <c r="P23" s="44">
        <f t="shared" si="4"/>
        <v>25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84</v>
      </c>
      <c r="U23" s="45">
        <f>((T23+Q23+N23-R23)+(O23*2))/E23</f>
        <v>0.59166666666666667</v>
      </c>
      <c r="V23" s="46">
        <v>443</v>
      </c>
      <c r="W23" s="46" t="s">
        <v>77</v>
      </c>
      <c r="X23" s="46" t="s">
        <v>82</v>
      </c>
      <c r="Y23" s="69">
        <v>4156</v>
      </c>
      <c r="Z23" s="47"/>
      <c r="AA23" s="43" t="s">
        <v>79</v>
      </c>
      <c r="AB23" s="67" t="s">
        <v>321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0.32038834951456313</v>
      </c>
      <c r="H24" s="27"/>
      <c r="I24" s="1"/>
      <c r="J24" s="48" t="s">
        <v>42</v>
      </c>
      <c r="K24" s="50">
        <f>J23/K23</f>
        <v>0.75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19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7" t="s">
        <v>235</v>
      </c>
      <c r="D35" s="38">
        <v>24</v>
      </c>
      <c r="E35" s="87"/>
      <c r="F35" s="27">
        <v>5</v>
      </c>
      <c r="G35" s="87"/>
      <c r="H35" s="27"/>
      <c r="I35" s="27"/>
      <c r="J35" s="27">
        <v>1</v>
      </c>
      <c r="K35" s="27">
        <v>1</v>
      </c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f>(H35*3)+((F35-H35)*2)+J35</f>
        <v>11</v>
      </c>
      <c r="U35" s="40" t="str">
        <f>IFERROR(((T35+Q35+N35-R35)+(O35*2))/E35,"")</f>
        <v/>
      </c>
      <c r="V35" s="22">
        <v>443</v>
      </c>
      <c r="W35" s="22" t="s">
        <v>81</v>
      </c>
      <c r="X35" s="22" t="s">
        <v>78</v>
      </c>
      <c r="Y35" s="68">
        <v>4156</v>
      </c>
      <c r="Z35" s="41"/>
      <c r="AA35" s="1" t="s">
        <v>219</v>
      </c>
      <c r="AB35" s="28" t="s">
        <v>322</v>
      </c>
    </row>
    <row r="36" spans="1:28" x14ac:dyDescent="0.3">
      <c r="A36" s="1" t="s">
        <v>46</v>
      </c>
      <c r="B36" s="1" t="s">
        <v>58</v>
      </c>
      <c r="C36" s="27" t="s">
        <v>144</v>
      </c>
      <c r="D36" s="38">
        <v>22</v>
      </c>
      <c r="E36" s="87"/>
      <c r="F36" s="27">
        <v>2</v>
      </c>
      <c r="G36" s="87"/>
      <c r="H36" s="27"/>
      <c r="I36" s="27"/>
      <c r="J36" s="27">
        <v>0</v>
      </c>
      <c r="K36" s="27">
        <v>0</v>
      </c>
      <c r="L36" s="87"/>
      <c r="M36" s="87"/>
      <c r="N36" s="27">
        <f t="shared" ref="N36:N41" si="5">SUM(L36:M36)</f>
        <v>0</v>
      </c>
      <c r="O36" s="88"/>
      <c r="P36" s="88"/>
      <c r="Q36" s="88"/>
      <c r="R36" s="88"/>
      <c r="S36" s="88"/>
      <c r="T36" s="39">
        <f t="shared" ref="T36:T41" si="6">(H36*3)+((F36-H36)*2)+J36</f>
        <v>4</v>
      </c>
      <c r="U36" s="40" t="str">
        <f t="shared" ref="U36:U46" si="7">IFERROR(((T36+Q36+N36-R36)+(O36*2))/E36,"")</f>
        <v/>
      </c>
      <c r="V36" s="22">
        <v>443</v>
      </c>
      <c r="W36" s="22" t="s">
        <v>81</v>
      </c>
      <c r="X36" s="22" t="s">
        <v>78</v>
      </c>
      <c r="Y36" s="68">
        <v>4156</v>
      </c>
      <c r="Z36" s="41"/>
      <c r="AA36" s="1" t="s">
        <v>219</v>
      </c>
      <c r="AB36" s="28" t="s">
        <v>322</v>
      </c>
    </row>
    <row r="37" spans="1:28" x14ac:dyDescent="0.3">
      <c r="A37" s="1" t="s">
        <v>46</v>
      </c>
      <c r="B37" s="1" t="s">
        <v>58</v>
      </c>
      <c r="C37" s="27" t="s">
        <v>221</v>
      </c>
      <c r="D37" s="38">
        <v>21</v>
      </c>
      <c r="E37" s="87"/>
      <c r="F37" s="27">
        <v>3</v>
      </c>
      <c r="G37" s="87"/>
      <c r="H37" s="27"/>
      <c r="I37" s="27"/>
      <c r="J37" s="27">
        <v>1</v>
      </c>
      <c r="K37" s="27">
        <v>2</v>
      </c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39">
        <f t="shared" si="6"/>
        <v>7</v>
      </c>
      <c r="U37" s="40" t="str">
        <f t="shared" si="7"/>
        <v/>
      </c>
      <c r="V37" s="22">
        <v>443</v>
      </c>
      <c r="W37" s="22" t="s">
        <v>81</v>
      </c>
      <c r="X37" s="22" t="s">
        <v>78</v>
      </c>
      <c r="Y37" s="68">
        <v>4156</v>
      </c>
      <c r="Z37" s="41"/>
      <c r="AA37" s="1" t="s">
        <v>219</v>
      </c>
      <c r="AB37" s="28" t="s">
        <v>322</v>
      </c>
    </row>
    <row r="38" spans="1:28" x14ac:dyDescent="0.3">
      <c r="A38" s="1" t="s">
        <v>46</v>
      </c>
      <c r="B38" s="1" t="s">
        <v>58</v>
      </c>
      <c r="C38" s="27" t="s">
        <v>222</v>
      </c>
      <c r="D38" s="38">
        <v>15</v>
      </c>
      <c r="E38" s="87"/>
      <c r="F38" s="27">
        <v>3</v>
      </c>
      <c r="G38" s="87"/>
      <c r="H38" s="27"/>
      <c r="I38" s="27"/>
      <c r="J38" s="27">
        <v>3</v>
      </c>
      <c r="K38" s="27">
        <v>4</v>
      </c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39">
        <f t="shared" si="6"/>
        <v>9</v>
      </c>
      <c r="U38" s="40" t="str">
        <f t="shared" si="7"/>
        <v/>
      </c>
      <c r="V38" s="22">
        <v>443</v>
      </c>
      <c r="W38" s="22" t="s">
        <v>81</v>
      </c>
      <c r="X38" s="22" t="s">
        <v>78</v>
      </c>
      <c r="Y38" s="68">
        <v>4156</v>
      </c>
      <c r="Z38" s="41"/>
      <c r="AA38" s="1" t="s">
        <v>219</v>
      </c>
      <c r="AB38" s="28" t="s">
        <v>322</v>
      </c>
    </row>
    <row r="39" spans="1:28" x14ac:dyDescent="0.3">
      <c r="A39" s="1" t="s">
        <v>46</v>
      </c>
      <c r="B39" s="1" t="s">
        <v>58</v>
      </c>
      <c r="C39" s="27" t="s">
        <v>223</v>
      </c>
      <c r="D39" s="38">
        <v>10</v>
      </c>
      <c r="E39" s="87"/>
      <c r="F39" s="27">
        <v>2</v>
      </c>
      <c r="G39" s="87"/>
      <c r="H39" s="27"/>
      <c r="I39" s="27"/>
      <c r="J39" s="27">
        <v>0</v>
      </c>
      <c r="K39" s="27">
        <v>0</v>
      </c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39">
        <f t="shared" si="6"/>
        <v>4</v>
      </c>
      <c r="U39" s="40" t="str">
        <f t="shared" si="7"/>
        <v/>
      </c>
      <c r="V39" s="22">
        <v>443</v>
      </c>
      <c r="W39" s="22" t="s">
        <v>81</v>
      </c>
      <c r="X39" s="22" t="s">
        <v>78</v>
      </c>
      <c r="Y39" s="68">
        <v>4156</v>
      </c>
      <c r="Z39" s="41"/>
      <c r="AA39" s="1" t="s">
        <v>219</v>
      </c>
      <c r="AB39" s="28" t="s">
        <v>322</v>
      </c>
    </row>
    <row r="40" spans="1:28" x14ac:dyDescent="0.3">
      <c r="A40" s="1" t="s">
        <v>46</v>
      </c>
      <c r="B40" s="1" t="s">
        <v>58</v>
      </c>
      <c r="C40" s="27" t="s">
        <v>224</v>
      </c>
      <c r="D40" s="38">
        <v>14</v>
      </c>
      <c r="E40" s="87"/>
      <c r="F40" s="27">
        <v>1</v>
      </c>
      <c r="G40" s="87"/>
      <c r="H40" s="27"/>
      <c r="I40" s="27"/>
      <c r="J40" s="27">
        <v>4</v>
      </c>
      <c r="K40" s="27">
        <v>4</v>
      </c>
      <c r="L40" s="87"/>
      <c r="M40" s="87"/>
      <c r="N40" s="27">
        <f t="shared" si="5"/>
        <v>0</v>
      </c>
      <c r="O40" s="88"/>
      <c r="P40" s="88"/>
      <c r="Q40" s="88"/>
      <c r="R40" s="88"/>
      <c r="S40" s="88"/>
      <c r="T40" s="39">
        <f t="shared" si="6"/>
        <v>6</v>
      </c>
      <c r="U40" s="40" t="str">
        <f t="shared" si="7"/>
        <v/>
      </c>
      <c r="V40" s="22">
        <v>443</v>
      </c>
      <c r="W40" s="22" t="s">
        <v>81</v>
      </c>
      <c r="X40" s="22" t="s">
        <v>78</v>
      </c>
      <c r="Y40" s="68">
        <v>4156</v>
      </c>
      <c r="Z40" s="41"/>
      <c r="AA40" s="1" t="s">
        <v>219</v>
      </c>
      <c r="AB40" s="28" t="s">
        <v>322</v>
      </c>
    </row>
    <row r="41" spans="1:28" x14ac:dyDescent="0.3">
      <c r="A41" s="1" t="s">
        <v>46</v>
      </c>
      <c r="B41" s="1" t="s">
        <v>58</v>
      </c>
      <c r="C41" s="27" t="s">
        <v>145</v>
      </c>
      <c r="D41" s="38">
        <v>44</v>
      </c>
      <c r="E41" s="87"/>
      <c r="F41" s="27">
        <v>12</v>
      </c>
      <c r="G41" s="27">
        <v>20</v>
      </c>
      <c r="H41" s="27"/>
      <c r="I41" s="27"/>
      <c r="J41" s="27">
        <v>5</v>
      </c>
      <c r="K41" s="27">
        <v>9</v>
      </c>
      <c r="L41" s="27">
        <v>11</v>
      </c>
      <c r="M41" s="27">
        <v>13</v>
      </c>
      <c r="N41" s="27">
        <f t="shared" si="5"/>
        <v>24</v>
      </c>
      <c r="O41" s="88"/>
      <c r="P41" s="88"/>
      <c r="Q41" s="88"/>
      <c r="R41" s="88"/>
      <c r="S41" s="88"/>
      <c r="T41" s="39">
        <f t="shared" si="6"/>
        <v>29</v>
      </c>
      <c r="U41" s="40" t="str">
        <f t="shared" si="7"/>
        <v/>
      </c>
      <c r="V41" s="22">
        <v>443</v>
      </c>
      <c r="W41" s="22" t="s">
        <v>81</v>
      </c>
      <c r="X41" s="22" t="s">
        <v>78</v>
      </c>
      <c r="Y41" s="68">
        <v>4156</v>
      </c>
      <c r="Z41" s="41"/>
      <c r="AA41" s="1" t="s">
        <v>219</v>
      </c>
      <c r="AB41" s="28" t="s">
        <v>322</v>
      </c>
    </row>
    <row r="42" spans="1:28" x14ac:dyDescent="0.3">
      <c r="A42" s="1" t="s">
        <v>46</v>
      </c>
      <c r="B42" s="1" t="s">
        <v>58</v>
      </c>
      <c r="C42" s="27" t="s">
        <v>237</v>
      </c>
      <c r="D42" s="38">
        <v>26</v>
      </c>
      <c r="E42" s="87"/>
      <c r="F42" s="27">
        <v>0</v>
      </c>
      <c r="G42" s="87"/>
      <c r="H42" s="27"/>
      <c r="I42" s="27"/>
      <c r="J42" s="27">
        <v>0</v>
      </c>
      <c r="K42" s="27">
        <v>0</v>
      </c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39">
        <f>(H42*3)+((F42-H42)*2)+J42</f>
        <v>0</v>
      </c>
      <c r="U42" s="40" t="str">
        <f t="shared" si="7"/>
        <v/>
      </c>
      <c r="V42" s="22">
        <v>443</v>
      </c>
      <c r="W42" s="22" t="s">
        <v>81</v>
      </c>
      <c r="X42" s="22" t="s">
        <v>78</v>
      </c>
      <c r="Y42" s="68">
        <v>4156</v>
      </c>
      <c r="Z42" s="41"/>
      <c r="AA42" s="1" t="s">
        <v>219</v>
      </c>
      <c r="AB42" s="28" t="s">
        <v>322</v>
      </c>
    </row>
    <row r="43" spans="1:28" x14ac:dyDescent="0.3">
      <c r="A43" s="1" t="s">
        <v>46</v>
      </c>
      <c r="B43" s="1" t="s">
        <v>58</v>
      </c>
      <c r="C43" s="27" t="s">
        <v>469</v>
      </c>
      <c r="D43" s="38">
        <v>12</v>
      </c>
      <c r="E43" s="87"/>
      <c r="F43" s="27">
        <v>2</v>
      </c>
      <c r="G43" s="87"/>
      <c r="H43" s="27"/>
      <c r="I43" s="27"/>
      <c r="J43" s="27">
        <v>0</v>
      </c>
      <c r="K43" s="27">
        <v>0</v>
      </c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f>(H43*3)+((F43-H43)*2)+J43</f>
        <v>4</v>
      </c>
      <c r="U43" s="40" t="str">
        <f t="shared" si="7"/>
        <v/>
      </c>
      <c r="V43" s="22">
        <v>443</v>
      </c>
      <c r="W43" s="22" t="s">
        <v>81</v>
      </c>
      <c r="X43" s="22" t="s">
        <v>78</v>
      </c>
      <c r="Y43" s="68">
        <v>4156</v>
      </c>
      <c r="Z43" s="41"/>
      <c r="AA43" s="1" t="s">
        <v>219</v>
      </c>
      <c r="AB43" s="28" t="s">
        <v>322</v>
      </c>
    </row>
    <row r="44" spans="1:28" x14ac:dyDescent="0.3">
      <c r="A44" s="1" t="s">
        <v>46</v>
      </c>
      <c r="B44" s="1" t="s">
        <v>58</v>
      </c>
      <c r="C44" s="27" t="s">
        <v>226</v>
      </c>
      <c r="D44" s="38">
        <v>25</v>
      </c>
      <c r="E44" s="87"/>
      <c r="F44" s="27">
        <v>6</v>
      </c>
      <c r="G44" s="87"/>
      <c r="H44" s="27"/>
      <c r="I44" s="27"/>
      <c r="J44" s="27">
        <v>2</v>
      </c>
      <c r="K44" s="27">
        <v>4</v>
      </c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39">
        <f>(H44*3)+((F44-H44)*2)+J44</f>
        <v>14</v>
      </c>
      <c r="U44" s="40" t="str">
        <f t="shared" si="7"/>
        <v/>
      </c>
      <c r="V44" s="22">
        <v>443</v>
      </c>
      <c r="W44" s="22" t="s">
        <v>81</v>
      </c>
      <c r="X44" s="22" t="s">
        <v>78</v>
      </c>
      <c r="Y44" s="68">
        <v>4156</v>
      </c>
      <c r="Z44" s="41"/>
      <c r="AA44" s="1" t="s">
        <v>219</v>
      </c>
      <c r="AB44" s="28" t="s">
        <v>322</v>
      </c>
    </row>
    <row r="45" spans="1:28" x14ac:dyDescent="0.3">
      <c r="A45" s="1" t="s">
        <v>46</v>
      </c>
      <c r="B45" s="1" t="s">
        <v>58</v>
      </c>
      <c r="C45" s="27" t="s">
        <v>227</v>
      </c>
      <c r="D45" s="38">
        <v>42</v>
      </c>
      <c r="E45" s="87"/>
      <c r="F45" s="27">
        <v>3</v>
      </c>
      <c r="G45" s="27">
        <v>14</v>
      </c>
      <c r="H45" s="27"/>
      <c r="I45" s="27"/>
      <c r="J45" s="27">
        <v>4</v>
      </c>
      <c r="K45" s="27">
        <v>4</v>
      </c>
      <c r="L45" s="87"/>
      <c r="M45" s="27">
        <v>11</v>
      </c>
      <c r="N45" s="27">
        <f>SUM(L45:M45)</f>
        <v>11</v>
      </c>
      <c r="O45" s="88"/>
      <c r="P45" s="88"/>
      <c r="Q45" s="88"/>
      <c r="R45" s="88"/>
      <c r="S45" s="88"/>
      <c r="T45" s="39">
        <f>(H45*3)+((F45-H45)*2)+J45</f>
        <v>10</v>
      </c>
      <c r="U45" s="40" t="str">
        <f t="shared" si="7"/>
        <v/>
      </c>
      <c r="V45" s="22">
        <v>443</v>
      </c>
      <c r="W45" s="22" t="s">
        <v>81</v>
      </c>
      <c r="X45" s="22" t="s">
        <v>78</v>
      </c>
      <c r="Y45" s="68">
        <v>4156</v>
      </c>
      <c r="Z45" s="41"/>
      <c r="AA45" s="1" t="s">
        <v>219</v>
      </c>
      <c r="AB45" s="28" t="s">
        <v>322</v>
      </c>
    </row>
    <row r="46" spans="1:28" x14ac:dyDescent="0.3">
      <c r="A46" s="1" t="s">
        <v>46</v>
      </c>
      <c r="B46" s="1" t="s">
        <v>58</v>
      </c>
      <c r="C46" s="27" t="s">
        <v>228</v>
      </c>
      <c r="D46" s="38">
        <v>20</v>
      </c>
      <c r="E46" s="87"/>
      <c r="F46" s="27">
        <v>4</v>
      </c>
      <c r="G46" s="87"/>
      <c r="H46" s="27"/>
      <c r="I46" s="27"/>
      <c r="J46" s="27">
        <v>1</v>
      </c>
      <c r="K46" s="27">
        <v>3</v>
      </c>
      <c r="L46" s="87"/>
      <c r="M46" s="87"/>
      <c r="N46" s="27">
        <f>SUM(L46:M46)</f>
        <v>0</v>
      </c>
      <c r="O46" s="88"/>
      <c r="P46" s="88"/>
      <c r="Q46" s="88"/>
      <c r="R46" s="88"/>
      <c r="S46" s="88"/>
      <c r="T46" s="39">
        <f>(H46*3)+((F46-H46)*2)+J46</f>
        <v>9</v>
      </c>
      <c r="U46" s="40" t="str">
        <f t="shared" si="7"/>
        <v/>
      </c>
      <c r="V46" s="22">
        <v>443</v>
      </c>
      <c r="W46" s="22" t="s">
        <v>81</v>
      </c>
      <c r="X46" s="22" t="s">
        <v>78</v>
      </c>
      <c r="Y46" s="68">
        <v>4156</v>
      </c>
      <c r="Z46" s="41"/>
      <c r="AA46" s="1" t="s">
        <v>219</v>
      </c>
      <c r="AB46" s="28" t="s">
        <v>322</v>
      </c>
    </row>
    <row r="47" spans="1:28" x14ac:dyDescent="0.3">
      <c r="A47" s="1" t="s">
        <v>46</v>
      </c>
      <c r="B47" s="1" t="s">
        <v>58</v>
      </c>
      <c r="C47" s="55" t="s">
        <v>39</v>
      </c>
      <c r="D47" s="1"/>
      <c r="E47" s="55">
        <v>240</v>
      </c>
      <c r="F47" s="55"/>
      <c r="G47" s="55">
        <v>62</v>
      </c>
      <c r="H47" s="55"/>
      <c r="I47" s="55"/>
      <c r="J47" s="55"/>
      <c r="K47" s="55"/>
      <c r="L47" s="55"/>
      <c r="M47" s="55">
        <v>33</v>
      </c>
      <c r="N47" s="55"/>
      <c r="O47" s="55"/>
      <c r="P47" s="55">
        <v>21</v>
      </c>
      <c r="Q47" s="55"/>
      <c r="R47" s="55">
        <v>21</v>
      </c>
      <c r="S47" s="42"/>
      <c r="T47" s="42"/>
      <c r="U47" s="40" t="str">
        <f t="shared" ref="U47" si="8">_xlfn.IFNA("",((T47+Q47+N47-R47)+(O47*2))/E47)</f>
        <v/>
      </c>
      <c r="V47" s="22">
        <v>443</v>
      </c>
      <c r="W47" s="22" t="s">
        <v>81</v>
      </c>
      <c r="X47" s="22" t="s">
        <v>78</v>
      </c>
      <c r="Y47" s="68">
        <v>4156</v>
      </c>
      <c r="Z47" s="41"/>
      <c r="AA47" s="1" t="s">
        <v>219</v>
      </c>
      <c r="AB47" s="28" t="s">
        <v>322</v>
      </c>
    </row>
    <row r="48" spans="1:28" x14ac:dyDescent="0.3">
      <c r="A48" s="43" t="s">
        <v>46</v>
      </c>
      <c r="B48" s="43" t="s">
        <v>58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43</v>
      </c>
      <c r="G48" s="44">
        <f t="shared" si="9"/>
        <v>96</v>
      </c>
      <c r="H48" s="44">
        <f t="shared" si="9"/>
        <v>0</v>
      </c>
      <c r="I48" s="44">
        <f t="shared" si="9"/>
        <v>0</v>
      </c>
      <c r="J48" s="44">
        <f t="shared" si="9"/>
        <v>21</v>
      </c>
      <c r="K48" s="44">
        <f t="shared" si="9"/>
        <v>31</v>
      </c>
      <c r="L48" s="44">
        <f t="shared" si="9"/>
        <v>11</v>
      </c>
      <c r="M48" s="44">
        <f t="shared" si="9"/>
        <v>57</v>
      </c>
      <c r="N48" s="44">
        <f t="shared" si="9"/>
        <v>35</v>
      </c>
      <c r="O48" s="44">
        <f t="shared" si="9"/>
        <v>0</v>
      </c>
      <c r="P48" s="44">
        <f t="shared" si="9"/>
        <v>21</v>
      </c>
      <c r="Q48" s="44">
        <f t="shared" si="9"/>
        <v>0</v>
      </c>
      <c r="R48" s="44">
        <f t="shared" si="9"/>
        <v>21</v>
      </c>
      <c r="S48" s="44">
        <f t="shared" si="9"/>
        <v>0</v>
      </c>
      <c r="T48" s="44">
        <f t="shared" si="9"/>
        <v>107</v>
      </c>
      <c r="U48" s="45">
        <f>((T48+Q48+N48-R48)+(O48*2))/E48</f>
        <v>0.50416666666666665</v>
      </c>
      <c r="V48" s="46">
        <v>443</v>
      </c>
      <c r="W48" s="46" t="s">
        <v>81</v>
      </c>
      <c r="X48" s="46" t="s">
        <v>78</v>
      </c>
      <c r="Y48" s="69">
        <v>4156</v>
      </c>
      <c r="Z48" s="47"/>
      <c r="AA48" s="43" t="s">
        <v>219</v>
      </c>
      <c r="AB48" s="67" t="s">
        <v>322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0.44791666666666669</v>
      </c>
      <c r="H49" s="27"/>
      <c r="I49" s="1"/>
      <c r="J49" s="48" t="s">
        <v>42</v>
      </c>
      <c r="K49" s="50">
        <f>J48/K48</f>
        <v>0.67741935483870963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98C8-525F-416C-8E8B-339934F15B29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116</v>
      </c>
      <c r="K4" s="16" t="str">
        <f>+C11</f>
        <v>Minnesota Fillies</v>
      </c>
      <c r="L4" s="17"/>
      <c r="M4" s="18"/>
      <c r="N4" s="19">
        <v>22</v>
      </c>
      <c r="O4" s="19">
        <v>15</v>
      </c>
      <c r="P4" s="19">
        <v>16</v>
      </c>
      <c r="Q4" s="19">
        <v>23</v>
      </c>
      <c r="R4" s="20"/>
      <c r="S4" s="21">
        <f>SUM(N4:R4)</f>
        <v>76</v>
      </c>
      <c r="T4" s="22">
        <v>457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117</v>
      </c>
      <c r="K5" s="16" t="str">
        <f>+C33</f>
        <v>Dallas Diamonds</v>
      </c>
      <c r="L5" s="17"/>
      <c r="M5" s="18"/>
      <c r="N5" s="19">
        <v>23</v>
      </c>
      <c r="O5" s="19">
        <v>14</v>
      </c>
      <c r="P5" s="19">
        <v>26</v>
      </c>
      <c r="Q5" s="19">
        <v>33</v>
      </c>
      <c r="R5" s="20"/>
      <c r="S5" s="21">
        <f>SUM(N5:R5)</f>
        <v>96</v>
      </c>
      <c r="T5" s="22">
        <v>457</v>
      </c>
      <c r="U5" s="1"/>
      <c r="V5" s="1"/>
      <c r="W5" s="1"/>
    </row>
    <row r="6" spans="1:28" x14ac:dyDescent="0.3">
      <c r="C6" s="23">
        <v>831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114</v>
      </c>
      <c r="D7" s="7" t="s">
        <v>8</v>
      </c>
      <c r="G7" s="1"/>
      <c r="S7" s="1"/>
      <c r="T7" s="25" t="s">
        <v>9</v>
      </c>
      <c r="U7" s="1"/>
      <c r="V7" s="26">
        <v>457</v>
      </c>
      <c r="W7" s="1"/>
    </row>
    <row r="8" spans="1:28" x14ac:dyDescent="0.3">
      <c r="B8" s="1"/>
      <c r="C8" s="24" t="s">
        <v>115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9.2361111111111116E-2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23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10</v>
      </c>
      <c r="E13" s="27">
        <v>24</v>
      </c>
      <c r="F13" s="27">
        <v>6</v>
      </c>
      <c r="G13" s="27">
        <v>16</v>
      </c>
      <c r="H13" s="27">
        <v>0</v>
      </c>
      <c r="I13" s="27">
        <v>1</v>
      </c>
      <c r="J13" s="27">
        <v>2</v>
      </c>
      <c r="K13" s="27">
        <v>4</v>
      </c>
      <c r="L13" s="27">
        <v>1</v>
      </c>
      <c r="M13" s="27">
        <v>4</v>
      </c>
      <c r="N13" s="27">
        <f>SUM(L13:M13)</f>
        <v>5</v>
      </c>
      <c r="O13" s="27">
        <v>0</v>
      </c>
      <c r="P13" s="39">
        <v>2</v>
      </c>
      <c r="Q13" s="27">
        <v>0</v>
      </c>
      <c r="R13" s="27">
        <v>3</v>
      </c>
      <c r="S13" s="27">
        <v>0</v>
      </c>
      <c r="T13" s="27">
        <f>+(F13*2)+J13</f>
        <v>14</v>
      </c>
      <c r="U13" s="40">
        <f>IFERROR(((T13+Q13+N13-R13)+(O13*2))/E13,"")</f>
        <v>0.66666666666666663</v>
      </c>
      <c r="V13" s="22">
        <v>457</v>
      </c>
      <c r="W13" s="22" t="s">
        <v>81</v>
      </c>
      <c r="X13" s="22" t="s">
        <v>82</v>
      </c>
      <c r="Y13" s="68">
        <v>831</v>
      </c>
      <c r="Z13" s="41"/>
      <c r="AA13" s="1" t="s">
        <v>79</v>
      </c>
      <c r="AB13" s="28" t="s">
        <v>118</v>
      </c>
    </row>
    <row r="14" spans="1:28" x14ac:dyDescent="0.3">
      <c r="A14" s="1" t="s">
        <v>71</v>
      </c>
      <c r="B14" s="1" t="s">
        <v>46</v>
      </c>
      <c r="C14" s="27" t="s">
        <v>85</v>
      </c>
      <c r="D14" s="38">
        <v>24</v>
      </c>
      <c r="E14" s="27">
        <v>31</v>
      </c>
      <c r="F14" s="27">
        <v>3</v>
      </c>
      <c r="G14" s="27">
        <v>9</v>
      </c>
      <c r="H14" s="27"/>
      <c r="I14" s="27"/>
      <c r="J14" s="27">
        <v>0</v>
      </c>
      <c r="K14" s="27">
        <v>0</v>
      </c>
      <c r="L14" s="27">
        <v>1</v>
      </c>
      <c r="M14" s="27">
        <v>4</v>
      </c>
      <c r="N14" s="27">
        <f t="shared" ref="N14:N19" si="0">SUM(L14:M14)</f>
        <v>5</v>
      </c>
      <c r="O14" s="39">
        <v>2</v>
      </c>
      <c r="P14" s="39">
        <v>1</v>
      </c>
      <c r="Q14" s="39">
        <v>3</v>
      </c>
      <c r="R14" s="39">
        <v>2</v>
      </c>
      <c r="S14" s="39">
        <v>0</v>
      </c>
      <c r="T14" s="27">
        <f t="shared" ref="T14:T21" si="1">+(F14*2)+J14</f>
        <v>6</v>
      </c>
      <c r="U14" s="40">
        <f t="shared" ref="U14:U21" si="2">IFERROR(((T14+Q14+N14-R14)+(O14*2))/E14,"")</f>
        <v>0.5161290322580645</v>
      </c>
      <c r="V14" s="22">
        <v>457</v>
      </c>
      <c r="W14" s="22" t="s">
        <v>81</v>
      </c>
      <c r="X14" s="22" t="s">
        <v>82</v>
      </c>
      <c r="Y14" s="68">
        <v>831</v>
      </c>
      <c r="Z14" s="41"/>
      <c r="AA14" s="1" t="s">
        <v>79</v>
      </c>
      <c r="AB14" s="28" t="s">
        <v>118</v>
      </c>
    </row>
    <row r="15" spans="1:28" x14ac:dyDescent="0.3">
      <c r="A15" s="1" t="s">
        <v>71</v>
      </c>
      <c r="B15" s="1" t="s">
        <v>46</v>
      </c>
      <c r="C15" s="27" t="s">
        <v>54</v>
      </c>
      <c r="D15" s="38">
        <v>32</v>
      </c>
      <c r="E15" s="27">
        <v>5</v>
      </c>
      <c r="F15" s="27">
        <v>0</v>
      </c>
      <c r="G15" s="27">
        <v>2</v>
      </c>
      <c r="H15" s="27">
        <v>0</v>
      </c>
      <c r="I15" s="27">
        <v>1</v>
      </c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27">
        <f t="shared" si="1"/>
        <v>0</v>
      </c>
      <c r="U15" s="40">
        <f t="shared" si="2"/>
        <v>0</v>
      </c>
      <c r="V15" s="22">
        <v>457</v>
      </c>
      <c r="W15" s="22" t="s">
        <v>81</v>
      </c>
      <c r="X15" s="22" t="s">
        <v>82</v>
      </c>
      <c r="Y15" s="68">
        <v>831</v>
      </c>
      <c r="Z15" s="41"/>
      <c r="AA15" s="1" t="s">
        <v>79</v>
      </c>
      <c r="AB15" s="28" t="s">
        <v>118</v>
      </c>
    </row>
    <row r="16" spans="1:28" x14ac:dyDescent="0.3">
      <c r="A16" s="1" t="s">
        <v>71</v>
      </c>
      <c r="B16" s="1" t="s">
        <v>46</v>
      </c>
      <c r="C16" s="27" t="s">
        <v>110</v>
      </c>
      <c r="D16" s="38">
        <v>25</v>
      </c>
      <c r="E16" s="27">
        <v>38</v>
      </c>
      <c r="F16" s="27">
        <v>6</v>
      </c>
      <c r="G16" s="27">
        <v>14</v>
      </c>
      <c r="H16" s="27"/>
      <c r="I16" s="27"/>
      <c r="J16" s="27">
        <v>0</v>
      </c>
      <c r="K16" s="27">
        <v>1</v>
      </c>
      <c r="L16" s="27">
        <v>3</v>
      </c>
      <c r="M16" s="27">
        <v>7</v>
      </c>
      <c r="N16" s="27">
        <f t="shared" si="0"/>
        <v>10</v>
      </c>
      <c r="O16" s="39">
        <v>1</v>
      </c>
      <c r="P16" s="39">
        <v>3</v>
      </c>
      <c r="Q16" s="39">
        <v>0</v>
      </c>
      <c r="R16" s="39">
        <v>8</v>
      </c>
      <c r="S16" s="39">
        <v>4</v>
      </c>
      <c r="T16" s="27">
        <f t="shared" si="1"/>
        <v>12</v>
      </c>
      <c r="U16" s="40">
        <f t="shared" si="2"/>
        <v>0.42105263157894735</v>
      </c>
      <c r="V16" s="22">
        <v>457</v>
      </c>
      <c r="W16" s="22" t="s">
        <v>81</v>
      </c>
      <c r="X16" s="22" t="s">
        <v>82</v>
      </c>
      <c r="Y16" s="68">
        <v>831</v>
      </c>
      <c r="Z16" s="41"/>
      <c r="AA16" s="1" t="s">
        <v>79</v>
      </c>
      <c r="AB16" s="28" t="s">
        <v>118</v>
      </c>
    </row>
    <row r="17" spans="1:28" x14ac:dyDescent="0.3">
      <c r="A17" s="1" t="s">
        <v>71</v>
      </c>
      <c r="B17" s="1" t="s">
        <v>46</v>
      </c>
      <c r="C17" s="27" t="s">
        <v>111</v>
      </c>
      <c r="D17" s="38">
        <v>44</v>
      </c>
      <c r="E17" s="27">
        <v>48</v>
      </c>
      <c r="F17" s="27">
        <v>5</v>
      </c>
      <c r="G17" s="27">
        <v>9</v>
      </c>
      <c r="H17" s="27"/>
      <c r="I17" s="27"/>
      <c r="J17" s="27">
        <v>0</v>
      </c>
      <c r="K17" s="27">
        <v>0</v>
      </c>
      <c r="L17" s="27">
        <v>3</v>
      </c>
      <c r="M17" s="27">
        <v>5</v>
      </c>
      <c r="N17" s="27">
        <f t="shared" si="0"/>
        <v>8</v>
      </c>
      <c r="O17" s="39">
        <v>1</v>
      </c>
      <c r="P17" s="39">
        <v>2</v>
      </c>
      <c r="Q17" s="39">
        <v>0</v>
      </c>
      <c r="R17" s="39">
        <v>4</v>
      </c>
      <c r="S17" s="39">
        <v>1</v>
      </c>
      <c r="T17" s="27">
        <f t="shared" si="1"/>
        <v>10</v>
      </c>
      <c r="U17" s="40">
        <f t="shared" si="2"/>
        <v>0.33333333333333331</v>
      </c>
      <c r="V17" s="22">
        <v>457</v>
      </c>
      <c r="W17" s="22" t="s">
        <v>81</v>
      </c>
      <c r="X17" s="22" t="s">
        <v>82</v>
      </c>
      <c r="Y17" s="68">
        <v>831</v>
      </c>
      <c r="Z17" s="41"/>
      <c r="AA17" s="1" t="s">
        <v>79</v>
      </c>
      <c r="AB17" s="28" t="s">
        <v>118</v>
      </c>
    </row>
    <row r="18" spans="1:28" x14ac:dyDescent="0.3">
      <c r="A18" s="1" t="s">
        <v>71</v>
      </c>
      <c r="B18" s="1" t="s">
        <v>46</v>
      </c>
      <c r="C18" s="27" t="s">
        <v>48</v>
      </c>
      <c r="D18" s="38">
        <v>15</v>
      </c>
      <c r="E18" s="27">
        <v>36</v>
      </c>
      <c r="F18" s="27">
        <v>4</v>
      </c>
      <c r="G18" s="27">
        <v>11</v>
      </c>
      <c r="H18" s="27"/>
      <c r="I18" s="27"/>
      <c r="J18" s="27">
        <v>4</v>
      </c>
      <c r="K18" s="27">
        <v>4</v>
      </c>
      <c r="L18" s="27">
        <v>3</v>
      </c>
      <c r="M18" s="27">
        <v>4</v>
      </c>
      <c r="N18" s="27">
        <f t="shared" si="0"/>
        <v>7</v>
      </c>
      <c r="O18" s="39">
        <v>2</v>
      </c>
      <c r="P18" s="39">
        <v>5</v>
      </c>
      <c r="Q18" s="39">
        <v>3</v>
      </c>
      <c r="R18" s="39">
        <v>7</v>
      </c>
      <c r="S18" s="39">
        <v>0</v>
      </c>
      <c r="T18" s="27">
        <f t="shared" si="1"/>
        <v>12</v>
      </c>
      <c r="U18" s="40">
        <f t="shared" si="2"/>
        <v>0.52777777777777779</v>
      </c>
      <c r="V18" s="22">
        <v>457</v>
      </c>
      <c r="W18" s="22" t="s">
        <v>81</v>
      </c>
      <c r="X18" s="22" t="s">
        <v>82</v>
      </c>
      <c r="Y18" s="68">
        <v>831</v>
      </c>
      <c r="Z18" s="41"/>
      <c r="AA18" s="1" t="s">
        <v>79</v>
      </c>
      <c r="AB18" s="28" t="s">
        <v>118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13</v>
      </c>
      <c r="E19" s="27">
        <v>14</v>
      </c>
      <c r="F19" s="27">
        <v>1</v>
      </c>
      <c r="G19" s="27">
        <v>2</v>
      </c>
      <c r="H19" s="27"/>
      <c r="I19" s="27"/>
      <c r="J19" s="27">
        <v>2</v>
      </c>
      <c r="K19" s="27">
        <v>3</v>
      </c>
      <c r="L19" s="27">
        <v>2</v>
      </c>
      <c r="M19" s="27">
        <v>0</v>
      </c>
      <c r="N19" s="27">
        <f t="shared" si="0"/>
        <v>2</v>
      </c>
      <c r="O19" s="39">
        <v>1</v>
      </c>
      <c r="P19" s="39">
        <v>2</v>
      </c>
      <c r="Q19" s="39">
        <v>2</v>
      </c>
      <c r="R19" s="39">
        <v>2</v>
      </c>
      <c r="S19" s="39">
        <v>0</v>
      </c>
      <c r="T19" s="27">
        <f t="shared" si="1"/>
        <v>4</v>
      </c>
      <c r="U19" s="40">
        <f t="shared" si="2"/>
        <v>0.5714285714285714</v>
      </c>
      <c r="V19" s="22">
        <v>457</v>
      </c>
      <c r="W19" s="22" t="s">
        <v>81</v>
      </c>
      <c r="X19" s="22" t="s">
        <v>82</v>
      </c>
      <c r="Y19" s="68">
        <v>831</v>
      </c>
      <c r="Z19" s="41"/>
      <c r="AA19" s="1" t="s">
        <v>79</v>
      </c>
      <c r="AB19" s="28" t="s">
        <v>118</v>
      </c>
    </row>
    <row r="20" spans="1:28" x14ac:dyDescent="0.3">
      <c r="A20" s="1" t="s">
        <v>71</v>
      </c>
      <c r="B20" s="1" t="s">
        <v>46</v>
      </c>
      <c r="C20" s="27" t="s">
        <v>112</v>
      </c>
      <c r="D20" s="38">
        <v>33</v>
      </c>
      <c r="E20" s="27">
        <v>12</v>
      </c>
      <c r="F20" s="27">
        <v>3</v>
      </c>
      <c r="G20" s="27">
        <v>12</v>
      </c>
      <c r="H20" s="27"/>
      <c r="I20" s="27"/>
      <c r="J20" s="27">
        <v>0</v>
      </c>
      <c r="K20" s="27">
        <v>0</v>
      </c>
      <c r="L20" s="27">
        <v>4</v>
      </c>
      <c r="M20" s="27">
        <v>1</v>
      </c>
      <c r="N20" s="27">
        <f>SUM(L20:M20)</f>
        <v>5</v>
      </c>
      <c r="O20" s="39">
        <v>4</v>
      </c>
      <c r="P20" s="39">
        <v>3</v>
      </c>
      <c r="Q20" s="39">
        <v>1</v>
      </c>
      <c r="R20" s="39">
        <v>1</v>
      </c>
      <c r="S20" s="39">
        <v>0</v>
      </c>
      <c r="T20" s="27">
        <f t="shared" si="1"/>
        <v>6</v>
      </c>
      <c r="U20" s="40">
        <f t="shared" si="2"/>
        <v>1.5833333333333333</v>
      </c>
      <c r="V20" s="22">
        <v>457</v>
      </c>
      <c r="W20" s="22" t="s">
        <v>81</v>
      </c>
      <c r="X20" s="22" t="s">
        <v>82</v>
      </c>
      <c r="Y20" s="68">
        <v>831</v>
      </c>
      <c r="Z20" s="41"/>
      <c r="AA20" s="1" t="s">
        <v>79</v>
      </c>
      <c r="AB20" s="28" t="s">
        <v>118</v>
      </c>
    </row>
    <row r="21" spans="1:28" x14ac:dyDescent="0.3">
      <c r="A21" s="1" t="s">
        <v>71</v>
      </c>
      <c r="B21" s="1" t="s">
        <v>46</v>
      </c>
      <c r="C21" s="27" t="s">
        <v>50</v>
      </c>
      <c r="D21" s="38">
        <v>11</v>
      </c>
      <c r="E21" s="27">
        <v>32</v>
      </c>
      <c r="F21" s="27">
        <v>5</v>
      </c>
      <c r="G21" s="27">
        <v>12</v>
      </c>
      <c r="H21" s="27"/>
      <c r="I21" s="27"/>
      <c r="J21" s="27">
        <v>2</v>
      </c>
      <c r="K21" s="27">
        <v>2</v>
      </c>
      <c r="L21" s="27">
        <v>3</v>
      </c>
      <c r="M21" s="27">
        <v>2</v>
      </c>
      <c r="N21" s="27">
        <f>SUM(L21:M21)</f>
        <v>5</v>
      </c>
      <c r="O21" s="39">
        <v>0</v>
      </c>
      <c r="P21" s="39">
        <v>3</v>
      </c>
      <c r="Q21" s="39">
        <v>2</v>
      </c>
      <c r="R21" s="39">
        <v>0</v>
      </c>
      <c r="S21" s="39">
        <v>1</v>
      </c>
      <c r="T21" s="27">
        <f t="shared" si="1"/>
        <v>12</v>
      </c>
      <c r="U21" s="40">
        <f t="shared" si="2"/>
        <v>0.59375</v>
      </c>
      <c r="V21" s="22">
        <v>457</v>
      </c>
      <c r="W21" s="22" t="s">
        <v>81</v>
      </c>
      <c r="X21" s="22" t="s">
        <v>82</v>
      </c>
      <c r="Y21" s="68">
        <v>831</v>
      </c>
      <c r="Z21" s="41"/>
      <c r="AA21" s="1" t="s">
        <v>79</v>
      </c>
      <c r="AB21" s="28" t="s">
        <v>118</v>
      </c>
    </row>
    <row r="22" spans="1:28" x14ac:dyDescent="0.3">
      <c r="A22" s="43" t="s">
        <v>71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33</v>
      </c>
      <c r="G22" s="44">
        <f t="shared" si="3"/>
        <v>87</v>
      </c>
      <c r="H22" s="44">
        <f t="shared" si="3"/>
        <v>0</v>
      </c>
      <c r="I22" s="44">
        <f t="shared" si="3"/>
        <v>2</v>
      </c>
      <c r="J22" s="44">
        <f t="shared" si="3"/>
        <v>10</v>
      </c>
      <c r="K22" s="44">
        <f t="shared" si="3"/>
        <v>14</v>
      </c>
      <c r="L22" s="44">
        <f t="shared" si="3"/>
        <v>20</v>
      </c>
      <c r="M22" s="44">
        <f t="shared" si="3"/>
        <v>27</v>
      </c>
      <c r="N22" s="44">
        <f t="shared" si="3"/>
        <v>47</v>
      </c>
      <c r="O22" s="44">
        <f t="shared" si="3"/>
        <v>11</v>
      </c>
      <c r="P22" s="44">
        <f t="shared" si="3"/>
        <v>21</v>
      </c>
      <c r="Q22" s="44">
        <f t="shared" si="3"/>
        <v>11</v>
      </c>
      <c r="R22" s="44">
        <f t="shared" si="3"/>
        <v>27</v>
      </c>
      <c r="S22" s="44">
        <f t="shared" si="3"/>
        <v>6</v>
      </c>
      <c r="T22" s="44">
        <f t="shared" si="3"/>
        <v>76</v>
      </c>
      <c r="U22" s="45">
        <f>((T22+Q22+N22-R22)+(O22*2))/E22</f>
        <v>0.53749999999999998</v>
      </c>
      <c r="V22" s="46">
        <v>457</v>
      </c>
      <c r="W22" s="46" t="s">
        <v>81</v>
      </c>
      <c r="X22" s="46" t="s">
        <v>82</v>
      </c>
      <c r="Y22" s="69">
        <v>831</v>
      </c>
      <c r="Z22" s="47"/>
      <c r="AA22" s="43" t="s">
        <v>79</v>
      </c>
      <c r="AB22" s="75" t="s">
        <v>118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0.37931034482758619</v>
      </c>
      <c r="H23" s="27"/>
      <c r="I23" s="1"/>
      <c r="J23" s="48" t="s">
        <v>42</v>
      </c>
      <c r="K23" s="50">
        <f>J22/K22</f>
        <v>0.7142857142857143</v>
      </c>
      <c r="L23" s="1"/>
      <c r="M23" s="39" t="s">
        <v>43</v>
      </c>
      <c r="N23" s="51">
        <v>12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24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90</v>
      </c>
      <c r="D35" s="38">
        <v>11</v>
      </c>
      <c r="E35" s="27">
        <v>17</v>
      </c>
      <c r="F35" s="27">
        <v>2</v>
      </c>
      <c r="G35" s="27">
        <v>6</v>
      </c>
      <c r="H35" s="27"/>
      <c r="I35" s="27"/>
      <c r="J35" s="27">
        <v>1</v>
      </c>
      <c r="K35" s="27">
        <v>2</v>
      </c>
      <c r="L35" s="27">
        <v>1</v>
      </c>
      <c r="M35" s="27">
        <v>1</v>
      </c>
      <c r="N35" s="27">
        <f>SUM(L35:M35)</f>
        <v>2</v>
      </c>
      <c r="O35" s="27">
        <v>1</v>
      </c>
      <c r="P35" s="39">
        <v>2</v>
      </c>
      <c r="Q35" s="27">
        <v>1</v>
      </c>
      <c r="R35" s="27">
        <v>0</v>
      </c>
      <c r="S35" s="27">
        <v>0</v>
      </c>
      <c r="T35" s="27">
        <f>(H35*3)+((F35-H35)*2)+J35</f>
        <v>5</v>
      </c>
      <c r="U35" s="40">
        <f>IFERROR(((T35+Q35+N35-R35)+(O35*2))/E35,"")</f>
        <v>0.58823529411764708</v>
      </c>
      <c r="V35" s="22">
        <v>457</v>
      </c>
      <c r="W35" s="22" t="s">
        <v>77</v>
      </c>
      <c r="X35" s="22" t="s">
        <v>78</v>
      </c>
      <c r="Y35" s="68">
        <v>831</v>
      </c>
      <c r="Z35" s="41"/>
      <c r="AA35" s="1" t="s">
        <v>91</v>
      </c>
      <c r="AB35" s="28" t="s">
        <v>119</v>
      </c>
    </row>
    <row r="36" spans="1:28" x14ac:dyDescent="0.3">
      <c r="A36" s="1" t="s">
        <v>46</v>
      </c>
      <c r="B36" s="1" t="s">
        <v>71</v>
      </c>
      <c r="C36" s="27" t="s">
        <v>94</v>
      </c>
      <c r="D36" s="38">
        <v>22</v>
      </c>
      <c r="E36" s="27">
        <v>13</v>
      </c>
      <c r="F36" s="27">
        <v>2</v>
      </c>
      <c r="G36" s="27">
        <v>4</v>
      </c>
      <c r="H36" s="27"/>
      <c r="I36" s="27"/>
      <c r="J36" s="27">
        <v>1</v>
      </c>
      <c r="K36" s="27">
        <v>3</v>
      </c>
      <c r="L36" s="27">
        <v>0</v>
      </c>
      <c r="M36" s="27">
        <v>0</v>
      </c>
      <c r="N36" s="27">
        <f t="shared" ref="N36:N42" si="4">SUM(L36:M36)</f>
        <v>0</v>
      </c>
      <c r="O36" s="39">
        <v>0</v>
      </c>
      <c r="P36" s="39">
        <v>2</v>
      </c>
      <c r="Q36" s="39">
        <v>1</v>
      </c>
      <c r="R36" s="39">
        <v>1</v>
      </c>
      <c r="S36" s="39">
        <v>0</v>
      </c>
      <c r="T36" s="39">
        <f t="shared" ref="T36:T42" si="5">(H36*3)+((F36-H36)*2)+J36</f>
        <v>5</v>
      </c>
      <c r="U36" s="40">
        <f t="shared" ref="U36:U46" si="6">IFERROR(((T36+Q36+N36-R36)+(O36*2))/E36,"")</f>
        <v>0.38461538461538464</v>
      </c>
      <c r="V36" s="22">
        <v>457</v>
      </c>
      <c r="W36" s="22" t="s">
        <v>77</v>
      </c>
      <c r="X36" s="22" t="s">
        <v>78</v>
      </c>
      <c r="Y36" s="68">
        <v>831</v>
      </c>
      <c r="Z36" s="41"/>
      <c r="AA36" s="1" t="s">
        <v>91</v>
      </c>
      <c r="AB36" s="28" t="s">
        <v>119</v>
      </c>
    </row>
    <row r="37" spans="1:28" x14ac:dyDescent="0.3">
      <c r="A37" s="1" t="s">
        <v>46</v>
      </c>
      <c r="B37" s="1" t="s">
        <v>71</v>
      </c>
      <c r="C37" s="27" t="s">
        <v>96</v>
      </c>
      <c r="D37" s="38">
        <v>14</v>
      </c>
      <c r="E37" s="27">
        <v>27</v>
      </c>
      <c r="F37" s="27">
        <v>2</v>
      </c>
      <c r="G37" s="27">
        <v>9</v>
      </c>
      <c r="H37" s="27"/>
      <c r="I37" s="27"/>
      <c r="J37" s="27">
        <v>4</v>
      </c>
      <c r="K37" s="27">
        <v>5</v>
      </c>
      <c r="L37" s="27">
        <v>2</v>
      </c>
      <c r="M37" s="27">
        <v>5</v>
      </c>
      <c r="N37" s="27">
        <f t="shared" si="4"/>
        <v>7</v>
      </c>
      <c r="O37" s="39">
        <v>2</v>
      </c>
      <c r="P37" s="39">
        <v>4</v>
      </c>
      <c r="Q37" s="39">
        <v>0</v>
      </c>
      <c r="R37" s="39">
        <v>3</v>
      </c>
      <c r="S37" s="39">
        <v>0</v>
      </c>
      <c r="T37" s="39">
        <f t="shared" si="5"/>
        <v>8</v>
      </c>
      <c r="U37" s="40">
        <f t="shared" si="6"/>
        <v>0.59259259259259256</v>
      </c>
      <c r="V37" s="22">
        <v>457</v>
      </c>
      <c r="W37" s="22" t="s">
        <v>77</v>
      </c>
      <c r="X37" s="22" t="s">
        <v>78</v>
      </c>
      <c r="Y37" s="68">
        <v>831</v>
      </c>
      <c r="Z37" s="41" t="s">
        <v>436</v>
      </c>
      <c r="AA37" s="1" t="s">
        <v>91</v>
      </c>
      <c r="AB37" s="28" t="s">
        <v>119</v>
      </c>
    </row>
    <row r="38" spans="1:28" x14ac:dyDescent="0.3">
      <c r="A38" s="1" t="s">
        <v>46</v>
      </c>
      <c r="B38" s="1" t="s">
        <v>71</v>
      </c>
      <c r="C38" s="27" t="s">
        <v>95</v>
      </c>
      <c r="D38" s="38">
        <v>20</v>
      </c>
      <c r="E38" s="27" t="s">
        <v>475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457</v>
      </c>
      <c r="W38" s="22" t="s">
        <v>77</v>
      </c>
      <c r="X38" s="22" t="s">
        <v>78</v>
      </c>
      <c r="Y38" s="68">
        <v>831</v>
      </c>
      <c r="Z38" s="41"/>
      <c r="AA38" s="1" t="s">
        <v>91</v>
      </c>
      <c r="AB38" s="28" t="s">
        <v>119</v>
      </c>
    </row>
    <row r="39" spans="1:28" x14ac:dyDescent="0.3">
      <c r="A39" s="1" t="s">
        <v>46</v>
      </c>
      <c r="B39" s="1" t="s">
        <v>71</v>
      </c>
      <c r="C39" s="27" t="s">
        <v>97</v>
      </c>
      <c r="D39" s="38">
        <v>32</v>
      </c>
      <c r="E39" s="27" t="s">
        <v>450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457</v>
      </c>
      <c r="W39" s="22" t="s">
        <v>77</v>
      </c>
      <c r="X39" s="22" t="s">
        <v>78</v>
      </c>
      <c r="Y39" s="68">
        <v>831</v>
      </c>
      <c r="Z39" s="41"/>
      <c r="AA39" s="1" t="s">
        <v>91</v>
      </c>
      <c r="AB39" s="28" t="s">
        <v>119</v>
      </c>
    </row>
    <row r="40" spans="1:28" x14ac:dyDescent="0.3">
      <c r="A40" s="1" t="s">
        <v>46</v>
      </c>
      <c r="B40" s="1" t="s">
        <v>71</v>
      </c>
      <c r="C40" s="27" t="s">
        <v>98</v>
      </c>
      <c r="D40" s="38">
        <v>42</v>
      </c>
      <c r="E40" s="27">
        <v>29</v>
      </c>
      <c r="F40" s="27">
        <v>3</v>
      </c>
      <c r="G40" s="27">
        <v>5</v>
      </c>
      <c r="H40" s="27"/>
      <c r="I40" s="27"/>
      <c r="J40" s="27">
        <v>0</v>
      </c>
      <c r="K40" s="27">
        <v>0</v>
      </c>
      <c r="L40" s="27">
        <v>3</v>
      </c>
      <c r="M40" s="27">
        <v>1</v>
      </c>
      <c r="N40" s="27">
        <f t="shared" si="4"/>
        <v>4</v>
      </c>
      <c r="O40" s="39">
        <v>0</v>
      </c>
      <c r="P40" s="39">
        <v>0</v>
      </c>
      <c r="Q40" s="39">
        <v>2</v>
      </c>
      <c r="R40" s="39">
        <v>0</v>
      </c>
      <c r="S40" s="39">
        <v>0</v>
      </c>
      <c r="T40" s="39">
        <f t="shared" si="5"/>
        <v>6</v>
      </c>
      <c r="U40" s="40">
        <f t="shared" si="6"/>
        <v>0.41379310344827586</v>
      </c>
      <c r="V40" s="22">
        <v>457</v>
      </c>
      <c r="W40" s="22" t="s">
        <v>77</v>
      </c>
      <c r="X40" s="22" t="s">
        <v>78</v>
      </c>
      <c r="Y40" s="68">
        <v>831</v>
      </c>
      <c r="Z40" s="41"/>
      <c r="AA40" s="1" t="s">
        <v>91</v>
      </c>
      <c r="AB40" s="28" t="s">
        <v>119</v>
      </c>
    </row>
    <row r="41" spans="1:28" x14ac:dyDescent="0.3">
      <c r="A41" s="1" t="s">
        <v>46</v>
      </c>
      <c r="B41" s="1" t="s">
        <v>71</v>
      </c>
      <c r="C41" s="27" t="s">
        <v>99</v>
      </c>
      <c r="D41" s="38">
        <v>15</v>
      </c>
      <c r="E41" s="27">
        <v>34</v>
      </c>
      <c r="F41" s="27">
        <v>9</v>
      </c>
      <c r="G41" s="27">
        <v>18</v>
      </c>
      <c r="H41" s="27"/>
      <c r="I41" s="27"/>
      <c r="J41" s="27">
        <v>0</v>
      </c>
      <c r="K41" s="27">
        <v>0</v>
      </c>
      <c r="L41" s="27">
        <v>5</v>
      </c>
      <c r="M41" s="27">
        <v>5</v>
      </c>
      <c r="N41" s="27">
        <f t="shared" si="4"/>
        <v>10</v>
      </c>
      <c r="O41" s="39">
        <v>3</v>
      </c>
      <c r="P41" s="39">
        <v>0</v>
      </c>
      <c r="Q41" s="39">
        <v>2</v>
      </c>
      <c r="R41" s="39">
        <v>0</v>
      </c>
      <c r="S41" s="39">
        <v>1</v>
      </c>
      <c r="T41" s="39">
        <f t="shared" si="5"/>
        <v>18</v>
      </c>
      <c r="U41" s="40">
        <f t="shared" si="6"/>
        <v>1.0588235294117647</v>
      </c>
      <c r="V41" s="22">
        <v>457</v>
      </c>
      <c r="W41" s="22" t="s">
        <v>77</v>
      </c>
      <c r="X41" s="22" t="s">
        <v>78</v>
      </c>
      <c r="Y41" s="68">
        <v>831</v>
      </c>
      <c r="Z41" s="41"/>
      <c r="AA41" s="1" t="s">
        <v>91</v>
      </c>
      <c r="AB41" s="28" t="s">
        <v>119</v>
      </c>
    </row>
    <row r="42" spans="1:28" x14ac:dyDescent="0.3">
      <c r="A42" s="1" t="s">
        <v>46</v>
      </c>
      <c r="B42" s="1" t="s">
        <v>71</v>
      </c>
      <c r="C42" s="27" t="s">
        <v>120</v>
      </c>
      <c r="D42" s="38">
        <v>10</v>
      </c>
      <c r="E42" s="27">
        <v>35</v>
      </c>
      <c r="F42" s="27">
        <v>8</v>
      </c>
      <c r="G42" s="27">
        <v>21</v>
      </c>
      <c r="H42" s="27"/>
      <c r="I42" s="27"/>
      <c r="J42" s="27">
        <v>8</v>
      </c>
      <c r="K42" s="27">
        <v>9</v>
      </c>
      <c r="L42" s="27">
        <v>0</v>
      </c>
      <c r="M42" s="27">
        <v>6</v>
      </c>
      <c r="N42" s="27">
        <f t="shared" si="4"/>
        <v>6</v>
      </c>
      <c r="O42" s="39">
        <v>4</v>
      </c>
      <c r="P42" s="39">
        <v>4</v>
      </c>
      <c r="Q42" s="39">
        <v>4</v>
      </c>
      <c r="R42" s="39">
        <v>3</v>
      </c>
      <c r="S42" s="39">
        <v>0</v>
      </c>
      <c r="T42" s="39">
        <f t="shared" si="5"/>
        <v>24</v>
      </c>
      <c r="U42" s="40">
        <f t="shared" si="6"/>
        <v>1.1142857142857143</v>
      </c>
      <c r="V42" s="22">
        <v>457</v>
      </c>
      <c r="W42" s="22" t="s">
        <v>77</v>
      </c>
      <c r="X42" s="22" t="s">
        <v>78</v>
      </c>
      <c r="Y42" s="68">
        <v>831</v>
      </c>
      <c r="Z42" s="41"/>
      <c r="AA42" s="1" t="s">
        <v>91</v>
      </c>
      <c r="AB42" s="28" t="s">
        <v>119</v>
      </c>
    </row>
    <row r="43" spans="1:28" x14ac:dyDescent="0.3">
      <c r="A43" s="1" t="s">
        <v>46</v>
      </c>
      <c r="B43" s="1" t="s">
        <v>71</v>
      </c>
      <c r="C43" s="27" t="s">
        <v>100</v>
      </c>
      <c r="D43" s="38">
        <v>33</v>
      </c>
      <c r="E43" s="27">
        <v>13</v>
      </c>
      <c r="F43" s="27">
        <v>1</v>
      </c>
      <c r="G43" s="27">
        <v>2</v>
      </c>
      <c r="H43" s="27"/>
      <c r="I43" s="27"/>
      <c r="J43" s="27">
        <v>2</v>
      </c>
      <c r="K43" s="27">
        <v>2</v>
      </c>
      <c r="L43" s="27">
        <v>1</v>
      </c>
      <c r="M43" s="27">
        <v>3</v>
      </c>
      <c r="N43" s="27">
        <f>SUM(L43:M43)</f>
        <v>4</v>
      </c>
      <c r="O43" s="39">
        <v>0</v>
      </c>
      <c r="P43" s="39">
        <v>0</v>
      </c>
      <c r="Q43" s="39">
        <v>0</v>
      </c>
      <c r="R43" s="39">
        <v>1</v>
      </c>
      <c r="S43" s="39">
        <v>0</v>
      </c>
      <c r="T43" s="39">
        <f>(H43*3)+((F43-H43)*2)+J43</f>
        <v>4</v>
      </c>
      <c r="U43" s="40">
        <f t="shared" si="6"/>
        <v>0.53846153846153844</v>
      </c>
      <c r="V43" s="22">
        <v>457</v>
      </c>
      <c r="W43" s="22" t="s">
        <v>77</v>
      </c>
      <c r="X43" s="22" t="s">
        <v>78</v>
      </c>
      <c r="Y43" s="68">
        <v>831</v>
      </c>
      <c r="Z43" s="41"/>
      <c r="AA43" s="1" t="s">
        <v>91</v>
      </c>
      <c r="AB43" s="28" t="s">
        <v>119</v>
      </c>
    </row>
    <row r="44" spans="1:28" x14ac:dyDescent="0.3">
      <c r="A44" s="1" t="s">
        <v>46</v>
      </c>
      <c r="B44" s="1" t="s">
        <v>71</v>
      </c>
      <c r="C44" s="27" t="s">
        <v>101</v>
      </c>
      <c r="D44" s="38">
        <v>24</v>
      </c>
      <c r="E44" s="27">
        <v>28</v>
      </c>
      <c r="F44" s="27">
        <v>5</v>
      </c>
      <c r="G44" s="27">
        <v>13</v>
      </c>
      <c r="H44" s="27"/>
      <c r="I44" s="27"/>
      <c r="J44" s="27">
        <v>4</v>
      </c>
      <c r="K44" s="27">
        <v>4</v>
      </c>
      <c r="L44" s="27">
        <v>1</v>
      </c>
      <c r="M44" s="27">
        <v>3</v>
      </c>
      <c r="N44" s="27">
        <f>SUM(L44:M44)</f>
        <v>4</v>
      </c>
      <c r="O44" s="39">
        <v>0</v>
      </c>
      <c r="P44" s="39">
        <v>4</v>
      </c>
      <c r="Q44" s="39">
        <v>0</v>
      </c>
      <c r="R44" s="39">
        <v>6</v>
      </c>
      <c r="S44" s="39">
        <v>0</v>
      </c>
      <c r="T44" s="39">
        <f>(H44*3)+((F44-H44)*2)+J44</f>
        <v>14</v>
      </c>
      <c r="U44" s="40">
        <f t="shared" si="6"/>
        <v>0.42857142857142855</v>
      </c>
      <c r="V44" s="22">
        <v>457</v>
      </c>
      <c r="W44" s="22" t="s">
        <v>77</v>
      </c>
      <c r="X44" s="22" t="s">
        <v>78</v>
      </c>
      <c r="Y44" s="68">
        <v>831</v>
      </c>
      <c r="Z44" s="41"/>
      <c r="AA44" s="1" t="s">
        <v>91</v>
      </c>
      <c r="AB44" s="28" t="s">
        <v>119</v>
      </c>
    </row>
    <row r="45" spans="1:28" x14ac:dyDescent="0.3">
      <c r="A45" s="1" t="s">
        <v>46</v>
      </c>
      <c r="B45" s="1" t="s">
        <v>71</v>
      </c>
      <c r="C45" s="27" t="s">
        <v>102</v>
      </c>
      <c r="D45" s="38">
        <v>35</v>
      </c>
      <c r="E45" s="27">
        <v>32</v>
      </c>
      <c r="F45" s="27">
        <v>3</v>
      </c>
      <c r="G45" s="27">
        <v>6</v>
      </c>
      <c r="H45" s="27"/>
      <c r="I45" s="27"/>
      <c r="J45" s="27">
        <v>0</v>
      </c>
      <c r="K45" s="27">
        <v>0</v>
      </c>
      <c r="L45" s="27">
        <v>5</v>
      </c>
      <c r="M45" s="27">
        <v>0</v>
      </c>
      <c r="N45" s="27">
        <f>SUM(L45:M45)</f>
        <v>5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f>(H45*3)+((F45-H45)*2)+J45</f>
        <v>6</v>
      </c>
      <c r="U45" s="40">
        <f t="shared" si="6"/>
        <v>0.34375</v>
      </c>
      <c r="V45" s="22">
        <v>457</v>
      </c>
      <c r="W45" s="22" t="s">
        <v>77</v>
      </c>
      <c r="X45" s="22" t="s">
        <v>78</v>
      </c>
      <c r="Y45" s="68">
        <v>831</v>
      </c>
      <c r="Z45" s="41"/>
      <c r="AA45" s="1" t="s">
        <v>91</v>
      </c>
      <c r="AB45" s="28" t="s">
        <v>119</v>
      </c>
    </row>
    <row r="46" spans="1:28" x14ac:dyDescent="0.3">
      <c r="A46" s="1" t="s">
        <v>46</v>
      </c>
      <c r="B46" s="1" t="s">
        <v>71</v>
      </c>
      <c r="C46" s="27" t="s">
        <v>103</v>
      </c>
      <c r="D46" s="38">
        <v>40</v>
      </c>
      <c r="E46" s="27">
        <v>12</v>
      </c>
      <c r="F46" s="27">
        <v>2</v>
      </c>
      <c r="G46" s="27">
        <v>5</v>
      </c>
      <c r="H46" s="27"/>
      <c r="I46" s="27"/>
      <c r="J46" s="27">
        <v>2</v>
      </c>
      <c r="K46" s="27">
        <v>3</v>
      </c>
      <c r="L46" s="27">
        <v>0</v>
      </c>
      <c r="M46" s="27">
        <v>3</v>
      </c>
      <c r="N46" s="27">
        <f>SUM(L46:M46)</f>
        <v>3</v>
      </c>
      <c r="O46" s="39">
        <v>0</v>
      </c>
      <c r="P46" s="39">
        <v>2</v>
      </c>
      <c r="Q46" s="39">
        <v>0</v>
      </c>
      <c r="R46" s="39">
        <v>8</v>
      </c>
      <c r="S46" s="39">
        <v>0</v>
      </c>
      <c r="T46" s="39">
        <f>(H46*3)+((F46-H46)*2)+J46</f>
        <v>6</v>
      </c>
      <c r="U46" s="40">
        <f t="shared" si="6"/>
        <v>8.3333333333333329E-2</v>
      </c>
      <c r="V46" s="22">
        <v>457</v>
      </c>
      <c r="W46" s="22" t="s">
        <v>77</v>
      </c>
      <c r="X46" s="22" t="s">
        <v>78</v>
      </c>
      <c r="Y46" s="68">
        <v>831</v>
      </c>
      <c r="Z46" s="41"/>
      <c r="AA46" s="1" t="s">
        <v>91</v>
      </c>
      <c r="AB46" s="28" t="s">
        <v>119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37</v>
      </c>
      <c r="G47" s="44">
        <f t="shared" si="7"/>
        <v>89</v>
      </c>
      <c r="H47" s="44">
        <f t="shared" si="7"/>
        <v>0</v>
      </c>
      <c r="I47" s="44">
        <f t="shared" si="7"/>
        <v>0</v>
      </c>
      <c r="J47" s="44">
        <f t="shared" si="7"/>
        <v>22</v>
      </c>
      <c r="K47" s="44">
        <f t="shared" si="7"/>
        <v>28</v>
      </c>
      <c r="L47" s="44">
        <f t="shared" si="7"/>
        <v>18</v>
      </c>
      <c r="M47" s="44">
        <f t="shared" si="7"/>
        <v>27</v>
      </c>
      <c r="N47" s="44">
        <f t="shared" si="7"/>
        <v>45</v>
      </c>
      <c r="O47" s="44">
        <f t="shared" si="7"/>
        <v>10</v>
      </c>
      <c r="P47" s="44">
        <f t="shared" si="7"/>
        <v>18</v>
      </c>
      <c r="Q47" s="44">
        <f t="shared" si="7"/>
        <v>10</v>
      </c>
      <c r="R47" s="44">
        <f t="shared" si="7"/>
        <v>22</v>
      </c>
      <c r="S47" s="44">
        <f t="shared" si="7"/>
        <v>1</v>
      </c>
      <c r="T47" s="44">
        <f t="shared" si="7"/>
        <v>96</v>
      </c>
      <c r="U47" s="45">
        <f>((T47+Q47+N47-R47)+(O47*2))/E47</f>
        <v>0.62083333333333335</v>
      </c>
      <c r="V47" s="46">
        <v>457</v>
      </c>
      <c r="W47" s="46" t="s">
        <v>77</v>
      </c>
      <c r="X47" s="46" t="s">
        <v>78</v>
      </c>
      <c r="Y47" s="69">
        <v>831</v>
      </c>
      <c r="Z47" s="47"/>
      <c r="AA47" s="43" t="s">
        <v>91</v>
      </c>
      <c r="AB47" s="75" t="s">
        <v>119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0.4157303370786517</v>
      </c>
      <c r="H48" s="27"/>
      <c r="I48" s="1"/>
      <c r="J48" s="48" t="s">
        <v>42</v>
      </c>
      <c r="K48" s="50">
        <f>J47/K47</f>
        <v>0.7857142857142857</v>
      </c>
      <c r="L48" s="1"/>
      <c r="M48" s="39" t="s">
        <v>43</v>
      </c>
      <c r="N48" s="51">
        <v>12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476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9560-59AE-4809-888D-7473BB4CCF3C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232</v>
      </c>
      <c r="K4" s="16" t="str">
        <f>+C11</f>
        <v>Minnesota Fillies</v>
      </c>
      <c r="L4" s="17"/>
      <c r="M4" s="18"/>
      <c r="N4" s="19">
        <v>16</v>
      </c>
      <c r="O4" s="19">
        <v>22</v>
      </c>
      <c r="P4" s="19">
        <v>36</v>
      </c>
      <c r="Q4" s="19">
        <v>28</v>
      </c>
      <c r="R4" s="20"/>
      <c r="S4" s="21">
        <f>SUM(N4:R4)</f>
        <v>102</v>
      </c>
      <c r="T4" s="22">
        <v>459</v>
      </c>
    </row>
    <row r="5" spans="1:28" x14ac:dyDescent="0.3">
      <c r="B5" s="1"/>
      <c r="C5" s="6" t="s">
        <v>229</v>
      </c>
      <c r="D5" s="7" t="s">
        <v>6</v>
      </c>
      <c r="E5" s="1"/>
      <c r="F5" s="1"/>
      <c r="G5" s="1"/>
      <c r="J5" s="15" t="s">
        <v>233</v>
      </c>
      <c r="K5" s="16" t="str">
        <f>+C33</f>
        <v>Chicago Hustle</v>
      </c>
      <c r="L5" s="17"/>
      <c r="M5" s="18"/>
      <c r="N5" s="19">
        <v>33</v>
      </c>
      <c r="O5" s="19">
        <v>23</v>
      </c>
      <c r="P5" s="19">
        <v>32</v>
      </c>
      <c r="Q5" s="19">
        <v>22</v>
      </c>
      <c r="R5" s="20"/>
      <c r="S5" s="21">
        <f>SUM(N5:R5)</f>
        <v>110</v>
      </c>
      <c r="T5" s="22">
        <v>459</v>
      </c>
      <c r="U5" s="1"/>
      <c r="V5" s="1"/>
      <c r="W5" s="1"/>
    </row>
    <row r="6" spans="1:28" x14ac:dyDescent="0.3">
      <c r="C6" s="23">
        <v>2011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230</v>
      </c>
      <c r="D7" s="7" t="s">
        <v>8</v>
      </c>
      <c r="G7" s="1"/>
      <c r="S7" s="1"/>
      <c r="T7" s="25" t="s">
        <v>9</v>
      </c>
      <c r="U7" s="1"/>
      <c r="V7" s="26">
        <v>459</v>
      </c>
      <c r="W7" s="1"/>
    </row>
    <row r="8" spans="1:28" x14ac:dyDescent="0.3">
      <c r="B8" s="1"/>
      <c r="C8" s="24" t="s">
        <v>231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9.930555555555555E-2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24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47</v>
      </c>
      <c r="D13" s="38">
        <v>10</v>
      </c>
      <c r="E13" s="27">
        <v>27</v>
      </c>
      <c r="F13" s="27">
        <v>7</v>
      </c>
      <c r="G13" s="27">
        <v>15</v>
      </c>
      <c r="H13" s="27"/>
      <c r="I13" s="27"/>
      <c r="J13" s="27">
        <v>4</v>
      </c>
      <c r="K13" s="27">
        <v>5</v>
      </c>
      <c r="L13" s="27">
        <v>3</v>
      </c>
      <c r="M13" s="27">
        <v>4</v>
      </c>
      <c r="N13" s="27">
        <f>SUM(L13:M13)</f>
        <v>7</v>
      </c>
      <c r="O13" s="27">
        <v>1</v>
      </c>
      <c r="P13" s="39">
        <v>3</v>
      </c>
      <c r="Q13" s="27">
        <v>3</v>
      </c>
      <c r="R13" s="27">
        <v>1</v>
      </c>
      <c r="S13" s="27">
        <v>0</v>
      </c>
      <c r="T13" s="27">
        <f>(H13*3)+((F13-H13)*2)+J13</f>
        <v>18</v>
      </c>
      <c r="U13" s="40">
        <f>IFERROR(((T13+Q13+N13-R13)+(O13*2))/E13,"")</f>
        <v>1.0740740740740742</v>
      </c>
      <c r="V13" s="22">
        <v>459</v>
      </c>
      <c r="W13" s="22" t="s">
        <v>77</v>
      </c>
      <c r="X13" s="22" t="s">
        <v>82</v>
      </c>
      <c r="Y13" s="68">
        <v>2011</v>
      </c>
      <c r="Z13" s="41" t="s">
        <v>422</v>
      </c>
      <c r="AA13" s="1" t="s">
        <v>79</v>
      </c>
      <c r="AB13" s="78" t="s">
        <v>234</v>
      </c>
    </row>
    <row r="14" spans="1:28" x14ac:dyDescent="0.3">
      <c r="A14" s="1" t="s">
        <v>58</v>
      </c>
      <c r="B14" s="1" t="s">
        <v>46</v>
      </c>
      <c r="C14" s="27" t="s">
        <v>85</v>
      </c>
      <c r="D14" s="38">
        <v>24</v>
      </c>
      <c r="E14" s="27">
        <v>26</v>
      </c>
      <c r="F14" s="27">
        <v>2</v>
      </c>
      <c r="G14" s="27">
        <v>9</v>
      </c>
      <c r="H14" s="27">
        <v>0</v>
      </c>
      <c r="I14" s="27">
        <v>1</v>
      </c>
      <c r="J14" s="27">
        <v>0</v>
      </c>
      <c r="K14" s="27">
        <v>0</v>
      </c>
      <c r="L14" s="27">
        <v>0</v>
      </c>
      <c r="M14" s="27">
        <v>2</v>
      </c>
      <c r="N14" s="27">
        <f t="shared" ref="N14:N19" si="0">SUM(L14:M14)</f>
        <v>2</v>
      </c>
      <c r="O14" s="39">
        <v>1</v>
      </c>
      <c r="P14" s="39">
        <v>4</v>
      </c>
      <c r="Q14" s="39">
        <v>2</v>
      </c>
      <c r="R14" s="39">
        <v>2</v>
      </c>
      <c r="S14" s="39">
        <v>0</v>
      </c>
      <c r="T14" s="39">
        <f t="shared" ref="T14:T19" si="1">(H14*3)+((F14-H14)*2)+J14</f>
        <v>4</v>
      </c>
      <c r="U14" s="40">
        <f t="shared" ref="U14:U21" si="2">IFERROR(((T14+Q14+N14-R14)+(O14*2))/E14,"")</f>
        <v>0.30769230769230771</v>
      </c>
      <c r="V14" s="22">
        <v>459</v>
      </c>
      <c r="W14" s="22" t="s">
        <v>77</v>
      </c>
      <c r="X14" s="22" t="s">
        <v>82</v>
      </c>
      <c r="Y14" s="68">
        <v>2011</v>
      </c>
      <c r="Z14" s="41" t="s">
        <v>422</v>
      </c>
      <c r="AA14" s="1" t="s">
        <v>79</v>
      </c>
      <c r="AB14" s="78" t="s">
        <v>234</v>
      </c>
    </row>
    <row r="15" spans="1:28" x14ac:dyDescent="0.3">
      <c r="A15" s="1" t="s">
        <v>58</v>
      </c>
      <c r="B15" s="1" t="s">
        <v>46</v>
      </c>
      <c r="C15" s="27" t="s">
        <v>54</v>
      </c>
      <c r="D15" s="38">
        <v>32</v>
      </c>
      <c r="E15" s="27">
        <v>18</v>
      </c>
      <c r="F15" s="27">
        <v>1</v>
      </c>
      <c r="G15" s="27">
        <v>5</v>
      </c>
      <c r="H15" s="27"/>
      <c r="I15" s="27"/>
      <c r="J15" s="27">
        <v>0</v>
      </c>
      <c r="K15" s="27">
        <v>0</v>
      </c>
      <c r="L15" s="27">
        <v>0</v>
      </c>
      <c r="M15" s="27">
        <v>1</v>
      </c>
      <c r="N15" s="27">
        <f t="shared" si="0"/>
        <v>1</v>
      </c>
      <c r="O15" s="39">
        <v>1</v>
      </c>
      <c r="P15" s="39">
        <v>1</v>
      </c>
      <c r="Q15" s="39">
        <v>2</v>
      </c>
      <c r="R15" s="39">
        <v>2</v>
      </c>
      <c r="S15" s="39">
        <v>0</v>
      </c>
      <c r="T15" s="39">
        <f t="shared" si="1"/>
        <v>2</v>
      </c>
      <c r="U15" s="40">
        <f t="shared" si="2"/>
        <v>0.27777777777777779</v>
      </c>
      <c r="V15" s="22">
        <v>459</v>
      </c>
      <c r="W15" s="22" t="s">
        <v>77</v>
      </c>
      <c r="X15" s="22" t="s">
        <v>82</v>
      </c>
      <c r="Y15" s="68">
        <v>2011</v>
      </c>
      <c r="Z15" s="41" t="s">
        <v>422</v>
      </c>
      <c r="AA15" s="1" t="s">
        <v>79</v>
      </c>
      <c r="AB15" s="78" t="s">
        <v>234</v>
      </c>
    </row>
    <row r="16" spans="1:28" x14ac:dyDescent="0.3">
      <c r="A16" s="1" t="s">
        <v>58</v>
      </c>
      <c r="B16" s="1" t="s">
        <v>46</v>
      </c>
      <c r="C16" s="27" t="s">
        <v>110</v>
      </c>
      <c r="D16" s="38">
        <v>25</v>
      </c>
      <c r="E16" s="27">
        <v>40</v>
      </c>
      <c r="F16" s="27">
        <v>9</v>
      </c>
      <c r="G16" s="27">
        <v>16</v>
      </c>
      <c r="H16" s="27"/>
      <c r="I16" s="27"/>
      <c r="J16" s="27">
        <v>6</v>
      </c>
      <c r="K16" s="27">
        <v>8</v>
      </c>
      <c r="L16" s="27">
        <v>6</v>
      </c>
      <c r="M16" s="27">
        <v>4</v>
      </c>
      <c r="N16" s="27">
        <f t="shared" si="0"/>
        <v>10</v>
      </c>
      <c r="O16" s="39">
        <v>1</v>
      </c>
      <c r="P16" s="39">
        <v>4</v>
      </c>
      <c r="Q16" s="39">
        <v>3</v>
      </c>
      <c r="R16" s="39">
        <v>5</v>
      </c>
      <c r="S16" s="39">
        <v>1</v>
      </c>
      <c r="T16" s="39">
        <f t="shared" si="1"/>
        <v>24</v>
      </c>
      <c r="U16" s="40">
        <f t="shared" si="2"/>
        <v>0.85</v>
      </c>
      <c r="V16" s="22">
        <v>459</v>
      </c>
      <c r="W16" s="22" t="s">
        <v>77</v>
      </c>
      <c r="X16" s="22" t="s">
        <v>82</v>
      </c>
      <c r="Y16" s="68">
        <v>2011</v>
      </c>
      <c r="Z16" s="41" t="s">
        <v>422</v>
      </c>
      <c r="AA16" s="1" t="s">
        <v>79</v>
      </c>
      <c r="AB16" s="78" t="s">
        <v>234</v>
      </c>
    </row>
    <row r="17" spans="1:28" x14ac:dyDescent="0.3">
      <c r="A17" s="1" t="s">
        <v>58</v>
      </c>
      <c r="B17" s="1" t="s">
        <v>46</v>
      </c>
      <c r="C17" s="27" t="s">
        <v>111</v>
      </c>
      <c r="D17" s="38">
        <v>44</v>
      </c>
      <c r="E17" s="27">
        <v>35</v>
      </c>
      <c r="F17" s="27">
        <v>3</v>
      </c>
      <c r="G17" s="27">
        <v>6</v>
      </c>
      <c r="H17" s="27"/>
      <c r="I17" s="27"/>
      <c r="J17" s="27">
        <v>0</v>
      </c>
      <c r="K17" s="27">
        <v>0</v>
      </c>
      <c r="L17" s="27">
        <v>1</v>
      </c>
      <c r="M17" s="27">
        <v>2</v>
      </c>
      <c r="N17" s="27">
        <f t="shared" si="0"/>
        <v>3</v>
      </c>
      <c r="O17" s="39">
        <v>6</v>
      </c>
      <c r="P17" s="39">
        <v>5</v>
      </c>
      <c r="Q17" s="39">
        <v>0</v>
      </c>
      <c r="R17" s="39">
        <v>3</v>
      </c>
      <c r="S17" s="39">
        <v>0</v>
      </c>
      <c r="T17" s="39">
        <f t="shared" si="1"/>
        <v>6</v>
      </c>
      <c r="U17" s="40">
        <f t="shared" si="2"/>
        <v>0.51428571428571423</v>
      </c>
      <c r="V17" s="22">
        <v>459</v>
      </c>
      <c r="W17" s="22" t="s">
        <v>77</v>
      </c>
      <c r="X17" s="22" t="s">
        <v>82</v>
      </c>
      <c r="Y17" s="68">
        <v>2011</v>
      </c>
      <c r="Z17" s="41" t="s">
        <v>422</v>
      </c>
      <c r="AA17" s="1" t="s">
        <v>79</v>
      </c>
      <c r="AB17" s="78" t="s">
        <v>234</v>
      </c>
    </row>
    <row r="18" spans="1:28" x14ac:dyDescent="0.3">
      <c r="A18" s="1" t="s">
        <v>58</v>
      </c>
      <c r="B18" s="1" t="s">
        <v>46</v>
      </c>
      <c r="C18" s="27" t="s">
        <v>48</v>
      </c>
      <c r="D18" s="38">
        <v>15</v>
      </c>
      <c r="E18" s="27">
        <v>23</v>
      </c>
      <c r="F18" s="27">
        <v>5</v>
      </c>
      <c r="G18" s="27">
        <v>8</v>
      </c>
      <c r="H18" s="27"/>
      <c r="I18" s="27"/>
      <c r="J18" s="27">
        <v>4</v>
      </c>
      <c r="K18" s="27">
        <v>4</v>
      </c>
      <c r="L18" s="27">
        <v>3</v>
      </c>
      <c r="M18" s="27">
        <v>4</v>
      </c>
      <c r="N18" s="27">
        <f t="shared" si="0"/>
        <v>7</v>
      </c>
      <c r="O18" s="39">
        <v>1</v>
      </c>
      <c r="P18" s="55">
        <v>6</v>
      </c>
      <c r="Q18" s="39">
        <v>0</v>
      </c>
      <c r="R18" s="39">
        <v>6</v>
      </c>
      <c r="S18" s="39">
        <v>0</v>
      </c>
      <c r="T18" s="39">
        <f t="shared" si="1"/>
        <v>14</v>
      </c>
      <c r="U18" s="40">
        <f t="shared" si="2"/>
        <v>0.73913043478260865</v>
      </c>
      <c r="V18" s="22">
        <v>459</v>
      </c>
      <c r="W18" s="22" t="s">
        <v>77</v>
      </c>
      <c r="X18" s="22" t="s">
        <v>82</v>
      </c>
      <c r="Y18" s="68">
        <v>2011</v>
      </c>
      <c r="Z18" s="41" t="s">
        <v>422</v>
      </c>
      <c r="AA18" s="1" t="s">
        <v>79</v>
      </c>
      <c r="AB18" s="78" t="s">
        <v>234</v>
      </c>
    </row>
    <row r="19" spans="1:28" x14ac:dyDescent="0.3">
      <c r="A19" s="1" t="s">
        <v>58</v>
      </c>
      <c r="B19" s="1" t="s">
        <v>46</v>
      </c>
      <c r="C19" s="27" t="s">
        <v>53</v>
      </c>
      <c r="D19" s="38">
        <v>13</v>
      </c>
      <c r="E19" s="27">
        <v>4</v>
      </c>
      <c r="F19" s="27">
        <v>0</v>
      </c>
      <c r="G19" s="27">
        <v>2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0</v>
      </c>
      <c r="P19" s="39">
        <v>0</v>
      </c>
      <c r="Q19" s="39">
        <v>2</v>
      </c>
      <c r="R19" s="39">
        <v>0</v>
      </c>
      <c r="S19" s="39">
        <v>0</v>
      </c>
      <c r="T19" s="39">
        <f t="shared" si="1"/>
        <v>0</v>
      </c>
      <c r="U19" s="40">
        <f t="shared" si="2"/>
        <v>0.75</v>
      </c>
      <c r="V19" s="22">
        <v>459</v>
      </c>
      <c r="W19" s="22" t="s">
        <v>77</v>
      </c>
      <c r="X19" s="22" t="s">
        <v>82</v>
      </c>
      <c r="Y19" s="68">
        <v>2011</v>
      </c>
      <c r="Z19" s="41" t="s">
        <v>422</v>
      </c>
      <c r="AA19" s="1" t="s">
        <v>79</v>
      </c>
      <c r="AB19" s="78" t="s">
        <v>234</v>
      </c>
    </row>
    <row r="20" spans="1:28" x14ac:dyDescent="0.3">
      <c r="A20" s="1" t="s">
        <v>58</v>
      </c>
      <c r="B20" s="1" t="s">
        <v>46</v>
      </c>
      <c r="C20" s="27" t="s">
        <v>112</v>
      </c>
      <c r="D20" s="38">
        <v>33</v>
      </c>
      <c r="E20" s="27">
        <v>29</v>
      </c>
      <c r="F20" s="27">
        <v>5</v>
      </c>
      <c r="G20" s="27">
        <v>12</v>
      </c>
      <c r="H20" s="27"/>
      <c r="I20" s="27"/>
      <c r="J20" s="27">
        <v>6</v>
      </c>
      <c r="K20" s="27">
        <v>7</v>
      </c>
      <c r="L20" s="27">
        <v>1</v>
      </c>
      <c r="M20" s="27">
        <v>1</v>
      </c>
      <c r="N20" s="27">
        <f>SUM(L20:M20)</f>
        <v>2</v>
      </c>
      <c r="O20" s="39">
        <v>6</v>
      </c>
      <c r="P20" s="39">
        <v>4</v>
      </c>
      <c r="Q20" s="39">
        <v>2</v>
      </c>
      <c r="R20" s="39">
        <v>5</v>
      </c>
      <c r="S20" s="39">
        <v>0</v>
      </c>
      <c r="T20" s="39">
        <f>(H20*3)+((F20-H20)*2)+J20</f>
        <v>16</v>
      </c>
      <c r="U20" s="40">
        <f t="shared" si="2"/>
        <v>0.93103448275862066</v>
      </c>
      <c r="V20" s="22">
        <v>459</v>
      </c>
      <c r="W20" s="22" t="s">
        <v>77</v>
      </c>
      <c r="X20" s="22" t="s">
        <v>82</v>
      </c>
      <c r="Y20" s="68">
        <v>2011</v>
      </c>
      <c r="Z20" s="41" t="s">
        <v>422</v>
      </c>
      <c r="AA20" s="1" t="s">
        <v>79</v>
      </c>
      <c r="AB20" s="78" t="s">
        <v>234</v>
      </c>
    </row>
    <row r="21" spans="1:28" x14ac:dyDescent="0.3">
      <c r="A21" s="1" t="s">
        <v>58</v>
      </c>
      <c r="B21" s="1" t="s">
        <v>46</v>
      </c>
      <c r="C21" s="27" t="s">
        <v>50</v>
      </c>
      <c r="D21" s="38">
        <v>11</v>
      </c>
      <c r="E21" s="27">
        <v>38</v>
      </c>
      <c r="F21" s="27">
        <v>9</v>
      </c>
      <c r="G21" s="27">
        <v>19</v>
      </c>
      <c r="H21" s="27"/>
      <c r="I21" s="27"/>
      <c r="J21" s="27">
        <v>0</v>
      </c>
      <c r="K21" s="27">
        <v>2</v>
      </c>
      <c r="L21" s="27">
        <v>1</v>
      </c>
      <c r="M21" s="27">
        <v>3</v>
      </c>
      <c r="N21" s="27">
        <f>SUM(L21:M21)</f>
        <v>4</v>
      </c>
      <c r="O21" s="39">
        <v>2</v>
      </c>
      <c r="P21" s="39">
        <v>2</v>
      </c>
      <c r="Q21" s="39">
        <v>1</v>
      </c>
      <c r="R21" s="39">
        <v>3</v>
      </c>
      <c r="S21" s="39">
        <v>0</v>
      </c>
      <c r="T21" s="39">
        <f>(H21*3)+((F21-H21)*2)+J21</f>
        <v>18</v>
      </c>
      <c r="U21" s="40">
        <f t="shared" si="2"/>
        <v>0.63157894736842102</v>
      </c>
      <c r="V21" s="22">
        <v>459</v>
      </c>
      <c r="W21" s="22" t="s">
        <v>77</v>
      </c>
      <c r="X21" s="22" t="s">
        <v>82</v>
      </c>
      <c r="Y21" s="68">
        <v>2011</v>
      </c>
      <c r="Z21" s="41" t="s">
        <v>422</v>
      </c>
      <c r="AA21" s="1" t="s">
        <v>79</v>
      </c>
      <c r="AB21" s="78" t="s">
        <v>234</v>
      </c>
    </row>
    <row r="22" spans="1:28" x14ac:dyDescent="0.3">
      <c r="A22" s="43" t="s">
        <v>58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41</v>
      </c>
      <c r="G22" s="44">
        <f t="shared" si="3"/>
        <v>92</v>
      </c>
      <c r="H22" s="44">
        <f t="shared" si="3"/>
        <v>0</v>
      </c>
      <c r="I22" s="44">
        <f t="shared" si="3"/>
        <v>1</v>
      </c>
      <c r="J22" s="44">
        <f t="shared" si="3"/>
        <v>20</v>
      </c>
      <c r="K22" s="44">
        <f t="shared" si="3"/>
        <v>26</v>
      </c>
      <c r="L22" s="44">
        <f t="shared" si="3"/>
        <v>16</v>
      </c>
      <c r="M22" s="44">
        <f t="shared" si="3"/>
        <v>21</v>
      </c>
      <c r="N22" s="44">
        <f t="shared" si="3"/>
        <v>37</v>
      </c>
      <c r="O22" s="44">
        <f t="shared" si="3"/>
        <v>19</v>
      </c>
      <c r="P22" s="44">
        <f t="shared" si="3"/>
        <v>29</v>
      </c>
      <c r="Q22" s="44">
        <f t="shared" si="3"/>
        <v>15</v>
      </c>
      <c r="R22" s="44">
        <f t="shared" si="3"/>
        <v>27</v>
      </c>
      <c r="S22" s="44">
        <f t="shared" si="3"/>
        <v>1</v>
      </c>
      <c r="T22" s="44">
        <f t="shared" si="3"/>
        <v>102</v>
      </c>
      <c r="U22" s="45">
        <f>((T22+Q22+N22-R22)+(O22*2))/E22</f>
        <v>0.6875</v>
      </c>
      <c r="V22" s="46">
        <v>459</v>
      </c>
      <c r="W22" s="46" t="s">
        <v>77</v>
      </c>
      <c r="X22" s="46" t="s">
        <v>82</v>
      </c>
      <c r="Y22" s="69">
        <v>2011</v>
      </c>
      <c r="Z22" s="47" t="s">
        <v>422</v>
      </c>
      <c r="AA22" s="43" t="s">
        <v>79</v>
      </c>
      <c r="AB22" s="67" t="s">
        <v>234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0.44565217391304346</v>
      </c>
      <c r="H23" s="27"/>
      <c r="I23" s="1"/>
      <c r="J23" s="48" t="s">
        <v>42</v>
      </c>
      <c r="K23" s="50">
        <f>J22/K22</f>
        <v>0.76923076923076927</v>
      </c>
      <c r="L23" s="1"/>
      <c r="M23" s="39" t="s">
        <v>43</v>
      </c>
      <c r="N23" s="51">
        <v>5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24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7" t="s">
        <v>235</v>
      </c>
      <c r="D35" s="38">
        <v>24</v>
      </c>
      <c r="E35" s="27">
        <v>15</v>
      </c>
      <c r="F35" s="27">
        <v>3</v>
      </c>
      <c r="G35" s="27">
        <v>6</v>
      </c>
      <c r="H35" s="27"/>
      <c r="I35" s="27"/>
      <c r="J35" s="27">
        <v>2</v>
      </c>
      <c r="K35" s="27">
        <v>3</v>
      </c>
      <c r="L35" s="27">
        <v>3</v>
      </c>
      <c r="M35" s="27">
        <v>4</v>
      </c>
      <c r="N35" s="27">
        <f t="shared" ref="N35:N46" si="4">SUM(L35:M35)</f>
        <v>7</v>
      </c>
      <c r="O35" s="27">
        <v>0</v>
      </c>
      <c r="P35" s="39">
        <v>3</v>
      </c>
      <c r="Q35" s="27">
        <v>0</v>
      </c>
      <c r="R35" s="27">
        <v>0</v>
      </c>
      <c r="S35" s="27">
        <v>0</v>
      </c>
      <c r="T35" s="27">
        <f t="shared" ref="T35:T46" si="5">+(F35*2)+J35</f>
        <v>8</v>
      </c>
      <c r="U35" s="40">
        <f t="shared" ref="U35:U46" si="6">IFERROR(((T35+Q35+N35-R35)+(O35*2))/E35,"")</f>
        <v>1</v>
      </c>
      <c r="V35" s="22">
        <v>459</v>
      </c>
      <c r="W35" s="22" t="s">
        <v>81</v>
      </c>
      <c r="X35" s="22" t="s">
        <v>78</v>
      </c>
      <c r="Y35" s="68">
        <v>2011</v>
      </c>
      <c r="Z35" s="41"/>
      <c r="AA35" s="1" t="s">
        <v>219</v>
      </c>
      <c r="AB35" s="28" t="s">
        <v>236</v>
      </c>
    </row>
    <row r="36" spans="1:28" x14ac:dyDescent="0.3">
      <c r="A36" s="1" t="s">
        <v>46</v>
      </c>
      <c r="B36" s="1" t="s">
        <v>58</v>
      </c>
      <c r="C36" s="27" t="s">
        <v>144</v>
      </c>
      <c r="D36" s="38">
        <v>22</v>
      </c>
      <c r="E36" s="27">
        <v>28</v>
      </c>
      <c r="F36" s="27">
        <v>4</v>
      </c>
      <c r="G36" s="27">
        <v>11</v>
      </c>
      <c r="H36" s="27"/>
      <c r="I36" s="27"/>
      <c r="J36" s="27">
        <v>3</v>
      </c>
      <c r="K36" s="27">
        <v>3</v>
      </c>
      <c r="L36" s="27">
        <v>1</v>
      </c>
      <c r="M36" s="27">
        <v>2</v>
      </c>
      <c r="N36" s="27">
        <f t="shared" si="4"/>
        <v>3</v>
      </c>
      <c r="O36" s="39">
        <v>1</v>
      </c>
      <c r="P36" s="39">
        <v>1</v>
      </c>
      <c r="Q36" s="39">
        <v>5</v>
      </c>
      <c r="R36" s="39">
        <v>5</v>
      </c>
      <c r="S36" s="39">
        <v>0</v>
      </c>
      <c r="T36" s="27">
        <f t="shared" si="5"/>
        <v>11</v>
      </c>
      <c r="U36" s="40">
        <f t="shared" si="6"/>
        <v>0.5714285714285714</v>
      </c>
      <c r="V36" s="22">
        <v>459</v>
      </c>
      <c r="W36" s="22" t="s">
        <v>81</v>
      </c>
      <c r="X36" s="22" t="s">
        <v>78</v>
      </c>
      <c r="Y36" s="68">
        <v>2011</v>
      </c>
      <c r="Z36" s="41"/>
      <c r="AA36" s="1" t="s">
        <v>219</v>
      </c>
      <c r="AB36" s="28" t="s">
        <v>236</v>
      </c>
    </row>
    <row r="37" spans="1:28" x14ac:dyDescent="0.3">
      <c r="A37" s="1" t="s">
        <v>46</v>
      </c>
      <c r="B37" s="1" t="s">
        <v>58</v>
      </c>
      <c r="C37" s="27" t="s">
        <v>221</v>
      </c>
      <c r="D37" s="38">
        <v>21</v>
      </c>
      <c r="E37" s="27">
        <v>21</v>
      </c>
      <c r="F37" s="27">
        <v>3</v>
      </c>
      <c r="G37" s="27">
        <v>6</v>
      </c>
      <c r="H37" s="27"/>
      <c r="I37" s="27"/>
      <c r="J37" s="27">
        <v>1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0</v>
      </c>
      <c r="P37" s="39">
        <v>2</v>
      </c>
      <c r="Q37" s="39">
        <v>0</v>
      </c>
      <c r="R37" s="39">
        <v>3</v>
      </c>
      <c r="S37" s="39">
        <v>0</v>
      </c>
      <c r="T37" s="27">
        <f t="shared" si="5"/>
        <v>7</v>
      </c>
      <c r="U37" s="40">
        <f t="shared" si="6"/>
        <v>0.38095238095238093</v>
      </c>
      <c r="V37" s="22">
        <v>459</v>
      </c>
      <c r="W37" s="22" t="s">
        <v>81</v>
      </c>
      <c r="X37" s="22" t="s">
        <v>78</v>
      </c>
      <c r="Y37" s="68">
        <v>2011</v>
      </c>
      <c r="Z37" s="41"/>
      <c r="AA37" s="1" t="s">
        <v>219</v>
      </c>
      <c r="AB37" s="28" t="s">
        <v>236</v>
      </c>
    </row>
    <row r="38" spans="1:28" x14ac:dyDescent="0.3">
      <c r="A38" s="1" t="s">
        <v>46</v>
      </c>
      <c r="B38" s="1" t="s">
        <v>58</v>
      </c>
      <c r="C38" s="27" t="s">
        <v>222</v>
      </c>
      <c r="D38" s="38">
        <v>15</v>
      </c>
      <c r="E38" s="27" t="s">
        <v>437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 t="str">
        <f t="shared" si="6"/>
        <v/>
      </c>
      <c r="V38" s="22">
        <v>459</v>
      </c>
      <c r="W38" s="22" t="s">
        <v>81</v>
      </c>
      <c r="X38" s="22" t="s">
        <v>78</v>
      </c>
      <c r="Y38" s="68">
        <v>2011</v>
      </c>
      <c r="Z38" s="41"/>
      <c r="AA38" s="1" t="s">
        <v>219</v>
      </c>
      <c r="AB38" s="28" t="s">
        <v>236</v>
      </c>
    </row>
    <row r="39" spans="1:28" x14ac:dyDescent="0.3">
      <c r="A39" s="1" t="s">
        <v>46</v>
      </c>
      <c r="B39" s="1" t="s">
        <v>58</v>
      </c>
      <c r="C39" s="27" t="s">
        <v>223</v>
      </c>
      <c r="D39" s="38">
        <v>10</v>
      </c>
      <c r="E39" s="27">
        <v>3</v>
      </c>
      <c r="F39" s="27">
        <v>1</v>
      </c>
      <c r="G39" s="27">
        <v>1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0</v>
      </c>
      <c r="R39" s="39">
        <v>1</v>
      </c>
      <c r="S39" s="39">
        <v>0</v>
      </c>
      <c r="T39" s="27">
        <f t="shared" si="5"/>
        <v>2</v>
      </c>
      <c r="U39" s="40">
        <f t="shared" si="6"/>
        <v>0.33333333333333331</v>
      </c>
      <c r="V39" s="22">
        <v>459</v>
      </c>
      <c r="W39" s="22" t="s">
        <v>81</v>
      </c>
      <c r="X39" s="22" t="s">
        <v>78</v>
      </c>
      <c r="Y39" s="68">
        <v>2011</v>
      </c>
      <c r="Z39" s="41"/>
      <c r="AA39" s="1" t="s">
        <v>219</v>
      </c>
      <c r="AB39" s="28" t="s">
        <v>236</v>
      </c>
    </row>
    <row r="40" spans="1:28" x14ac:dyDescent="0.3">
      <c r="A40" s="1" t="s">
        <v>46</v>
      </c>
      <c r="B40" s="1" t="s">
        <v>58</v>
      </c>
      <c r="C40" s="27" t="s">
        <v>224</v>
      </c>
      <c r="D40" s="38">
        <v>14</v>
      </c>
      <c r="E40" s="27">
        <v>12</v>
      </c>
      <c r="F40" s="27">
        <v>1</v>
      </c>
      <c r="G40" s="27">
        <v>3</v>
      </c>
      <c r="H40" s="27"/>
      <c r="I40" s="27"/>
      <c r="J40" s="27">
        <v>4</v>
      </c>
      <c r="K40" s="27">
        <v>5</v>
      </c>
      <c r="L40" s="27">
        <v>0</v>
      </c>
      <c r="M40" s="27">
        <v>2</v>
      </c>
      <c r="N40" s="27">
        <f t="shared" si="4"/>
        <v>2</v>
      </c>
      <c r="O40" s="39">
        <v>2</v>
      </c>
      <c r="P40" s="39">
        <v>0</v>
      </c>
      <c r="Q40" s="39">
        <v>1</v>
      </c>
      <c r="R40" s="39">
        <v>0</v>
      </c>
      <c r="S40" s="39">
        <v>0</v>
      </c>
      <c r="T40" s="27">
        <f t="shared" si="5"/>
        <v>6</v>
      </c>
      <c r="U40" s="40">
        <f t="shared" si="6"/>
        <v>1.0833333333333333</v>
      </c>
      <c r="V40" s="22">
        <v>459</v>
      </c>
      <c r="W40" s="22" t="s">
        <v>81</v>
      </c>
      <c r="X40" s="22" t="s">
        <v>78</v>
      </c>
      <c r="Y40" s="68">
        <v>2011</v>
      </c>
      <c r="Z40" s="41"/>
      <c r="AA40" s="1" t="s">
        <v>219</v>
      </c>
      <c r="AB40" s="28" t="s">
        <v>236</v>
      </c>
    </row>
    <row r="41" spans="1:28" x14ac:dyDescent="0.3">
      <c r="A41" s="1" t="s">
        <v>46</v>
      </c>
      <c r="B41" s="1" t="s">
        <v>58</v>
      </c>
      <c r="C41" s="27" t="s">
        <v>145</v>
      </c>
      <c r="D41" s="38">
        <v>44</v>
      </c>
      <c r="E41" s="27">
        <v>36</v>
      </c>
      <c r="F41" s="27">
        <v>7</v>
      </c>
      <c r="G41" s="27">
        <v>12</v>
      </c>
      <c r="H41" s="27"/>
      <c r="I41" s="27"/>
      <c r="J41" s="27">
        <v>1</v>
      </c>
      <c r="K41" s="27">
        <v>1</v>
      </c>
      <c r="L41" s="27">
        <v>4</v>
      </c>
      <c r="M41" s="27">
        <v>9</v>
      </c>
      <c r="N41" s="27">
        <f t="shared" si="4"/>
        <v>13</v>
      </c>
      <c r="O41" s="39">
        <v>2</v>
      </c>
      <c r="P41" s="39">
        <v>2</v>
      </c>
      <c r="Q41" s="39">
        <v>2</v>
      </c>
      <c r="R41" s="39">
        <v>3</v>
      </c>
      <c r="S41" s="39">
        <v>0</v>
      </c>
      <c r="T41" s="27">
        <f t="shared" si="5"/>
        <v>15</v>
      </c>
      <c r="U41" s="40">
        <f t="shared" si="6"/>
        <v>0.86111111111111116</v>
      </c>
      <c r="V41" s="22">
        <v>459</v>
      </c>
      <c r="W41" s="22" t="s">
        <v>81</v>
      </c>
      <c r="X41" s="22" t="s">
        <v>78</v>
      </c>
      <c r="Y41" s="68">
        <v>2011</v>
      </c>
      <c r="Z41" s="41"/>
      <c r="AA41" s="1" t="s">
        <v>219</v>
      </c>
      <c r="AB41" s="28" t="s">
        <v>236</v>
      </c>
    </row>
    <row r="42" spans="1:28" x14ac:dyDescent="0.3">
      <c r="A42" s="1" t="s">
        <v>46</v>
      </c>
      <c r="B42" s="1" t="s">
        <v>58</v>
      </c>
      <c r="C42" s="27" t="s">
        <v>237</v>
      </c>
      <c r="D42" s="38">
        <v>26</v>
      </c>
      <c r="E42" s="27" t="s">
        <v>437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 t="str">
        <f t="shared" si="6"/>
        <v/>
      </c>
      <c r="V42" s="22">
        <v>459</v>
      </c>
      <c r="W42" s="22" t="s">
        <v>81</v>
      </c>
      <c r="X42" s="22" t="s">
        <v>78</v>
      </c>
      <c r="Y42" s="68">
        <v>2011</v>
      </c>
      <c r="Z42" s="41"/>
      <c r="AA42" s="1" t="s">
        <v>219</v>
      </c>
      <c r="AB42" s="28" t="s">
        <v>236</v>
      </c>
    </row>
    <row r="43" spans="1:28" x14ac:dyDescent="0.3">
      <c r="A43" s="1" t="s">
        <v>46</v>
      </c>
      <c r="B43" s="1" t="s">
        <v>58</v>
      </c>
      <c r="C43" s="27" t="s">
        <v>469</v>
      </c>
      <c r="D43" s="38">
        <v>12</v>
      </c>
      <c r="E43" s="27">
        <v>14</v>
      </c>
      <c r="F43" s="27">
        <v>4</v>
      </c>
      <c r="G43" s="27">
        <v>6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39">
        <v>1</v>
      </c>
      <c r="P43" s="39">
        <v>1</v>
      </c>
      <c r="Q43" s="39">
        <v>0</v>
      </c>
      <c r="R43" s="39">
        <v>2</v>
      </c>
      <c r="S43" s="39">
        <v>0</v>
      </c>
      <c r="T43" s="27">
        <f t="shared" si="5"/>
        <v>8</v>
      </c>
      <c r="U43" s="40">
        <f t="shared" si="6"/>
        <v>0.5714285714285714</v>
      </c>
      <c r="V43" s="22">
        <v>459</v>
      </c>
      <c r="W43" s="22" t="s">
        <v>81</v>
      </c>
      <c r="X43" s="22" t="s">
        <v>78</v>
      </c>
      <c r="Y43" s="68">
        <v>2011</v>
      </c>
      <c r="Z43" s="41"/>
      <c r="AA43" s="1" t="s">
        <v>219</v>
      </c>
      <c r="AB43" s="28" t="s">
        <v>236</v>
      </c>
    </row>
    <row r="44" spans="1:28" x14ac:dyDescent="0.3">
      <c r="A44" s="1" t="s">
        <v>46</v>
      </c>
      <c r="B44" s="1" t="s">
        <v>58</v>
      </c>
      <c r="C44" s="27" t="s">
        <v>226</v>
      </c>
      <c r="D44" s="38">
        <v>25</v>
      </c>
      <c r="E44" s="27">
        <v>27</v>
      </c>
      <c r="F44" s="27">
        <v>8</v>
      </c>
      <c r="G44" s="27">
        <v>12</v>
      </c>
      <c r="H44" s="27"/>
      <c r="I44" s="27"/>
      <c r="J44" s="27">
        <v>2</v>
      </c>
      <c r="K44" s="27">
        <v>5</v>
      </c>
      <c r="L44" s="27">
        <v>0</v>
      </c>
      <c r="M44" s="27">
        <v>2</v>
      </c>
      <c r="N44" s="27">
        <f t="shared" si="4"/>
        <v>2</v>
      </c>
      <c r="O44" s="39">
        <v>3</v>
      </c>
      <c r="P44" s="39">
        <v>5</v>
      </c>
      <c r="Q44" s="39">
        <v>2</v>
      </c>
      <c r="R44" s="39">
        <v>6</v>
      </c>
      <c r="S44" s="39">
        <v>0</v>
      </c>
      <c r="T44" s="27">
        <f t="shared" si="5"/>
        <v>18</v>
      </c>
      <c r="U44" s="40">
        <f t="shared" si="6"/>
        <v>0.81481481481481477</v>
      </c>
      <c r="V44" s="22">
        <v>459</v>
      </c>
      <c r="W44" s="22" t="s">
        <v>81</v>
      </c>
      <c r="X44" s="22" t="s">
        <v>78</v>
      </c>
      <c r="Y44" s="68">
        <v>2011</v>
      </c>
      <c r="Z44" s="41"/>
      <c r="AA44" s="1" t="s">
        <v>219</v>
      </c>
      <c r="AB44" s="28" t="s">
        <v>236</v>
      </c>
    </row>
    <row r="45" spans="1:28" x14ac:dyDescent="0.3">
      <c r="A45" s="1" t="s">
        <v>46</v>
      </c>
      <c r="B45" s="1" t="s">
        <v>58</v>
      </c>
      <c r="C45" s="27" t="s">
        <v>227</v>
      </c>
      <c r="D45" s="38">
        <v>42</v>
      </c>
      <c r="E45" s="27">
        <v>45</v>
      </c>
      <c r="F45" s="27">
        <v>6</v>
      </c>
      <c r="G45" s="27">
        <v>18</v>
      </c>
      <c r="H45" s="27"/>
      <c r="I45" s="27"/>
      <c r="J45" s="27">
        <v>12</v>
      </c>
      <c r="K45" s="27">
        <v>13</v>
      </c>
      <c r="L45" s="27">
        <v>5</v>
      </c>
      <c r="M45" s="27">
        <v>10</v>
      </c>
      <c r="N45" s="27">
        <f t="shared" si="4"/>
        <v>15</v>
      </c>
      <c r="O45" s="39">
        <v>2</v>
      </c>
      <c r="P45" s="39">
        <v>4</v>
      </c>
      <c r="Q45" s="39">
        <v>2</v>
      </c>
      <c r="R45" s="39">
        <v>6</v>
      </c>
      <c r="S45" s="39">
        <v>2</v>
      </c>
      <c r="T45" s="27">
        <f t="shared" si="5"/>
        <v>24</v>
      </c>
      <c r="U45" s="40">
        <f t="shared" si="6"/>
        <v>0.8666666666666667</v>
      </c>
      <c r="V45" s="22">
        <v>459</v>
      </c>
      <c r="W45" s="22" t="s">
        <v>81</v>
      </c>
      <c r="X45" s="22" t="s">
        <v>78</v>
      </c>
      <c r="Y45" s="68">
        <v>2011</v>
      </c>
      <c r="Z45" s="41"/>
      <c r="AA45" s="1" t="s">
        <v>219</v>
      </c>
      <c r="AB45" s="28" t="s">
        <v>236</v>
      </c>
    </row>
    <row r="46" spans="1:28" x14ac:dyDescent="0.3">
      <c r="A46" s="1" t="s">
        <v>46</v>
      </c>
      <c r="B46" s="1" t="s">
        <v>58</v>
      </c>
      <c r="C46" s="27" t="s">
        <v>228</v>
      </c>
      <c r="D46" s="38">
        <v>20</v>
      </c>
      <c r="E46" s="27">
        <v>39</v>
      </c>
      <c r="F46" s="27">
        <v>3</v>
      </c>
      <c r="G46" s="27">
        <v>8</v>
      </c>
      <c r="H46" s="27"/>
      <c r="I46" s="27"/>
      <c r="J46" s="27">
        <v>5</v>
      </c>
      <c r="K46" s="27">
        <v>10</v>
      </c>
      <c r="L46" s="27">
        <v>5</v>
      </c>
      <c r="M46" s="27">
        <v>4</v>
      </c>
      <c r="N46" s="27">
        <f t="shared" si="4"/>
        <v>9</v>
      </c>
      <c r="O46" s="39">
        <v>6</v>
      </c>
      <c r="P46" s="39">
        <v>3</v>
      </c>
      <c r="Q46" s="39">
        <v>4</v>
      </c>
      <c r="R46" s="39">
        <v>3</v>
      </c>
      <c r="S46" s="39">
        <v>0</v>
      </c>
      <c r="T46" s="27">
        <f t="shared" si="5"/>
        <v>11</v>
      </c>
      <c r="U46" s="40">
        <f t="shared" si="6"/>
        <v>0.84615384615384615</v>
      </c>
      <c r="V46" s="22">
        <v>459</v>
      </c>
      <c r="W46" s="22" t="s">
        <v>81</v>
      </c>
      <c r="X46" s="22" t="s">
        <v>78</v>
      </c>
      <c r="Y46" s="68">
        <v>2011</v>
      </c>
      <c r="Z46" s="41"/>
      <c r="AA46" s="1" t="s">
        <v>219</v>
      </c>
      <c r="AB46" s="28" t="s">
        <v>236</v>
      </c>
    </row>
    <row r="47" spans="1:28" x14ac:dyDescent="0.3">
      <c r="A47" s="43" t="s">
        <v>46</v>
      </c>
      <c r="B47" s="43" t="s">
        <v>58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83</v>
      </c>
      <c r="H47" s="44">
        <f t="shared" si="7"/>
        <v>0</v>
      </c>
      <c r="I47" s="44">
        <f t="shared" si="7"/>
        <v>0</v>
      </c>
      <c r="J47" s="44">
        <f t="shared" si="7"/>
        <v>30</v>
      </c>
      <c r="K47" s="44">
        <f t="shared" si="7"/>
        <v>42</v>
      </c>
      <c r="L47" s="44">
        <f t="shared" si="7"/>
        <v>20</v>
      </c>
      <c r="M47" s="44">
        <f t="shared" si="7"/>
        <v>35</v>
      </c>
      <c r="N47" s="44">
        <f t="shared" si="7"/>
        <v>55</v>
      </c>
      <c r="O47" s="44">
        <f t="shared" si="7"/>
        <v>17</v>
      </c>
      <c r="P47" s="44">
        <f t="shared" si="7"/>
        <v>21</v>
      </c>
      <c r="Q47" s="44">
        <f t="shared" si="7"/>
        <v>16</v>
      </c>
      <c r="R47" s="44">
        <f t="shared" si="7"/>
        <v>29</v>
      </c>
      <c r="S47" s="44">
        <f t="shared" si="7"/>
        <v>2</v>
      </c>
      <c r="T47" s="44">
        <f t="shared" si="7"/>
        <v>110</v>
      </c>
      <c r="U47" s="45">
        <f>((T47+Q47+N47-R47)+(O47*2))/E47</f>
        <v>0.77500000000000002</v>
      </c>
      <c r="V47" s="46">
        <v>459</v>
      </c>
      <c r="W47" s="46" t="s">
        <v>81</v>
      </c>
      <c r="X47" s="46" t="s">
        <v>78</v>
      </c>
      <c r="Y47" s="69">
        <v>2011</v>
      </c>
      <c r="Z47" s="47"/>
      <c r="AA47" s="43" t="s">
        <v>219</v>
      </c>
      <c r="AB47" s="67" t="s">
        <v>236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0.48192771084337349</v>
      </c>
      <c r="H48" s="27"/>
      <c r="I48" s="1"/>
      <c r="J48" s="48" t="s">
        <v>42</v>
      </c>
      <c r="K48" s="50">
        <f>J47/K47</f>
        <v>0.7142857142857143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sortState xmlns:xlrd2="http://schemas.microsoft.com/office/spreadsheetml/2017/richdata2" ref="A35:AB46">
    <sortCondition ref="C35:C46"/>
  </sortState>
  <pageMargins left="0.25" right="0.25" top="0.75" bottom="0.75" header="0.3" footer="0.3"/>
  <pageSetup scale="64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47AC-502A-4798-A444-FF01B301680B}">
  <sheetPr>
    <tabColor rgb="FFFF0000"/>
  </sheetPr>
  <dimension ref="A1:AB50"/>
  <sheetViews>
    <sheetView workbookViewId="0">
      <selection activeCell="P18" sqref="P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443</v>
      </c>
    </row>
    <row r="3" spans="1:28" x14ac:dyDescent="0.3">
      <c r="B3" s="1"/>
      <c r="C3" s="6">
        <v>29645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323</v>
      </c>
      <c r="K4" s="16" t="s">
        <v>45</v>
      </c>
      <c r="L4" s="17"/>
      <c r="M4" s="18"/>
      <c r="N4" s="19">
        <v>25</v>
      </c>
      <c r="O4" s="19">
        <v>16</v>
      </c>
      <c r="P4" s="19">
        <v>20</v>
      </c>
      <c r="Q4" s="19">
        <v>26</v>
      </c>
      <c r="R4" s="20"/>
      <c r="S4" s="21">
        <f>SUM(N4:R4)</f>
        <v>87</v>
      </c>
      <c r="T4" s="22">
        <v>460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324</v>
      </c>
      <c r="K5" s="16" t="s">
        <v>61</v>
      </c>
      <c r="L5" s="17"/>
      <c r="M5" s="18"/>
      <c r="N5" s="19">
        <v>18</v>
      </c>
      <c r="O5" s="19">
        <v>21</v>
      </c>
      <c r="P5" s="19">
        <v>20</v>
      </c>
      <c r="Q5" s="19">
        <v>25</v>
      </c>
      <c r="R5" s="20"/>
      <c r="S5" s="21">
        <f>SUM(N5:R5)</f>
        <v>84</v>
      </c>
      <c r="T5" s="22">
        <v>460</v>
      </c>
      <c r="U5" s="1"/>
      <c r="V5" s="1"/>
      <c r="W5" s="1"/>
    </row>
    <row r="6" spans="1:28" x14ac:dyDescent="0.3">
      <c r="C6" s="65">
        <v>989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445</v>
      </c>
      <c r="D7" s="7" t="s">
        <v>8</v>
      </c>
      <c r="G7" s="1"/>
      <c r="S7" s="1"/>
      <c r="T7" s="25" t="s">
        <v>9</v>
      </c>
      <c r="U7" s="1"/>
      <c r="V7" s="26">
        <v>460</v>
      </c>
      <c r="W7" s="1"/>
    </row>
    <row r="8" spans="1:28" x14ac:dyDescent="0.3">
      <c r="B8" s="1"/>
      <c r="C8" s="24" t="s">
        <v>176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25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60</v>
      </c>
      <c r="B13" s="1" t="s">
        <v>46</v>
      </c>
      <c r="C13" s="27" t="s">
        <v>47</v>
      </c>
      <c r="D13" s="38">
        <v>10</v>
      </c>
      <c r="E13" s="27">
        <v>36</v>
      </c>
      <c r="F13" s="27">
        <v>8</v>
      </c>
      <c r="G13" s="27">
        <v>20</v>
      </c>
      <c r="H13" s="27"/>
      <c r="I13" s="27"/>
      <c r="J13" s="27">
        <v>4</v>
      </c>
      <c r="K13" s="27">
        <v>9</v>
      </c>
      <c r="L13" s="87"/>
      <c r="M13" s="27">
        <v>8</v>
      </c>
      <c r="N13" s="27">
        <f>SUM(L13:M13)</f>
        <v>8</v>
      </c>
      <c r="O13" s="27">
        <v>1</v>
      </c>
      <c r="P13" s="39">
        <v>2</v>
      </c>
      <c r="Q13" s="87"/>
      <c r="R13" s="87"/>
      <c r="S13" s="87"/>
      <c r="T13" s="27">
        <v>20</v>
      </c>
      <c r="U13" s="40">
        <f>IFERROR(((T13+Q13+N13-R13)+(O13*2))/E13,"")</f>
        <v>0.83333333333333337</v>
      </c>
      <c r="V13" s="22">
        <v>460</v>
      </c>
      <c r="W13" s="22" t="s">
        <v>81</v>
      </c>
      <c r="X13" s="22" t="s">
        <v>78</v>
      </c>
      <c r="Y13" s="68">
        <v>989</v>
      </c>
      <c r="Z13" s="41"/>
      <c r="AA13" s="1" t="s">
        <v>79</v>
      </c>
      <c r="AB13" s="28" t="s">
        <v>325</v>
      </c>
    </row>
    <row r="14" spans="1:28" x14ac:dyDescent="0.3">
      <c r="A14" s="1" t="s">
        <v>60</v>
      </c>
      <c r="B14" s="1" t="s">
        <v>46</v>
      </c>
      <c r="C14" s="27" t="s">
        <v>85</v>
      </c>
      <c r="D14" s="38">
        <v>24</v>
      </c>
      <c r="E14" s="27">
        <v>23</v>
      </c>
      <c r="F14" s="27">
        <v>2</v>
      </c>
      <c r="G14" s="27">
        <v>4</v>
      </c>
      <c r="H14" s="27"/>
      <c r="I14" s="27"/>
      <c r="J14" s="27">
        <v>1</v>
      </c>
      <c r="K14" s="27">
        <v>4</v>
      </c>
      <c r="L14" s="87"/>
      <c r="M14" s="27">
        <v>1</v>
      </c>
      <c r="N14" s="27">
        <f t="shared" ref="N14:N18" si="0">SUM(L14:M14)</f>
        <v>1</v>
      </c>
      <c r="O14" s="39">
        <v>3</v>
      </c>
      <c r="P14" s="39">
        <v>3</v>
      </c>
      <c r="Q14" s="88"/>
      <c r="R14" s="88"/>
      <c r="S14" s="88"/>
      <c r="T14" s="39">
        <v>5</v>
      </c>
      <c r="U14" s="40">
        <f t="shared" ref="U14:U21" si="1">IFERROR(((T14+Q14+N14-R14)+(O14*2))/E14,"")</f>
        <v>0.52173913043478259</v>
      </c>
      <c r="V14" s="22">
        <v>460</v>
      </c>
      <c r="W14" s="22" t="s">
        <v>81</v>
      </c>
      <c r="X14" s="22" t="s">
        <v>78</v>
      </c>
      <c r="Y14" s="68">
        <v>989</v>
      </c>
      <c r="Z14" s="41"/>
      <c r="AA14" s="1" t="s">
        <v>79</v>
      </c>
      <c r="AB14" s="28" t="s">
        <v>325</v>
      </c>
    </row>
    <row r="15" spans="1:28" x14ac:dyDescent="0.3">
      <c r="A15" s="1" t="s">
        <v>60</v>
      </c>
      <c r="B15" s="1" t="s">
        <v>46</v>
      </c>
      <c r="C15" s="27" t="s">
        <v>54</v>
      </c>
      <c r="D15" s="38">
        <v>32</v>
      </c>
      <c r="E15" s="27">
        <v>18</v>
      </c>
      <c r="F15" s="27">
        <v>1</v>
      </c>
      <c r="G15" s="27">
        <v>2</v>
      </c>
      <c r="H15" s="27"/>
      <c r="I15" s="27"/>
      <c r="J15" s="27">
        <v>0</v>
      </c>
      <c r="K15" s="27">
        <v>0</v>
      </c>
      <c r="L15" s="87"/>
      <c r="M15" s="27">
        <v>5</v>
      </c>
      <c r="N15" s="27">
        <f t="shared" si="0"/>
        <v>5</v>
      </c>
      <c r="O15" s="39">
        <v>0</v>
      </c>
      <c r="P15" s="39">
        <v>0</v>
      </c>
      <c r="Q15" s="88"/>
      <c r="R15" s="88"/>
      <c r="S15" s="88"/>
      <c r="T15" s="39">
        <v>2</v>
      </c>
      <c r="U15" s="40">
        <f t="shared" si="1"/>
        <v>0.3888888888888889</v>
      </c>
      <c r="V15" s="22">
        <v>460</v>
      </c>
      <c r="W15" s="22" t="s">
        <v>81</v>
      </c>
      <c r="X15" s="22" t="s">
        <v>78</v>
      </c>
      <c r="Y15" s="68">
        <v>989</v>
      </c>
      <c r="Z15" s="41"/>
      <c r="AA15" s="1" t="s">
        <v>79</v>
      </c>
      <c r="AB15" s="28" t="s">
        <v>325</v>
      </c>
    </row>
    <row r="16" spans="1:28" x14ac:dyDescent="0.3">
      <c r="A16" s="1" t="s">
        <v>60</v>
      </c>
      <c r="B16" s="1" t="s">
        <v>46</v>
      </c>
      <c r="C16" s="27" t="s">
        <v>110</v>
      </c>
      <c r="D16" s="38">
        <v>25</v>
      </c>
      <c r="E16" s="27">
        <v>40</v>
      </c>
      <c r="F16" s="27">
        <v>5</v>
      </c>
      <c r="G16" s="27">
        <v>19</v>
      </c>
      <c r="H16" s="27"/>
      <c r="I16" s="27"/>
      <c r="J16" s="27">
        <v>0</v>
      </c>
      <c r="K16" s="27">
        <v>0</v>
      </c>
      <c r="L16" s="87"/>
      <c r="M16" s="27">
        <v>11</v>
      </c>
      <c r="N16" s="27">
        <f t="shared" si="0"/>
        <v>11</v>
      </c>
      <c r="O16" s="39">
        <v>1</v>
      </c>
      <c r="P16" s="39">
        <v>2</v>
      </c>
      <c r="Q16" s="88"/>
      <c r="R16" s="88"/>
      <c r="S16" s="88"/>
      <c r="T16" s="39">
        <v>10</v>
      </c>
      <c r="U16" s="40">
        <f t="shared" si="1"/>
        <v>0.57499999999999996</v>
      </c>
      <c r="V16" s="22">
        <v>460</v>
      </c>
      <c r="W16" s="22" t="s">
        <v>81</v>
      </c>
      <c r="X16" s="22" t="s">
        <v>78</v>
      </c>
      <c r="Y16" s="68">
        <v>989</v>
      </c>
      <c r="Z16" s="41"/>
      <c r="AA16" s="1" t="s">
        <v>79</v>
      </c>
      <c r="AB16" s="28" t="s">
        <v>325</v>
      </c>
    </row>
    <row r="17" spans="1:28" x14ac:dyDescent="0.3">
      <c r="A17" s="1" t="s">
        <v>60</v>
      </c>
      <c r="B17" s="1" t="s">
        <v>46</v>
      </c>
      <c r="C17" s="27" t="s">
        <v>111</v>
      </c>
      <c r="D17" s="38">
        <v>44</v>
      </c>
      <c r="E17" s="27">
        <v>29</v>
      </c>
      <c r="F17" s="27">
        <v>4</v>
      </c>
      <c r="G17" s="27">
        <v>6</v>
      </c>
      <c r="H17" s="27"/>
      <c r="I17" s="27"/>
      <c r="J17" s="27">
        <v>4</v>
      </c>
      <c r="K17" s="27">
        <v>6</v>
      </c>
      <c r="L17" s="87"/>
      <c r="M17" s="27">
        <v>11</v>
      </c>
      <c r="N17" s="27">
        <f t="shared" si="0"/>
        <v>11</v>
      </c>
      <c r="O17" s="39">
        <v>0</v>
      </c>
      <c r="P17" s="39">
        <v>3</v>
      </c>
      <c r="Q17" s="88"/>
      <c r="R17" s="88"/>
      <c r="S17" s="88"/>
      <c r="T17" s="39">
        <v>12</v>
      </c>
      <c r="U17" s="40">
        <f t="shared" si="1"/>
        <v>0.7931034482758621</v>
      </c>
      <c r="V17" s="22">
        <v>460</v>
      </c>
      <c r="W17" s="22" t="s">
        <v>81</v>
      </c>
      <c r="X17" s="22" t="s">
        <v>78</v>
      </c>
      <c r="Y17" s="68">
        <v>989</v>
      </c>
      <c r="Z17" s="41"/>
      <c r="AA17" s="1" t="s">
        <v>79</v>
      </c>
      <c r="AB17" s="28" t="s">
        <v>325</v>
      </c>
    </row>
    <row r="18" spans="1:28" x14ac:dyDescent="0.3">
      <c r="A18" s="1" t="s">
        <v>60</v>
      </c>
      <c r="B18" s="1" t="s">
        <v>46</v>
      </c>
      <c r="C18" s="27" t="s">
        <v>48</v>
      </c>
      <c r="D18" s="38">
        <v>15</v>
      </c>
      <c r="E18" s="27">
        <v>39</v>
      </c>
      <c r="F18" s="27">
        <v>7</v>
      </c>
      <c r="G18" s="27">
        <v>15</v>
      </c>
      <c r="H18" s="27"/>
      <c r="I18" s="27"/>
      <c r="J18" s="27">
        <v>2</v>
      </c>
      <c r="K18" s="27">
        <v>3</v>
      </c>
      <c r="L18" s="87"/>
      <c r="M18" s="27">
        <v>6</v>
      </c>
      <c r="N18" s="27">
        <f t="shared" si="0"/>
        <v>6</v>
      </c>
      <c r="O18" s="39">
        <v>4</v>
      </c>
      <c r="P18" s="55">
        <v>6</v>
      </c>
      <c r="Q18" s="88"/>
      <c r="R18" s="88"/>
      <c r="S18" s="88"/>
      <c r="T18" s="39">
        <v>16</v>
      </c>
      <c r="U18" s="40">
        <f t="shared" si="1"/>
        <v>0.76923076923076927</v>
      </c>
      <c r="V18" s="22">
        <v>460</v>
      </c>
      <c r="W18" s="22" t="s">
        <v>81</v>
      </c>
      <c r="X18" s="22" t="s">
        <v>78</v>
      </c>
      <c r="Y18" s="68">
        <v>989</v>
      </c>
      <c r="Z18" s="41"/>
      <c r="AA18" s="1" t="s">
        <v>79</v>
      </c>
      <c r="AB18" s="28" t="s">
        <v>325</v>
      </c>
    </row>
    <row r="19" spans="1:28" x14ac:dyDescent="0.3">
      <c r="A19" s="1" t="s">
        <v>60</v>
      </c>
      <c r="B19" s="1" t="s">
        <v>46</v>
      </c>
      <c r="C19" s="27" t="s">
        <v>53</v>
      </c>
      <c r="D19" s="38">
        <v>13</v>
      </c>
      <c r="E19" s="27" t="s">
        <v>382</v>
      </c>
      <c r="F19" s="27"/>
      <c r="G19" s="27"/>
      <c r="H19" s="27"/>
      <c r="I19" s="27"/>
      <c r="J19" s="27"/>
      <c r="K19" s="27"/>
      <c r="L19" s="87"/>
      <c r="M19" s="27"/>
      <c r="N19" s="27"/>
      <c r="O19" s="39"/>
      <c r="P19" s="39"/>
      <c r="Q19" s="88"/>
      <c r="R19" s="88"/>
      <c r="S19" s="88"/>
      <c r="T19" s="39"/>
      <c r="U19" s="40" t="str">
        <f t="shared" si="1"/>
        <v/>
      </c>
      <c r="V19" s="22">
        <v>460</v>
      </c>
      <c r="W19" s="22" t="s">
        <v>81</v>
      </c>
      <c r="X19" s="22" t="s">
        <v>78</v>
      </c>
      <c r="Y19" s="68">
        <v>989</v>
      </c>
      <c r="Z19" s="41"/>
      <c r="AA19" s="1" t="s">
        <v>79</v>
      </c>
      <c r="AB19" s="28" t="s">
        <v>325</v>
      </c>
    </row>
    <row r="20" spans="1:28" x14ac:dyDescent="0.3">
      <c r="A20" s="1" t="s">
        <v>60</v>
      </c>
      <c r="B20" s="1" t="s">
        <v>46</v>
      </c>
      <c r="C20" s="27" t="s">
        <v>112</v>
      </c>
      <c r="D20" s="38">
        <v>33</v>
      </c>
      <c r="E20" s="27">
        <v>27</v>
      </c>
      <c r="F20" s="27">
        <v>5</v>
      </c>
      <c r="G20" s="27">
        <v>12</v>
      </c>
      <c r="H20" s="27"/>
      <c r="I20" s="27"/>
      <c r="J20" s="27">
        <v>6</v>
      </c>
      <c r="K20" s="27">
        <v>9</v>
      </c>
      <c r="L20" s="87"/>
      <c r="M20" s="27">
        <v>2</v>
      </c>
      <c r="N20" s="27">
        <f>SUM(L20:M20)</f>
        <v>2</v>
      </c>
      <c r="O20" s="39">
        <v>3</v>
      </c>
      <c r="P20" s="39">
        <v>5</v>
      </c>
      <c r="Q20" s="88"/>
      <c r="R20" s="88"/>
      <c r="S20" s="88"/>
      <c r="T20" s="39">
        <v>16</v>
      </c>
      <c r="U20" s="40">
        <f t="shared" si="1"/>
        <v>0.88888888888888884</v>
      </c>
      <c r="V20" s="22">
        <v>460</v>
      </c>
      <c r="W20" s="22" t="s">
        <v>81</v>
      </c>
      <c r="X20" s="22" t="s">
        <v>78</v>
      </c>
      <c r="Y20" s="68">
        <v>989</v>
      </c>
      <c r="Z20" s="41"/>
      <c r="AA20" s="1" t="s">
        <v>79</v>
      </c>
      <c r="AB20" s="28" t="s">
        <v>325</v>
      </c>
    </row>
    <row r="21" spans="1:28" x14ac:dyDescent="0.3">
      <c r="A21" s="1" t="s">
        <v>60</v>
      </c>
      <c r="B21" s="1" t="s">
        <v>46</v>
      </c>
      <c r="C21" s="27" t="s">
        <v>50</v>
      </c>
      <c r="D21" s="38">
        <v>11</v>
      </c>
      <c r="E21" s="27">
        <v>28</v>
      </c>
      <c r="F21" s="27">
        <v>2</v>
      </c>
      <c r="G21" s="27">
        <v>8</v>
      </c>
      <c r="H21" s="27"/>
      <c r="I21" s="27"/>
      <c r="J21" s="27">
        <v>2</v>
      </c>
      <c r="K21" s="27">
        <v>2</v>
      </c>
      <c r="L21" s="87"/>
      <c r="M21" s="27">
        <v>5</v>
      </c>
      <c r="N21" s="27">
        <f>SUM(L21:M21)</f>
        <v>5</v>
      </c>
      <c r="O21" s="39">
        <v>0</v>
      </c>
      <c r="P21" s="39">
        <v>2</v>
      </c>
      <c r="Q21" s="88"/>
      <c r="R21" s="88"/>
      <c r="S21" s="88"/>
      <c r="T21" s="39">
        <v>6</v>
      </c>
      <c r="U21" s="40">
        <f t="shared" si="1"/>
        <v>0.39285714285714285</v>
      </c>
      <c r="V21" s="22">
        <v>460</v>
      </c>
      <c r="W21" s="22" t="s">
        <v>81</v>
      </c>
      <c r="X21" s="22" t="s">
        <v>78</v>
      </c>
      <c r="Y21" s="68">
        <v>989</v>
      </c>
      <c r="Z21" s="41"/>
      <c r="AA21" s="1" t="s">
        <v>79</v>
      </c>
      <c r="AB21" s="28" t="s">
        <v>325</v>
      </c>
    </row>
    <row r="22" spans="1:28" x14ac:dyDescent="0.3">
      <c r="A22" s="1" t="s">
        <v>60</v>
      </c>
      <c r="B22" s="1" t="s">
        <v>46</v>
      </c>
      <c r="C22" s="55" t="s">
        <v>39</v>
      </c>
      <c r="D22" s="1"/>
      <c r="E22" s="55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55"/>
      <c r="Q22" s="42"/>
      <c r="R22" s="55">
        <v>15</v>
      </c>
      <c r="S22" s="42"/>
      <c r="T22" s="42"/>
      <c r="U22" s="40" t="str">
        <f t="shared" ref="U22" si="2">_xlfn.IFNA("",((T22+Q22+N22-R22)+(O22*2))/E22)</f>
        <v/>
      </c>
      <c r="V22" s="22">
        <v>460</v>
      </c>
      <c r="W22" s="22" t="s">
        <v>81</v>
      </c>
      <c r="X22" s="22" t="s">
        <v>78</v>
      </c>
      <c r="Y22" s="68">
        <v>989</v>
      </c>
      <c r="Z22" s="41"/>
      <c r="AA22" s="1" t="s">
        <v>79</v>
      </c>
      <c r="AB22" s="28" t="s">
        <v>325</v>
      </c>
    </row>
    <row r="23" spans="1:28" x14ac:dyDescent="0.3">
      <c r="A23" s="43" t="s">
        <v>60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34</v>
      </c>
      <c r="G23" s="44">
        <f t="shared" si="3"/>
        <v>86</v>
      </c>
      <c r="H23" s="44">
        <f t="shared" si="3"/>
        <v>0</v>
      </c>
      <c r="I23" s="44">
        <f t="shared" si="3"/>
        <v>0</v>
      </c>
      <c r="J23" s="44">
        <f t="shared" si="3"/>
        <v>19</v>
      </c>
      <c r="K23" s="44">
        <f t="shared" si="3"/>
        <v>33</v>
      </c>
      <c r="L23" s="44">
        <f t="shared" si="3"/>
        <v>0</v>
      </c>
      <c r="M23" s="44">
        <f t="shared" si="3"/>
        <v>49</v>
      </c>
      <c r="N23" s="44">
        <f t="shared" si="3"/>
        <v>49</v>
      </c>
      <c r="O23" s="44">
        <f t="shared" si="3"/>
        <v>12</v>
      </c>
      <c r="P23" s="44">
        <f t="shared" si="3"/>
        <v>23</v>
      </c>
      <c r="Q23" s="44">
        <f t="shared" si="3"/>
        <v>0</v>
      </c>
      <c r="R23" s="44">
        <f t="shared" si="3"/>
        <v>15</v>
      </c>
      <c r="S23" s="44">
        <f t="shared" si="3"/>
        <v>0</v>
      </c>
      <c r="T23" s="44">
        <f t="shared" si="3"/>
        <v>87</v>
      </c>
      <c r="U23" s="45">
        <f>((T23+Q23+N23-R23)+(O23*2))/E23</f>
        <v>0.60416666666666663</v>
      </c>
      <c r="V23" s="46">
        <v>460</v>
      </c>
      <c r="W23" s="46" t="s">
        <v>81</v>
      </c>
      <c r="X23" s="46" t="s">
        <v>78</v>
      </c>
      <c r="Y23" s="69">
        <v>989</v>
      </c>
      <c r="Z23" s="74" t="s">
        <v>421</v>
      </c>
      <c r="AA23" s="43" t="s">
        <v>79</v>
      </c>
      <c r="AB23" s="67" t="s">
        <v>325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0.39534883720930231</v>
      </c>
      <c r="H24" s="27"/>
      <c r="I24" s="1"/>
      <c r="J24" s="48" t="s">
        <v>42</v>
      </c>
      <c r="K24" s="50">
        <f>J23/K23</f>
        <v>0.5757575757575758</v>
      </c>
      <c r="L24" s="1"/>
      <c r="M24" s="39" t="s">
        <v>43</v>
      </c>
      <c r="N24" s="51">
        <v>10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420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60</v>
      </c>
      <c r="C35" s="27" t="s">
        <v>362</v>
      </c>
      <c r="D35" s="38">
        <v>32</v>
      </c>
      <c r="E35" s="27">
        <v>22</v>
      </c>
      <c r="F35" s="27">
        <v>6</v>
      </c>
      <c r="G35" s="27">
        <v>10</v>
      </c>
      <c r="H35" s="27"/>
      <c r="I35" s="27"/>
      <c r="J35" s="27">
        <v>2</v>
      </c>
      <c r="K35" s="27">
        <v>4</v>
      </c>
      <c r="L35" s="87"/>
      <c r="M35" s="27">
        <v>7</v>
      </c>
      <c r="N35" s="27">
        <f>SUM(L35:M35)</f>
        <v>7</v>
      </c>
      <c r="O35" s="27">
        <v>0</v>
      </c>
      <c r="P35" s="39">
        <v>0</v>
      </c>
      <c r="Q35" s="87"/>
      <c r="R35" s="87"/>
      <c r="S35" s="87"/>
      <c r="T35" s="27">
        <v>14</v>
      </c>
      <c r="U35" s="40">
        <f>IFERROR(((T35+Q35+N35-R35)+(O35*2))/E35,"")</f>
        <v>0.95454545454545459</v>
      </c>
      <c r="V35" s="22">
        <v>460</v>
      </c>
      <c r="W35" s="22" t="s">
        <v>77</v>
      </c>
      <c r="X35" s="22" t="s">
        <v>82</v>
      </c>
      <c r="Y35" s="68">
        <v>989</v>
      </c>
      <c r="Z35" s="41"/>
      <c r="AA35" s="1" t="s">
        <v>267</v>
      </c>
      <c r="AB35" s="28" t="s">
        <v>326</v>
      </c>
    </row>
    <row r="36" spans="1:28" x14ac:dyDescent="0.3">
      <c r="A36" s="1" t="s">
        <v>46</v>
      </c>
      <c r="B36" s="1" t="s">
        <v>60</v>
      </c>
      <c r="C36" s="27" t="s">
        <v>363</v>
      </c>
      <c r="D36" s="38">
        <v>10</v>
      </c>
      <c r="E36" s="27">
        <v>36</v>
      </c>
      <c r="F36" s="27">
        <v>2</v>
      </c>
      <c r="G36" s="27">
        <v>9</v>
      </c>
      <c r="H36" s="27"/>
      <c r="I36" s="27"/>
      <c r="J36" s="27">
        <v>0</v>
      </c>
      <c r="K36" s="27">
        <v>0</v>
      </c>
      <c r="L36" s="87"/>
      <c r="M36" s="27">
        <v>3</v>
      </c>
      <c r="N36" s="27">
        <f t="shared" ref="N36:N41" si="4">SUM(L36:M36)</f>
        <v>3</v>
      </c>
      <c r="O36" s="39">
        <v>3</v>
      </c>
      <c r="P36" s="39">
        <v>5</v>
      </c>
      <c r="Q36" s="88"/>
      <c r="R36" s="88"/>
      <c r="S36" s="88"/>
      <c r="T36" s="27">
        <v>4</v>
      </c>
      <c r="U36" s="40">
        <f t="shared" ref="U36:U44" si="5">IFERROR(((T36+Q36+N36-R36)+(O36*2))/E36,"")</f>
        <v>0.3611111111111111</v>
      </c>
      <c r="V36" s="22">
        <v>460</v>
      </c>
      <c r="W36" s="22" t="s">
        <v>77</v>
      </c>
      <c r="X36" s="22" t="s">
        <v>82</v>
      </c>
      <c r="Y36" s="68">
        <v>989</v>
      </c>
      <c r="Z36" s="41"/>
      <c r="AA36" s="1" t="s">
        <v>267</v>
      </c>
      <c r="AB36" s="28" t="s">
        <v>326</v>
      </c>
    </row>
    <row r="37" spans="1:28" x14ac:dyDescent="0.3">
      <c r="A37" s="1" t="s">
        <v>46</v>
      </c>
      <c r="B37" s="1" t="s">
        <v>60</v>
      </c>
      <c r="C37" s="27" t="s">
        <v>364</v>
      </c>
      <c r="D37" s="38">
        <v>44</v>
      </c>
      <c r="E37" s="27" t="s">
        <v>462</v>
      </c>
      <c r="F37" s="27"/>
      <c r="G37" s="27"/>
      <c r="H37" s="27"/>
      <c r="I37" s="27"/>
      <c r="J37" s="27"/>
      <c r="K37" s="27"/>
      <c r="L37" s="87"/>
      <c r="M37" s="27"/>
      <c r="N37" s="27">
        <f t="shared" ref="N37" si="6">SUM(L37:M37)</f>
        <v>0</v>
      </c>
      <c r="O37" s="39"/>
      <c r="P37" s="39"/>
      <c r="Q37" s="88"/>
      <c r="R37" s="88"/>
      <c r="S37" s="88"/>
      <c r="T37" s="27">
        <f t="shared" ref="T37" si="7">+(F37*2)+J37</f>
        <v>0</v>
      </c>
      <c r="U37" s="40" t="str">
        <f t="shared" si="5"/>
        <v/>
      </c>
      <c r="V37" s="22">
        <v>460</v>
      </c>
      <c r="W37" s="22" t="s">
        <v>77</v>
      </c>
      <c r="X37" s="22" t="s">
        <v>82</v>
      </c>
      <c r="Y37" s="68">
        <v>989</v>
      </c>
      <c r="Z37" s="41"/>
      <c r="AA37" s="1" t="s">
        <v>267</v>
      </c>
      <c r="AB37" s="28" t="s">
        <v>326</v>
      </c>
    </row>
    <row r="38" spans="1:28" x14ac:dyDescent="0.3">
      <c r="A38" s="1" t="s">
        <v>46</v>
      </c>
      <c r="B38" s="1" t="s">
        <v>60</v>
      </c>
      <c r="C38" s="27" t="s">
        <v>365</v>
      </c>
      <c r="D38" s="38">
        <v>30</v>
      </c>
      <c r="E38" s="27">
        <v>34</v>
      </c>
      <c r="F38" s="27">
        <v>7</v>
      </c>
      <c r="G38" s="27">
        <v>13</v>
      </c>
      <c r="H38" s="27"/>
      <c r="I38" s="27"/>
      <c r="J38" s="27">
        <v>7</v>
      </c>
      <c r="K38" s="27">
        <v>10</v>
      </c>
      <c r="L38" s="87"/>
      <c r="M38" s="27">
        <v>3</v>
      </c>
      <c r="N38" s="27">
        <f t="shared" si="4"/>
        <v>3</v>
      </c>
      <c r="O38" s="39">
        <v>0</v>
      </c>
      <c r="P38" s="39">
        <v>5</v>
      </c>
      <c r="Q38" s="88"/>
      <c r="R38" s="88"/>
      <c r="S38" s="88"/>
      <c r="T38" s="27">
        <v>21</v>
      </c>
      <c r="U38" s="40">
        <f t="shared" si="5"/>
        <v>0.70588235294117652</v>
      </c>
      <c r="V38" s="22">
        <v>460</v>
      </c>
      <c r="W38" s="22" t="s">
        <v>77</v>
      </c>
      <c r="X38" s="22" t="s">
        <v>82</v>
      </c>
      <c r="Y38" s="68">
        <v>989</v>
      </c>
      <c r="Z38" s="41"/>
      <c r="AA38" s="1" t="s">
        <v>267</v>
      </c>
      <c r="AB38" s="28" t="s">
        <v>326</v>
      </c>
    </row>
    <row r="39" spans="1:28" x14ac:dyDescent="0.3">
      <c r="A39" s="1" t="s">
        <v>46</v>
      </c>
      <c r="B39" s="1" t="s">
        <v>60</v>
      </c>
      <c r="C39" s="27" t="s">
        <v>366</v>
      </c>
      <c r="D39" s="38">
        <v>11</v>
      </c>
      <c r="E39" s="27">
        <v>19</v>
      </c>
      <c r="F39" s="27">
        <v>1</v>
      </c>
      <c r="G39" s="27">
        <v>2</v>
      </c>
      <c r="H39" s="27"/>
      <c r="I39" s="27"/>
      <c r="J39" s="27">
        <v>2</v>
      </c>
      <c r="K39" s="27">
        <v>3</v>
      </c>
      <c r="L39" s="87"/>
      <c r="M39" s="27">
        <v>0</v>
      </c>
      <c r="N39" s="27">
        <f t="shared" si="4"/>
        <v>0</v>
      </c>
      <c r="O39" s="39">
        <v>2</v>
      </c>
      <c r="P39" s="39">
        <v>2</v>
      </c>
      <c r="Q39" s="88"/>
      <c r="R39" s="88"/>
      <c r="S39" s="88"/>
      <c r="T39" s="27">
        <v>4</v>
      </c>
      <c r="U39" s="40">
        <f t="shared" si="5"/>
        <v>0.42105263157894735</v>
      </c>
      <c r="V39" s="22">
        <v>460</v>
      </c>
      <c r="W39" s="22" t="s">
        <v>77</v>
      </c>
      <c r="X39" s="22" t="s">
        <v>82</v>
      </c>
      <c r="Y39" s="68">
        <v>989</v>
      </c>
      <c r="Z39" s="41"/>
      <c r="AA39" s="1" t="s">
        <v>267</v>
      </c>
      <c r="AB39" s="28" t="s">
        <v>326</v>
      </c>
    </row>
    <row r="40" spans="1:28" x14ac:dyDescent="0.3">
      <c r="A40" s="1" t="s">
        <v>46</v>
      </c>
      <c r="B40" s="1" t="s">
        <v>60</v>
      </c>
      <c r="C40" s="27" t="s">
        <v>367</v>
      </c>
      <c r="D40" s="38">
        <v>31</v>
      </c>
      <c r="E40" s="27">
        <v>26</v>
      </c>
      <c r="F40" s="27">
        <v>3</v>
      </c>
      <c r="G40" s="27">
        <v>11</v>
      </c>
      <c r="H40" s="27"/>
      <c r="I40" s="27"/>
      <c r="J40" s="27">
        <v>2</v>
      </c>
      <c r="K40" s="27">
        <v>4</v>
      </c>
      <c r="L40" s="87"/>
      <c r="M40" s="27">
        <v>5</v>
      </c>
      <c r="N40" s="27">
        <f t="shared" si="4"/>
        <v>5</v>
      </c>
      <c r="O40" s="39">
        <v>0</v>
      </c>
      <c r="P40" s="39">
        <v>3</v>
      </c>
      <c r="Q40" s="88"/>
      <c r="R40" s="88"/>
      <c r="S40" s="88"/>
      <c r="T40" s="27">
        <v>8</v>
      </c>
      <c r="U40" s="40">
        <f t="shared" si="5"/>
        <v>0.5</v>
      </c>
      <c r="V40" s="22">
        <v>460</v>
      </c>
      <c r="W40" s="22" t="s">
        <v>77</v>
      </c>
      <c r="X40" s="22" t="s">
        <v>82</v>
      </c>
      <c r="Y40" s="68">
        <v>989</v>
      </c>
      <c r="Z40" s="41"/>
      <c r="AA40" s="1" t="s">
        <v>267</v>
      </c>
      <c r="AB40" s="28" t="s">
        <v>326</v>
      </c>
    </row>
    <row r="41" spans="1:28" x14ac:dyDescent="0.3">
      <c r="A41" s="1" t="s">
        <v>46</v>
      </c>
      <c r="B41" s="1" t="s">
        <v>60</v>
      </c>
      <c r="C41" s="27" t="s">
        <v>368</v>
      </c>
      <c r="D41" s="38">
        <v>33</v>
      </c>
      <c r="E41" s="27">
        <v>34</v>
      </c>
      <c r="F41" s="27">
        <v>7</v>
      </c>
      <c r="G41" s="27">
        <v>11</v>
      </c>
      <c r="H41" s="27"/>
      <c r="I41" s="27"/>
      <c r="J41" s="27">
        <v>5</v>
      </c>
      <c r="K41" s="27">
        <v>7</v>
      </c>
      <c r="L41" s="87"/>
      <c r="M41" s="27">
        <v>13</v>
      </c>
      <c r="N41" s="27">
        <f t="shared" si="4"/>
        <v>13</v>
      </c>
      <c r="O41" s="39">
        <v>0</v>
      </c>
      <c r="P41" s="39">
        <v>0</v>
      </c>
      <c r="Q41" s="88"/>
      <c r="R41" s="88"/>
      <c r="S41" s="88"/>
      <c r="T41" s="27">
        <v>19</v>
      </c>
      <c r="U41" s="40">
        <f t="shared" si="5"/>
        <v>0.94117647058823528</v>
      </c>
      <c r="V41" s="22">
        <v>460</v>
      </c>
      <c r="W41" s="22" t="s">
        <v>77</v>
      </c>
      <c r="X41" s="22" t="s">
        <v>82</v>
      </c>
      <c r="Y41" s="68">
        <v>989</v>
      </c>
      <c r="Z41" s="41"/>
      <c r="AA41" s="1" t="s">
        <v>267</v>
      </c>
      <c r="AB41" s="28" t="s">
        <v>326</v>
      </c>
    </row>
    <row r="42" spans="1:28" x14ac:dyDescent="0.3">
      <c r="A42" s="1" t="s">
        <v>46</v>
      </c>
      <c r="B42" s="1" t="s">
        <v>60</v>
      </c>
      <c r="C42" s="27" t="s">
        <v>186</v>
      </c>
      <c r="D42" s="38">
        <v>34</v>
      </c>
      <c r="E42" s="27">
        <v>14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87"/>
      <c r="M42" s="27">
        <v>6</v>
      </c>
      <c r="N42" s="27">
        <f>SUM(L42:M42)</f>
        <v>6</v>
      </c>
      <c r="O42" s="39">
        <v>0</v>
      </c>
      <c r="P42" s="39">
        <v>1</v>
      </c>
      <c r="Q42" s="88"/>
      <c r="R42" s="88"/>
      <c r="S42" s="88"/>
      <c r="T42" s="27">
        <v>2</v>
      </c>
      <c r="U42" s="40">
        <f t="shared" si="5"/>
        <v>0.5714285714285714</v>
      </c>
      <c r="V42" s="22">
        <v>460</v>
      </c>
      <c r="W42" s="22" t="s">
        <v>77</v>
      </c>
      <c r="X42" s="22" t="s">
        <v>82</v>
      </c>
      <c r="Y42" s="68">
        <v>989</v>
      </c>
      <c r="Z42" s="41"/>
      <c r="AA42" s="1" t="s">
        <v>267</v>
      </c>
      <c r="AB42" s="28" t="s">
        <v>326</v>
      </c>
    </row>
    <row r="43" spans="1:28" x14ac:dyDescent="0.3">
      <c r="A43" s="1" t="s">
        <v>46</v>
      </c>
      <c r="B43" s="1" t="s">
        <v>60</v>
      </c>
      <c r="C43" s="27" t="s">
        <v>369</v>
      </c>
      <c r="D43" s="38">
        <v>23</v>
      </c>
      <c r="E43" s="27">
        <v>41</v>
      </c>
      <c r="F43" s="27">
        <v>5</v>
      </c>
      <c r="G43" s="27">
        <v>14</v>
      </c>
      <c r="H43" s="27"/>
      <c r="I43" s="27"/>
      <c r="J43" s="27">
        <v>2</v>
      </c>
      <c r="K43" s="27">
        <v>2</v>
      </c>
      <c r="L43" s="87"/>
      <c r="M43" s="27">
        <v>5</v>
      </c>
      <c r="N43" s="27">
        <f>SUM(L43:M43)</f>
        <v>5</v>
      </c>
      <c r="O43" s="39">
        <v>1</v>
      </c>
      <c r="P43" s="39">
        <v>4</v>
      </c>
      <c r="Q43" s="88"/>
      <c r="R43" s="88"/>
      <c r="S43" s="88"/>
      <c r="T43" s="27">
        <v>12</v>
      </c>
      <c r="U43" s="40">
        <f t="shared" si="5"/>
        <v>0.46341463414634149</v>
      </c>
      <c r="V43" s="22">
        <v>460</v>
      </c>
      <c r="W43" s="22" t="s">
        <v>77</v>
      </c>
      <c r="X43" s="22" t="s">
        <v>82</v>
      </c>
      <c r="Y43" s="68">
        <v>989</v>
      </c>
      <c r="Z43" s="41"/>
      <c r="AA43" s="1" t="s">
        <v>267</v>
      </c>
      <c r="AB43" s="28" t="s">
        <v>326</v>
      </c>
    </row>
    <row r="44" spans="1:28" x14ac:dyDescent="0.3">
      <c r="A44" s="1" t="s">
        <v>46</v>
      </c>
      <c r="B44" s="1" t="s">
        <v>60</v>
      </c>
      <c r="C44" s="27" t="s">
        <v>370</v>
      </c>
      <c r="D44" s="38">
        <v>22</v>
      </c>
      <c r="E44" s="27">
        <v>14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87"/>
      <c r="M44" s="27">
        <v>2</v>
      </c>
      <c r="N44" s="27">
        <f>SUM(L44:M44)</f>
        <v>2</v>
      </c>
      <c r="O44" s="39">
        <v>0</v>
      </c>
      <c r="P44" s="39">
        <v>2</v>
      </c>
      <c r="Q44" s="88"/>
      <c r="R44" s="88"/>
      <c r="S44" s="88"/>
      <c r="T44" s="27">
        <f t="shared" ref="T44" si="8">+(F44*2)+J44</f>
        <v>0</v>
      </c>
      <c r="U44" s="40">
        <f t="shared" si="5"/>
        <v>0.14285714285714285</v>
      </c>
      <c r="V44" s="22">
        <v>460</v>
      </c>
      <c r="W44" s="22" t="s">
        <v>77</v>
      </c>
      <c r="X44" s="22" t="s">
        <v>82</v>
      </c>
      <c r="Y44" s="68">
        <v>989</v>
      </c>
      <c r="Z44" s="41"/>
      <c r="AA44" s="1" t="s">
        <v>267</v>
      </c>
      <c r="AB44" s="28" t="s">
        <v>326</v>
      </c>
    </row>
    <row r="45" spans="1:28" x14ac:dyDescent="0.3">
      <c r="A45" s="1" t="s">
        <v>46</v>
      </c>
      <c r="B45" s="1" t="s">
        <v>60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55"/>
      <c r="Q45" s="42"/>
      <c r="R45" s="55">
        <v>16</v>
      </c>
      <c r="S45" s="42"/>
      <c r="T45" s="27"/>
      <c r="U45" s="40" t="str">
        <f t="shared" ref="U45" si="9">_xlfn.IFNA("",((T45+Q45+N45-R45)+(O45*2))/E45)</f>
        <v/>
      </c>
      <c r="V45" s="22">
        <v>460</v>
      </c>
      <c r="W45" s="22" t="s">
        <v>77</v>
      </c>
      <c r="X45" s="22" t="s">
        <v>82</v>
      </c>
      <c r="Y45" s="68">
        <v>989</v>
      </c>
      <c r="Z45" s="41"/>
      <c r="AA45" s="1" t="s">
        <v>267</v>
      </c>
      <c r="AB45" s="28" t="s">
        <v>326</v>
      </c>
    </row>
    <row r="46" spans="1:28" x14ac:dyDescent="0.3">
      <c r="A46" s="43" t="s">
        <v>46</v>
      </c>
      <c r="B46" s="43" t="s">
        <v>60</v>
      </c>
      <c r="C46" s="44" t="s">
        <v>40</v>
      </c>
      <c r="D46" s="43"/>
      <c r="E46" s="44">
        <f t="shared" ref="E46:T46" si="10">SUM(E35:E45)</f>
        <v>240</v>
      </c>
      <c r="F46" s="44">
        <f t="shared" si="10"/>
        <v>32</v>
      </c>
      <c r="G46" s="44">
        <f t="shared" si="10"/>
        <v>73</v>
      </c>
      <c r="H46" s="44">
        <f t="shared" si="10"/>
        <v>0</v>
      </c>
      <c r="I46" s="44">
        <f t="shared" si="10"/>
        <v>0</v>
      </c>
      <c r="J46" s="44">
        <f t="shared" si="10"/>
        <v>20</v>
      </c>
      <c r="K46" s="44">
        <f t="shared" si="10"/>
        <v>30</v>
      </c>
      <c r="L46" s="44">
        <f t="shared" si="10"/>
        <v>0</v>
      </c>
      <c r="M46" s="44">
        <f t="shared" si="10"/>
        <v>44</v>
      </c>
      <c r="N46" s="44">
        <f t="shared" si="10"/>
        <v>44</v>
      </c>
      <c r="O46" s="44">
        <f t="shared" si="10"/>
        <v>6</v>
      </c>
      <c r="P46" s="44">
        <f t="shared" si="10"/>
        <v>22</v>
      </c>
      <c r="Q46" s="44">
        <f t="shared" si="10"/>
        <v>0</v>
      </c>
      <c r="R46" s="44">
        <f t="shared" si="10"/>
        <v>16</v>
      </c>
      <c r="S46" s="44">
        <f t="shared" si="10"/>
        <v>0</v>
      </c>
      <c r="T46" s="44">
        <f t="shared" si="10"/>
        <v>84</v>
      </c>
      <c r="U46" s="45">
        <f>((T46+Q46+N46-R46)+(O46*2))/E46</f>
        <v>0.51666666666666672</v>
      </c>
      <c r="V46" s="46">
        <v>460</v>
      </c>
      <c r="W46" s="46" t="s">
        <v>77</v>
      </c>
      <c r="X46" s="46" t="s">
        <v>82</v>
      </c>
      <c r="Y46" s="69">
        <v>989</v>
      </c>
      <c r="Z46" s="47"/>
      <c r="AA46" s="43" t="s">
        <v>267</v>
      </c>
      <c r="AB46" s="67" t="s">
        <v>326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0.43835616438356162</v>
      </c>
      <c r="H47" s="27"/>
      <c r="I47" s="1"/>
      <c r="J47" s="48" t="s">
        <v>42</v>
      </c>
      <c r="K47" s="50">
        <f>J46/K46</f>
        <v>0.66666666666666663</v>
      </c>
      <c r="L47" s="1"/>
      <c r="M47" s="39" t="s">
        <v>43</v>
      </c>
      <c r="N47" s="51">
        <v>9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5570-4445-42C1-ABED-9BCBB2143129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388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327</v>
      </c>
      <c r="K4" s="16" t="s">
        <v>45</v>
      </c>
      <c r="L4" s="17"/>
      <c r="M4" s="18"/>
      <c r="N4" s="19">
        <v>35</v>
      </c>
      <c r="O4" s="19">
        <v>26</v>
      </c>
      <c r="P4" s="19">
        <v>32</v>
      </c>
      <c r="Q4" s="19">
        <v>15</v>
      </c>
      <c r="R4" s="20"/>
      <c r="S4" s="21">
        <f>SUM(N4:R4)</f>
        <v>108</v>
      </c>
      <c r="T4" s="22">
        <v>466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328</v>
      </c>
      <c r="K5" s="16" t="s">
        <v>65</v>
      </c>
      <c r="L5" s="17"/>
      <c r="M5" s="18"/>
      <c r="N5" s="19">
        <v>29</v>
      </c>
      <c r="O5" s="19">
        <v>25</v>
      </c>
      <c r="P5" s="19">
        <v>28</v>
      </c>
      <c r="Q5" s="19">
        <v>30</v>
      </c>
      <c r="R5" s="20"/>
      <c r="S5" s="21">
        <f>SUM(N5:R5)</f>
        <v>112</v>
      </c>
      <c r="T5" s="22">
        <v>466</v>
      </c>
      <c r="U5" s="1"/>
      <c r="V5" s="1"/>
      <c r="W5" s="1"/>
    </row>
    <row r="6" spans="1:28" x14ac:dyDescent="0.3">
      <c r="C6" s="23">
        <v>1736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466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64</v>
      </c>
      <c r="B13" s="1" t="s">
        <v>46</v>
      </c>
      <c r="C13" s="27" t="s">
        <v>47</v>
      </c>
      <c r="D13" s="38">
        <v>21</v>
      </c>
      <c r="E13" s="27">
        <v>34</v>
      </c>
      <c r="F13" s="27">
        <v>11</v>
      </c>
      <c r="G13" s="27">
        <v>18</v>
      </c>
      <c r="H13" s="27"/>
      <c r="I13" s="27"/>
      <c r="J13" s="27">
        <v>3</v>
      </c>
      <c r="K13" s="27">
        <v>4</v>
      </c>
      <c r="L13" s="87"/>
      <c r="M13" s="27">
        <v>9</v>
      </c>
      <c r="N13" s="27">
        <f>SUM(L13:M13)</f>
        <v>9</v>
      </c>
      <c r="O13" s="27">
        <v>6</v>
      </c>
      <c r="P13" s="39">
        <v>2</v>
      </c>
      <c r="Q13" s="87"/>
      <c r="R13" s="87"/>
      <c r="S13" s="87"/>
      <c r="T13" s="27">
        <f>+(F13*2)+J13</f>
        <v>25</v>
      </c>
      <c r="U13" s="40">
        <f>IFERROR(((T13+Q13+N13-R13)+(O13*2))/E13,"")</f>
        <v>1.3529411764705883</v>
      </c>
      <c r="V13" s="22">
        <v>466</v>
      </c>
      <c r="W13" s="22" t="s">
        <v>81</v>
      </c>
      <c r="X13" s="22" t="s">
        <v>344</v>
      </c>
      <c r="Y13" s="68">
        <v>1736</v>
      </c>
      <c r="Z13" s="41"/>
      <c r="AA13" s="1" t="s">
        <v>79</v>
      </c>
      <c r="AB13" s="28" t="s">
        <v>329</v>
      </c>
    </row>
    <row r="14" spans="1:28" x14ac:dyDescent="0.3">
      <c r="A14" s="1" t="s">
        <v>64</v>
      </c>
      <c r="B14" s="1" t="s">
        <v>46</v>
      </c>
      <c r="C14" s="27" t="s">
        <v>85</v>
      </c>
      <c r="D14" s="38">
        <v>24</v>
      </c>
      <c r="E14" s="27">
        <v>25</v>
      </c>
      <c r="F14" s="27">
        <v>4</v>
      </c>
      <c r="G14" s="27">
        <v>11</v>
      </c>
      <c r="H14" s="27"/>
      <c r="I14" s="27"/>
      <c r="J14" s="27">
        <v>3</v>
      </c>
      <c r="K14" s="27">
        <v>5</v>
      </c>
      <c r="L14" s="87"/>
      <c r="M14" s="27">
        <v>1</v>
      </c>
      <c r="N14" s="27">
        <f t="shared" ref="N14:N19" si="0">SUM(L14:M14)</f>
        <v>1</v>
      </c>
      <c r="O14" s="39">
        <v>1</v>
      </c>
      <c r="P14" s="39">
        <v>2</v>
      </c>
      <c r="Q14" s="88"/>
      <c r="R14" s="88"/>
      <c r="S14" s="88"/>
      <c r="T14" s="27">
        <f t="shared" ref="T14:T21" si="1">+(F14*2)+J14</f>
        <v>11</v>
      </c>
      <c r="U14" s="40">
        <f t="shared" ref="U14:U21" si="2">IFERROR(((T14+Q14+N14-R14)+(O14*2))/E14,"")</f>
        <v>0.56000000000000005</v>
      </c>
      <c r="V14" s="22">
        <v>466</v>
      </c>
      <c r="W14" s="22" t="s">
        <v>81</v>
      </c>
      <c r="X14" s="22" t="s">
        <v>344</v>
      </c>
      <c r="Y14" s="68">
        <v>1736</v>
      </c>
      <c r="Z14" s="41"/>
      <c r="AA14" s="1" t="s">
        <v>79</v>
      </c>
      <c r="AB14" s="28" t="s">
        <v>329</v>
      </c>
    </row>
    <row r="15" spans="1:28" x14ac:dyDescent="0.3">
      <c r="A15" s="1" t="s">
        <v>64</v>
      </c>
      <c r="B15" s="1" t="s">
        <v>46</v>
      </c>
      <c r="C15" s="27" t="s">
        <v>54</v>
      </c>
      <c r="D15" s="38">
        <v>32</v>
      </c>
      <c r="E15" s="27">
        <v>19</v>
      </c>
      <c r="F15" s="27">
        <v>0</v>
      </c>
      <c r="G15" s="27">
        <v>3</v>
      </c>
      <c r="H15" s="27"/>
      <c r="I15" s="27"/>
      <c r="J15" s="27">
        <v>1</v>
      </c>
      <c r="K15" s="27">
        <v>3</v>
      </c>
      <c r="L15" s="87"/>
      <c r="M15" s="27">
        <v>3</v>
      </c>
      <c r="N15" s="27">
        <f t="shared" si="0"/>
        <v>3</v>
      </c>
      <c r="O15" s="39">
        <v>2</v>
      </c>
      <c r="P15" s="39">
        <v>2</v>
      </c>
      <c r="Q15" s="88"/>
      <c r="R15" s="88"/>
      <c r="S15" s="88"/>
      <c r="T15" s="27">
        <f t="shared" si="1"/>
        <v>1</v>
      </c>
      <c r="U15" s="40">
        <f t="shared" si="2"/>
        <v>0.42105263157894735</v>
      </c>
      <c r="V15" s="22">
        <v>466</v>
      </c>
      <c r="W15" s="22" t="s">
        <v>81</v>
      </c>
      <c r="X15" s="22" t="s">
        <v>344</v>
      </c>
      <c r="Y15" s="68">
        <v>1736</v>
      </c>
      <c r="Z15" s="41"/>
      <c r="AA15" s="1" t="s">
        <v>79</v>
      </c>
      <c r="AB15" s="28" t="s">
        <v>329</v>
      </c>
    </row>
    <row r="16" spans="1:28" x14ac:dyDescent="0.3">
      <c r="A16" s="1" t="s">
        <v>64</v>
      </c>
      <c r="B16" s="1" t="s">
        <v>46</v>
      </c>
      <c r="C16" s="27" t="s">
        <v>110</v>
      </c>
      <c r="D16" s="38">
        <v>25</v>
      </c>
      <c r="E16" s="27">
        <v>27</v>
      </c>
      <c r="F16" s="27">
        <v>3</v>
      </c>
      <c r="G16" s="27">
        <v>7</v>
      </c>
      <c r="H16" s="27"/>
      <c r="I16" s="27"/>
      <c r="J16" s="27">
        <v>2</v>
      </c>
      <c r="K16" s="27">
        <v>2</v>
      </c>
      <c r="L16" s="87"/>
      <c r="M16" s="27">
        <v>5</v>
      </c>
      <c r="N16" s="27">
        <f t="shared" si="0"/>
        <v>5</v>
      </c>
      <c r="O16" s="39">
        <v>2</v>
      </c>
      <c r="P16" s="55">
        <v>6</v>
      </c>
      <c r="Q16" s="88"/>
      <c r="R16" s="88"/>
      <c r="S16" s="88"/>
      <c r="T16" s="27">
        <f t="shared" si="1"/>
        <v>8</v>
      </c>
      <c r="U16" s="40">
        <f t="shared" si="2"/>
        <v>0.62962962962962965</v>
      </c>
      <c r="V16" s="22">
        <v>466</v>
      </c>
      <c r="W16" s="22" t="s">
        <v>81</v>
      </c>
      <c r="X16" s="22" t="s">
        <v>344</v>
      </c>
      <c r="Y16" s="68">
        <v>1736</v>
      </c>
      <c r="Z16" s="41"/>
      <c r="AA16" s="1" t="s">
        <v>79</v>
      </c>
      <c r="AB16" s="28" t="s">
        <v>329</v>
      </c>
    </row>
    <row r="17" spans="1:28" x14ac:dyDescent="0.3">
      <c r="A17" s="1" t="s">
        <v>64</v>
      </c>
      <c r="B17" s="1" t="s">
        <v>46</v>
      </c>
      <c r="C17" s="27" t="s">
        <v>111</v>
      </c>
      <c r="D17" s="38">
        <v>44</v>
      </c>
      <c r="E17" s="27">
        <v>29</v>
      </c>
      <c r="F17" s="27">
        <v>5</v>
      </c>
      <c r="G17" s="27">
        <v>8</v>
      </c>
      <c r="H17" s="27"/>
      <c r="I17" s="27"/>
      <c r="J17" s="27">
        <v>0</v>
      </c>
      <c r="K17" s="27">
        <v>0</v>
      </c>
      <c r="L17" s="87"/>
      <c r="M17" s="27">
        <v>8</v>
      </c>
      <c r="N17" s="27">
        <f t="shared" si="0"/>
        <v>8</v>
      </c>
      <c r="O17" s="39">
        <v>0</v>
      </c>
      <c r="P17" s="55">
        <v>6</v>
      </c>
      <c r="Q17" s="88"/>
      <c r="R17" s="88"/>
      <c r="S17" s="88"/>
      <c r="T17" s="27">
        <f t="shared" si="1"/>
        <v>10</v>
      </c>
      <c r="U17" s="40">
        <f t="shared" si="2"/>
        <v>0.62068965517241381</v>
      </c>
      <c r="V17" s="22">
        <v>466</v>
      </c>
      <c r="W17" s="22" t="s">
        <v>81</v>
      </c>
      <c r="X17" s="22" t="s">
        <v>344</v>
      </c>
      <c r="Y17" s="68">
        <v>1736</v>
      </c>
      <c r="Z17" s="41"/>
      <c r="AA17" s="1" t="s">
        <v>79</v>
      </c>
      <c r="AB17" s="28" t="s">
        <v>329</v>
      </c>
    </row>
    <row r="18" spans="1:28" x14ac:dyDescent="0.3">
      <c r="A18" s="1" t="s">
        <v>64</v>
      </c>
      <c r="B18" s="1" t="s">
        <v>46</v>
      </c>
      <c r="C18" s="27" t="s">
        <v>48</v>
      </c>
      <c r="D18" s="38">
        <v>15</v>
      </c>
      <c r="E18" s="27">
        <v>38</v>
      </c>
      <c r="F18" s="27">
        <v>5</v>
      </c>
      <c r="G18" s="27">
        <v>10</v>
      </c>
      <c r="H18" s="27"/>
      <c r="I18" s="27"/>
      <c r="J18" s="27">
        <v>3</v>
      </c>
      <c r="K18" s="27">
        <v>4</v>
      </c>
      <c r="L18" s="87"/>
      <c r="M18" s="27">
        <v>12</v>
      </c>
      <c r="N18" s="27">
        <f t="shared" si="0"/>
        <v>12</v>
      </c>
      <c r="O18" s="39">
        <v>4</v>
      </c>
      <c r="P18" s="39">
        <v>2</v>
      </c>
      <c r="Q18" s="88"/>
      <c r="R18" s="88"/>
      <c r="S18" s="88"/>
      <c r="T18" s="27">
        <f t="shared" si="1"/>
        <v>13</v>
      </c>
      <c r="U18" s="40">
        <f t="shared" si="2"/>
        <v>0.86842105263157898</v>
      </c>
      <c r="V18" s="22">
        <v>466</v>
      </c>
      <c r="W18" s="22" t="s">
        <v>81</v>
      </c>
      <c r="X18" s="22" t="s">
        <v>344</v>
      </c>
      <c r="Y18" s="68">
        <v>1736</v>
      </c>
      <c r="Z18" s="41"/>
      <c r="AA18" s="1" t="s">
        <v>79</v>
      </c>
      <c r="AB18" s="28" t="s">
        <v>329</v>
      </c>
    </row>
    <row r="19" spans="1:28" x14ac:dyDescent="0.3">
      <c r="A19" s="1" t="s">
        <v>64</v>
      </c>
      <c r="B19" s="1" t="s">
        <v>46</v>
      </c>
      <c r="C19" s="27" t="s">
        <v>53</v>
      </c>
      <c r="D19" s="38">
        <v>13</v>
      </c>
      <c r="E19" s="27">
        <v>2</v>
      </c>
      <c r="F19" s="27">
        <v>1</v>
      </c>
      <c r="G19" s="27">
        <v>1</v>
      </c>
      <c r="H19" s="27"/>
      <c r="I19" s="27"/>
      <c r="J19" s="27">
        <v>0</v>
      </c>
      <c r="K19" s="27">
        <v>0</v>
      </c>
      <c r="L19" s="87"/>
      <c r="M19" s="27">
        <v>0</v>
      </c>
      <c r="N19" s="27">
        <f t="shared" si="0"/>
        <v>0</v>
      </c>
      <c r="O19" s="39">
        <v>0</v>
      </c>
      <c r="P19" s="39">
        <v>1</v>
      </c>
      <c r="Q19" s="88"/>
      <c r="R19" s="88"/>
      <c r="S19" s="88"/>
      <c r="T19" s="27">
        <f t="shared" si="1"/>
        <v>2</v>
      </c>
      <c r="U19" s="40">
        <f t="shared" si="2"/>
        <v>1</v>
      </c>
      <c r="V19" s="22">
        <v>466</v>
      </c>
      <c r="W19" s="22" t="s">
        <v>81</v>
      </c>
      <c r="X19" s="22" t="s">
        <v>344</v>
      </c>
      <c r="Y19" s="68">
        <v>1736</v>
      </c>
      <c r="Z19" s="41"/>
      <c r="AA19" s="1" t="s">
        <v>79</v>
      </c>
      <c r="AB19" s="28" t="s">
        <v>329</v>
      </c>
    </row>
    <row r="20" spans="1:28" x14ac:dyDescent="0.3">
      <c r="A20" s="1" t="s">
        <v>64</v>
      </c>
      <c r="B20" s="1" t="s">
        <v>46</v>
      </c>
      <c r="C20" s="27" t="s">
        <v>112</v>
      </c>
      <c r="D20" s="38">
        <v>33</v>
      </c>
      <c r="E20" s="27">
        <v>32</v>
      </c>
      <c r="F20" s="27">
        <v>5</v>
      </c>
      <c r="G20" s="27">
        <v>18</v>
      </c>
      <c r="H20" s="27"/>
      <c r="I20" s="27"/>
      <c r="J20" s="27">
        <v>10</v>
      </c>
      <c r="K20" s="27">
        <v>13</v>
      </c>
      <c r="L20" s="87"/>
      <c r="M20" s="27">
        <v>4</v>
      </c>
      <c r="N20" s="27">
        <f>SUM(L20:M20)</f>
        <v>4</v>
      </c>
      <c r="O20" s="39">
        <v>4</v>
      </c>
      <c r="P20" s="39">
        <v>4</v>
      </c>
      <c r="Q20" s="88"/>
      <c r="R20" s="88"/>
      <c r="S20" s="88"/>
      <c r="T20" s="27">
        <f t="shared" si="1"/>
        <v>20</v>
      </c>
      <c r="U20" s="40">
        <f t="shared" si="2"/>
        <v>1</v>
      </c>
      <c r="V20" s="22">
        <v>466</v>
      </c>
      <c r="W20" s="22" t="s">
        <v>81</v>
      </c>
      <c r="X20" s="22" t="s">
        <v>344</v>
      </c>
      <c r="Y20" s="68">
        <v>1736</v>
      </c>
      <c r="Z20" s="41"/>
      <c r="AA20" s="1" t="s">
        <v>79</v>
      </c>
      <c r="AB20" s="28" t="s">
        <v>329</v>
      </c>
    </row>
    <row r="21" spans="1:28" x14ac:dyDescent="0.3">
      <c r="A21" s="1" t="s">
        <v>64</v>
      </c>
      <c r="B21" s="1" t="s">
        <v>46</v>
      </c>
      <c r="C21" s="27" t="s">
        <v>50</v>
      </c>
      <c r="D21" s="38">
        <v>11</v>
      </c>
      <c r="E21" s="27">
        <v>34</v>
      </c>
      <c r="F21" s="27">
        <v>8</v>
      </c>
      <c r="G21" s="27">
        <v>16</v>
      </c>
      <c r="H21" s="27"/>
      <c r="I21" s="27"/>
      <c r="J21" s="27">
        <v>2</v>
      </c>
      <c r="K21" s="27">
        <v>2</v>
      </c>
      <c r="L21" s="87"/>
      <c r="M21" s="27">
        <v>5</v>
      </c>
      <c r="N21" s="27">
        <f>SUM(L21:M21)</f>
        <v>5</v>
      </c>
      <c r="O21" s="39">
        <v>2</v>
      </c>
      <c r="P21" s="39">
        <v>3</v>
      </c>
      <c r="Q21" s="39">
        <v>4</v>
      </c>
      <c r="R21" s="88"/>
      <c r="S21" s="88"/>
      <c r="T21" s="27">
        <f t="shared" si="1"/>
        <v>18</v>
      </c>
      <c r="U21" s="40">
        <f t="shared" si="2"/>
        <v>0.91176470588235292</v>
      </c>
      <c r="V21" s="22">
        <v>466</v>
      </c>
      <c r="W21" s="22" t="s">
        <v>81</v>
      </c>
      <c r="X21" s="22" t="s">
        <v>344</v>
      </c>
      <c r="Y21" s="68">
        <v>1736</v>
      </c>
      <c r="Z21" s="41"/>
      <c r="AA21" s="1" t="s">
        <v>79</v>
      </c>
      <c r="AB21" s="28" t="s">
        <v>329</v>
      </c>
    </row>
    <row r="22" spans="1:28" x14ac:dyDescent="0.3">
      <c r="A22" s="1" t="s">
        <v>64</v>
      </c>
      <c r="B22" s="1" t="s">
        <v>46</v>
      </c>
      <c r="C22" s="55" t="s">
        <v>39</v>
      </c>
      <c r="D22" s="1"/>
      <c r="E22" s="42"/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55">
        <v>10</v>
      </c>
      <c r="R22" s="55">
        <v>30</v>
      </c>
      <c r="S22" s="42"/>
      <c r="T22" s="27"/>
      <c r="U22" s="40" t="str">
        <f t="shared" ref="U22" si="3">_xlfn.IFNA("",((T22+Q22+N22-R22)+(O22*2))/E22)</f>
        <v/>
      </c>
      <c r="V22" s="22">
        <v>466</v>
      </c>
      <c r="W22" s="22" t="s">
        <v>81</v>
      </c>
      <c r="X22" s="22" t="s">
        <v>344</v>
      </c>
      <c r="Y22" s="68">
        <v>1736</v>
      </c>
      <c r="Z22" s="41"/>
      <c r="AA22" s="1" t="s">
        <v>79</v>
      </c>
      <c r="AB22" s="28" t="s">
        <v>329</v>
      </c>
    </row>
    <row r="23" spans="1:28" x14ac:dyDescent="0.3">
      <c r="A23" s="43" t="s">
        <v>64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42</v>
      </c>
      <c r="G23" s="44">
        <f t="shared" si="4"/>
        <v>92</v>
      </c>
      <c r="H23" s="44">
        <f t="shared" si="4"/>
        <v>0</v>
      </c>
      <c r="I23" s="44">
        <f t="shared" si="4"/>
        <v>0</v>
      </c>
      <c r="J23" s="44">
        <f t="shared" si="4"/>
        <v>24</v>
      </c>
      <c r="K23" s="44">
        <f t="shared" si="4"/>
        <v>33</v>
      </c>
      <c r="L23" s="44">
        <f t="shared" si="4"/>
        <v>0</v>
      </c>
      <c r="M23" s="44">
        <f t="shared" si="4"/>
        <v>47</v>
      </c>
      <c r="N23" s="44">
        <f t="shared" si="4"/>
        <v>47</v>
      </c>
      <c r="O23" s="44">
        <f t="shared" si="4"/>
        <v>21</v>
      </c>
      <c r="P23" s="44">
        <f t="shared" si="4"/>
        <v>28</v>
      </c>
      <c r="Q23" s="44">
        <f t="shared" si="4"/>
        <v>14</v>
      </c>
      <c r="R23" s="44">
        <f t="shared" si="4"/>
        <v>30</v>
      </c>
      <c r="S23" s="44">
        <f t="shared" si="4"/>
        <v>0</v>
      </c>
      <c r="T23" s="44">
        <f t="shared" si="4"/>
        <v>108</v>
      </c>
      <c r="U23" s="45">
        <f>((T23+Q23+N23-R23)+(O23*2))/E23</f>
        <v>0.75416666666666665</v>
      </c>
      <c r="V23" s="46">
        <v>466</v>
      </c>
      <c r="W23" s="46" t="s">
        <v>81</v>
      </c>
      <c r="X23" s="46" t="s">
        <v>344</v>
      </c>
      <c r="Y23" s="69">
        <v>1736</v>
      </c>
      <c r="Z23" s="47"/>
      <c r="AA23" s="43" t="s">
        <v>79</v>
      </c>
      <c r="AB23" s="67" t="s">
        <v>329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0.45652173913043476</v>
      </c>
      <c r="H24" s="27"/>
      <c r="I24" s="1"/>
      <c r="J24" s="48" t="s">
        <v>42</v>
      </c>
      <c r="K24" s="50">
        <f>J23/K23</f>
        <v>0.72727272727272729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24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64</v>
      </c>
      <c r="C35" s="27" t="s">
        <v>189</v>
      </c>
      <c r="D35" s="38">
        <v>44</v>
      </c>
      <c r="E35" s="27">
        <v>43</v>
      </c>
      <c r="F35" s="27">
        <v>14</v>
      </c>
      <c r="G35" s="27">
        <v>29</v>
      </c>
      <c r="H35" s="27"/>
      <c r="I35" s="27"/>
      <c r="J35" s="27">
        <v>12</v>
      </c>
      <c r="K35" s="27">
        <v>14</v>
      </c>
      <c r="L35" s="87"/>
      <c r="M35" s="27">
        <v>2</v>
      </c>
      <c r="N35" s="27">
        <f>SUM(L35:M35)</f>
        <v>2</v>
      </c>
      <c r="O35" s="27">
        <v>1</v>
      </c>
      <c r="P35" s="39">
        <v>2</v>
      </c>
      <c r="Q35" s="27">
        <v>3</v>
      </c>
      <c r="R35" s="87"/>
      <c r="S35" s="87"/>
      <c r="T35" s="27">
        <f>(H35*3)+((F35-H35)*2)+J35</f>
        <v>40</v>
      </c>
      <c r="U35" s="40">
        <f>IFERROR(((T35+Q35+N35-R35)+(O35*2))/E35,"")</f>
        <v>1.0930232558139534</v>
      </c>
      <c r="V35" s="22">
        <v>466</v>
      </c>
      <c r="W35" s="22" t="s">
        <v>77</v>
      </c>
      <c r="X35" s="22" t="s">
        <v>78</v>
      </c>
      <c r="Y35" s="68">
        <v>1736</v>
      </c>
      <c r="Z35" s="41"/>
      <c r="AA35" s="1" t="s">
        <v>180</v>
      </c>
      <c r="AB35" s="28" t="s">
        <v>310</v>
      </c>
    </row>
    <row r="36" spans="1:28" x14ac:dyDescent="0.3">
      <c r="A36" s="1" t="s">
        <v>46</v>
      </c>
      <c r="B36" s="1" t="s">
        <v>64</v>
      </c>
      <c r="C36" s="27" t="s">
        <v>359</v>
      </c>
      <c r="D36" s="38">
        <v>51</v>
      </c>
      <c r="E36" s="27">
        <v>12</v>
      </c>
      <c r="F36" s="27">
        <v>1</v>
      </c>
      <c r="G36" s="27">
        <v>2</v>
      </c>
      <c r="H36" s="27"/>
      <c r="I36" s="27"/>
      <c r="J36" s="27">
        <v>0</v>
      </c>
      <c r="K36" s="27">
        <v>0</v>
      </c>
      <c r="L36" s="87"/>
      <c r="M36" s="27">
        <v>1</v>
      </c>
      <c r="N36" s="27">
        <f t="shared" ref="N36:N41" si="5">SUM(L36:M36)</f>
        <v>1</v>
      </c>
      <c r="O36" s="39">
        <v>0</v>
      </c>
      <c r="P36" s="39">
        <v>3</v>
      </c>
      <c r="Q36" s="88"/>
      <c r="R36" s="88"/>
      <c r="S36" s="88"/>
      <c r="T36" s="39">
        <f t="shared" ref="T36:T41" si="6">(H36*3)+((F36-H36)*2)+J36</f>
        <v>2</v>
      </c>
      <c r="U36" s="40">
        <f t="shared" ref="U36:U45" si="7">IFERROR(((T36+Q36+N36-R36)+(O36*2))/E36,"")</f>
        <v>0.25</v>
      </c>
      <c r="V36" s="22">
        <v>466</v>
      </c>
      <c r="W36" s="22" t="s">
        <v>77</v>
      </c>
      <c r="X36" s="22" t="s">
        <v>78</v>
      </c>
      <c r="Y36" s="68">
        <v>1736</v>
      </c>
      <c r="Z36" s="41"/>
      <c r="AA36" s="1" t="s">
        <v>180</v>
      </c>
      <c r="AB36" s="28" t="s">
        <v>310</v>
      </c>
    </row>
    <row r="37" spans="1:28" x14ac:dyDescent="0.3">
      <c r="A37" s="1" t="s">
        <v>46</v>
      </c>
      <c r="B37" s="1" t="s">
        <v>64</v>
      </c>
      <c r="C37" s="27" t="s">
        <v>182</v>
      </c>
      <c r="D37" s="38">
        <v>50</v>
      </c>
      <c r="E37" s="27">
        <v>26</v>
      </c>
      <c r="F37" s="27">
        <v>4</v>
      </c>
      <c r="G37" s="27">
        <v>11</v>
      </c>
      <c r="H37" s="27"/>
      <c r="I37" s="27"/>
      <c r="J37" s="27">
        <v>5</v>
      </c>
      <c r="K37" s="27">
        <v>10</v>
      </c>
      <c r="L37" s="87"/>
      <c r="M37" s="27">
        <v>16</v>
      </c>
      <c r="N37" s="27">
        <f t="shared" si="5"/>
        <v>16</v>
      </c>
      <c r="O37" s="39">
        <v>1</v>
      </c>
      <c r="P37" s="39">
        <v>3</v>
      </c>
      <c r="Q37" s="88"/>
      <c r="R37" s="88"/>
      <c r="S37" s="88"/>
      <c r="T37" s="39">
        <f t="shared" si="6"/>
        <v>13</v>
      </c>
      <c r="U37" s="40">
        <f t="shared" si="7"/>
        <v>1.1923076923076923</v>
      </c>
      <c r="V37" s="22">
        <v>466</v>
      </c>
      <c r="W37" s="22" t="s">
        <v>77</v>
      </c>
      <c r="X37" s="22" t="s">
        <v>78</v>
      </c>
      <c r="Y37" s="68">
        <v>1736</v>
      </c>
      <c r="Z37" s="41"/>
      <c r="AA37" s="1" t="s">
        <v>180</v>
      </c>
      <c r="AB37" s="28" t="s">
        <v>310</v>
      </c>
    </row>
    <row r="38" spans="1:28" x14ac:dyDescent="0.3">
      <c r="A38" s="1" t="s">
        <v>46</v>
      </c>
      <c r="B38" s="1" t="s">
        <v>64</v>
      </c>
      <c r="C38" s="27" t="s">
        <v>147</v>
      </c>
      <c r="D38" s="38">
        <v>32</v>
      </c>
      <c r="E38" s="27" t="s">
        <v>382</v>
      </c>
      <c r="F38" s="27"/>
      <c r="G38" s="27"/>
      <c r="H38" s="27"/>
      <c r="I38" s="27"/>
      <c r="J38" s="27"/>
      <c r="K38" s="27"/>
      <c r="L38" s="87"/>
      <c r="M38" s="27"/>
      <c r="N38" s="27"/>
      <c r="O38" s="39"/>
      <c r="P38" s="39"/>
      <c r="Q38" s="88"/>
      <c r="R38" s="88"/>
      <c r="S38" s="88"/>
      <c r="T38" s="39"/>
      <c r="U38" s="40" t="str">
        <f t="shared" si="7"/>
        <v/>
      </c>
      <c r="V38" s="22">
        <v>466</v>
      </c>
      <c r="W38" s="22" t="s">
        <v>77</v>
      </c>
      <c r="X38" s="22" t="s">
        <v>78</v>
      </c>
      <c r="Y38" s="68">
        <v>1736</v>
      </c>
      <c r="Z38" s="41"/>
      <c r="AA38" s="1" t="s">
        <v>180</v>
      </c>
      <c r="AB38" s="28" t="s">
        <v>310</v>
      </c>
    </row>
    <row r="39" spans="1:28" x14ac:dyDescent="0.3">
      <c r="A39" s="1" t="s">
        <v>46</v>
      </c>
      <c r="B39" s="1" t="s">
        <v>64</v>
      </c>
      <c r="C39" s="27" t="s">
        <v>183</v>
      </c>
      <c r="D39" s="38">
        <v>43</v>
      </c>
      <c r="E39" s="27">
        <v>35</v>
      </c>
      <c r="F39" s="27">
        <v>6</v>
      </c>
      <c r="G39" s="27">
        <v>12</v>
      </c>
      <c r="H39" s="27"/>
      <c r="I39" s="27"/>
      <c r="J39" s="27">
        <v>4</v>
      </c>
      <c r="K39" s="27">
        <v>4</v>
      </c>
      <c r="L39" s="87"/>
      <c r="M39" s="27">
        <v>9</v>
      </c>
      <c r="N39" s="27">
        <f t="shared" si="5"/>
        <v>9</v>
      </c>
      <c r="O39" s="39">
        <v>3</v>
      </c>
      <c r="P39" s="39">
        <v>3</v>
      </c>
      <c r="Q39" s="39">
        <v>3</v>
      </c>
      <c r="R39" s="88"/>
      <c r="S39" s="88"/>
      <c r="T39" s="39">
        <f t="shared" si="6"/>
        <v>16</v>
      </c>
      <c r="U39" s="40">
        <f t="shared" si="7"/>
        <v>0.97142857142857142</v>
      </c>
      <c r="V39" s="22">
        <v>466</v>
      </c>
      <c r="W39" s="22" t="s">
        <v>77</v>
      </c>
      <c r="X39" s="22" t="s">
        <v>78</v>
      </c>
      <c r="Y39" s="68">
        <v>1736</v>
      </c>
      <c r="Z39" s="41"/>
      <c r="AA39" s="1" t="s">
        <v>180</v>
      </c>
      <c r="AB39" s="28" t="s">
        <v>310</v>
      </c>
    </row>
    <row r="40" spans="1:28" x14ac:dyDescent="0.3">
      <c r="A40" s="1" t="s">
        <v>46</v>
      </c>
      <c r="B40" s="1" t="s">
        <v>64</v>
      </c>
      <c r="C40" s="27" t="s">
        <v>184</v>
      </c>
      <c r="D40" s="38">
        <v>10</v>
      </c>
      <c r="E40" s="27">
        <v>33</v>
      </c>
      <c r="F40" s="27">
        <v>9</v>
      </c>
      <c r="G40" s="27">
        <v>19</v>
      </c>
      <c r="H40" s="27"/>
      <c r="I40" s="27"/>
      <c r="J40" s="27">
        <v>0</v>
      </c>
      <c r="K40" s="27">
        <v>0</v>
      </c>
      <c r="L40" s="87"/>
      <c r="M40" s="27">
        <v>2</v>
      </c>
      <c r="N40" s="27">
        <f t="shared" si="5"/>
        <v>2</v>
      </c>
      <c r="O40" s="39">
        <v>0</v>
      </c>
      <c r="P40" s="39">
        <v>5</v>
      </c>
      <c r="Q40" s="39">
        <v>3</v>
      </c>
      <c r="R40" s="88"/>
      <c r="S40" s="88"/>
      <c r="T40" s="39">
        <f t="shared" si="6"/>
        <v>18</v>
      </c>
      <c r="U40" s="40">
        <f t="shared" si="7"/>
        <v>0.69696969696969702</v>
      </c>
      <c r="V40" s="22">
        <v>466</v>
      </c>
      <c r="W40" s="22" t="s">
        <v>77</v>
      </c>
      <c r="X40" s="22" t="s">
        <v>78</v>
      </c>
      <c r="Y40" s="68">
        <v>1736</v>
      </c>
      <c r="Z40" s="41"/>
      <c r="AA40" s="1" t="s">
        <v>180</v>
      </c>
      <c r="AB40" s="28" t="s">
        <v>310</v>
      </c>
    </row>
    <row r="41" spans="1:28" x14ac:dyDescent="0.3">
      <c r="A41" s="1" t="s">
        <v>46</v>
      </c>
      <c r="B41" s="1" t="s">
        <v>64</v>
      </c>
      <c r="C41" s="27" t="s">
        <v>185</v>
      </c>
      <c r="D41" s="38">
        <v>33</v>
      </c>
      <c r="E41" s="27">
        <v>36</v>
      </c>
      <c r="F41" s="27">
        <v>5</v>
      </c>
      <c r="G41" s="27">
        <v>12</v>
      </c>
      <c r="H41" s="27"/>
      <c r="I41" s="27"/>
      <c r="J41" s="27">
        <v>0</v>
      </c>
      <c r="K41" s="27">
        <v>0</v>
      </c>
      <c r="L41" s="87"/>
      <c r="M41" s="27">
        <v>7</v>
      </c>
      <c r="N41" s="27">
        <f t="shared" si="5"/>
        <v>7</v>
      </c>
      <c r="O41" s="39">
        <v>2</v>
      </c>
      <c r="P41" s="39">
        <v>3</v>
      </c>
      <c r="Q41" s="88"/>
      <c r="R41" s="88"/>
      <c r="S41" s="88"/>
      <c r="T41" s="39">
        <f t="shared" si="6"/>
        <v>10</v>
      </c>
      <c r="U41" s="40">
        <f t="shared" si="7"/>
        <v>0.58333333333333337</v>
      </c>
      <c r="V41" s="22">
        <v>466</v>
      </c>
      <c r="W41" s="22" t="s">
        <v>77</v>
      </c>
      <c r="X41" s="22" t="s">
        <v>78</v>
      </c>
      <c r="Y41" s="68">
        <v>1736</v>
      </c>
      <c r="Z41" s="41"/>
      <c r="AA41" s="1" t="s">
        <v>180</v>
      </c>
      <c r="AB41" s="28" t="s">
        <v>310</v>
      </c>
    </row>
    <row r="42" spans="1:28" x14ac:dyDescent="0.3">
      <c r="A42" s="1" t="s">
        <v>46</v>
      </c>
      <c r="B42" s="1" t="s">
        <v>64</v>
      </c>
      <c r="C42" s="27" t="s">
        <v>360</v>
      </c>
      <c r="D42" s="38">
        <v>40</v>
      </c>
      <c r="E42" s="27">
        <v>2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87"/>
      <c r="M42" s="27">
        <v>2</v>
      </c>
      <c r="N42" s="27">
        <f>SUM(L42:M42)</f>
        <v>2</v>
      </c>
      <c r="O42" s="39">
        <v>0</v>
      </c>
      <c r="P42" s="39">
        <v>0</v>
      </c>
      <c r="Q42" s="88"/>
      <c r="R42" s="88"/>
      <c r="S42" s="88"/>
      <c r="T42" s="39">
        <f>(H42*3)+((F42-H42)*2)+J42</f>
        <v>2</v>
      </c>
      <c r="U42" s="40">
        <f t="shared" si="7"/>
        <v>2</v>
      </c>
      <c r="V42" s="22">
        <v>466</v>
      </c>
      <c r="W42" s="22" t="s">
        <v>77</v>
      </c>
      <c r="X42" s="22" t="s">
        <v>78</v>
      </c>
      <c r="Y42" s="68">
        <v>1736</v>
      </c>
      <c r="Z42" s="41"/>
      <c r="AA42" s="1" t="s">
        <v>180</v>
      </c>
      <c r="AB42" s="28" t="s">
        <v>310</v>
      </c>
    </row>
    <row r="43" spans="1:28" x14ac:dyDescent="0.3">
      <c r="A43" s="1" t="s">
        <v>46</v>
      </c>
      <c r="B43" s="1" t="s">
        <v>64</v>
      </c>
      <c r="C43" s="27" t="s">
        <v>148</v>
      </c>
      <c r="D43" s="38">
        <v>11</v>
      </c>
      <c r="E43" s="27">
        <v>25</v>
      </c>
      <c r="F43" s="27">
        <v>4</v>
      </c>
      <c r="G43" s="27">
        <v>7</v>
      </c>
      <c r="H43" s="27"/>
      <c r="I43" s="27"/>
      <c r="J43" s="27">
        <v>1</v>
      </c>
      <c r="K43" s="27">
        <v>3</v>
      </c>
      <c r="L43" s="87"/>
      <c r="M43" s="27">
        <v>7</v>
      </c>
      <c r="N43" s="27">
        <f>SUM(L43:M43)</f>
        <v>7</v>
      </c>
      <c r="O43" s="39">
        <v>0</v>
      </c>
      <c r="P43" s="39">
        <v>3</v>
      </c>
      <c r="Q43" s="88"/>
      <c r="R43" s="88"/>
      <c r="S43" s="88"/>
      <c r="T43" s="39">
        <f>(H43*3)+((F43-H43)*2)+J43</f>
        <v>9</v>
      </c>
      <c r="U43" s="40">
        <f t="shared" si="7"/>
        <v>0.64</v>
      </c>
      <c r="V43" s="22">
        <v>466</v>
      </c>
      <c r="W43" s="22" t="s">
        <v>77</v>
      </c>
      <c r="X43" s="22" t="s">
        <v>78</v>
      </c>
      <c r="Y43" s="68">
        <v>1736</v>
      </c>
      <c r="Z43" s="41"/>
      <c r="AA43" s="1" t="s">
        <v>180</v>
      </c>
      <c r="AB43" s="28" t="s">
        <v>310</v>
      </c>
    </row>
    <row r="44" spans="1:28" x14ac:dyDescent="0.3">
      <c r="A44" s="1" t="s">
        <v>46</v>
      </c>
      <c r="B44" s="1" t="s">
        <v>64</v>
      </c>
      <c r="C44" s="27" t="s">
        <v>361</v>
      </c>
      <c r="D44" s="38">
        <v>24</v>
      </c>
      <c r="E44" s="27">
        <v>8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87"/>
      <c r="M44" s="27">
        <v>4</v>
      </c>
      <c r="N44" s="27">
        <f>SUM(L44:M44)</f>
        <v>4</v>
      </c>
      <c r="O44" s="39">
        <v>0</v>
      </c>
      <c r="P44" s="39">
        <v>1</v>
      </c>
      <c r="Q44" s="88"/>
      <c r="R44" s="88"/>
      <c r="S44" s="88"/>
      <c r="T44" s="39">
        <f>(H44*3)+((F44-H44)*2)+J44</f>
        <v>0</v>
      </c>
      <c r="U44" s="40">
        <f t="shared" si="7"/>
        <v>0.5</v>
      </c>
      <c r="V44" s="22">
        <v>466</v>
      </c>
      <c r="W44" s="22" t="s">
        <v>77</v>
      </c>
      <c r="X44" s="22" t="s">
        <v>78</v>
      </c>
      <c r="Y44" s="68">
        <v>1736</v>
      </c>
      <c r="Z44" s="41"/>
      <c r="AA44" s="1" t="s">
        <v>180</v>
      </c>
      <c r="AB44" s="28" t="s">
        <v>310</v>
      </c>
    </row>
    <row r="45" spans="1:28" x14ac:dyDescent="0.3">
      <c r="A45" s="1" t="s">
        <v>46</v>
      </c>
      <c r="B45" s="1" t="s">
        <v>64</v>
      </c>
      <c r="C45" s="27" t="s">
        <v>188</v>
      </c>
      <c r="D45" s="38">
        <v>1</v>
      </c>
      <c r="E45" s="27">
        <v>18</v>
      </c>
      <c r="F45" s="27">
        <v>1</v>
      </c>
      <c r="G45" s="27">
        <v>8</v>
      </c>
      <c r="H45" s="27"/>
      <c r="I45" s="27"/>
      <c r="J45" s="27">
        <v>0</v>
      </c>
      <c r="K45" s="27">
        <v>0</v>
      </c>
      <c r="L45" s="87"/>
      <c r="M45" s="27">
        <v>3</v>
      </c>
      <c r="N45" s="27">
        <f>SUM(L45:M45)</f>
        <v>3</v>
      </c>
      <c r="O45" s="39">
        <v>2</v>
      </c>
      <c r="P45" s="39">
        <v>1</v>
      </c>
      <c r="Q45" s="88"/>
      <c r="R45" s="88"/>
      <c r="S45" s="88"/>
      <c r="T45" s="39">
        <f>(H45*3)+((F45-H45)*2)+J45</f>
        <v>2</v>
      </c>
      <c r="U45" s="40">
        <f t="shared" si="7"/>
        <v>0.5</v>
      </c>
      <c r="V45" s="22">
        <v>466</v>
      </c>
      <c r="W45" s="22" t="s">
        <v>77</v>
      </c>
      <c r="X45" s="22" t="s">
        <v>78</v>
      </c>
      <c r="Y45" s="68">
        <v>1736</v>
      </c>
      <c r="Z45" s="41"/>
      <c r="AA45" s="1" t="s">
        <v>180</v>
      </c>
      <c r="AB45" s="28" t="s">
        <v>310</v>
      </c>
    </row>
    <row r="46" spans="1:28" x14ac:dyDescent="0.3">
      <c r="A46" s="1" t="s">
        <v>46</v>
      </c>
      <c r="B46" s="1" t="s">
        <v>64</v>
      </c>
      <c r="C46" s="55" t="s">
        <v>39</v>
      </c>
      <c r="D46" s="1"/>
      <c r="E46" s="55">
        <v>2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3</v>
      </c>
      <c r="R46" s="55">
        <v>25</v>
      </c>
      <c r="S46" s="42"/>
      <c r="T46" s="42"/>
      <c r="U46" s="40" t="str">
        <f t="shared" ref="U46" si="8">_xlfn.IFNA("",((T46+Q46+N46-R46)+(O46*2))/E46)</f>
        <v/>
      </c>
      <c r="V46" s="22">
        <v>466</v>
      </c>
      <c r="W46" s="22" t="s">
        <v>77</v>
      </c>
      <c r="X46" s="22" t="s">
        <v>78</v>
      </c>
      <c r="Y46" s="68">
        <v>1736</v>
      </c>
      <c r="Z46" s="41"/>
      <c r="AA46" s="1" t="s">
        <v>180</v>
      </c>
      <c r="AB46" s="28" t="s">
        <v>310</v>
      </c>
    </row>
    <row r="47" spans="1:28" x14ac:dyDescent="0.3">
      <c r="A47" s="43" t="s">
        <v>46</v>
      </c>
      <c r="B47" s="43" t="s">
        <v>64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45</v>
      </c>
      <c r="G47" s="44">
        <f t="shared" si="9"/>
        <v>103</v>
      </c>
      <c r="H47" s="44">
        <f t="shared" si="9"/>
        <v>0</v>
      </c>
      <c r="I47" s="44">
        <f t="shared" si="9"/>
        <v>0</v>
      </c>
      <c r="J47" s="44">
        <f t="shared" si="9"/>
        <v>22</v>
      </c>
      <c r="K47" s="44">
        <f t="shared" si="9"/>
        <v>31</v>
      </c>
      <c r="L47" s="44">
        <f t="shared" si="9"/>
        <v>0</v>
      </c>
      <c r="M47" s="44">
        <f t="shared" si="9"/>
        <v>53</v>
      </c>
      <c r="N47" s="44">
        <f t="shared" si="9"/>
        <v>53</v>
      </c>
      <c r="O47" s="44">
        <f t="shared" si="9"/>
        <v>9</v>
      </c>
      <c r="P47" s="44">
        <f t="shared" si="9"/>
        <v>24</v>
      </c>
      <c r="Q47" s="44">
        <f t="shared" si="9"/>
        <v>12</v>
      </c>
      <c r="R47" s="44">
        <f t="shared" si="9"/>
        <v>25</v>
      </c>
      <c r="S47" s="44">
        <f t="shared" si="9"/>
        <v>0</v>
      </c>
      <c r="T47" s="44">
        <f t="shared" si="9"/>
        <v>112</v>
      </c>
      <c r="U47" s="45">
        <f>((T47+Q47+N47-R47)+(O47*2))/E47</f>
        <v>0.70833333333333337</v>
      </c>
      <c r="V47" s="46">
        <v>466</v>
      </c>
      <c r="W47" s="46" t="s">
        <v>77</v>
      </c>
      <c r="X47" s="46" t="s">
        <v>78</v>
      </c>
      <c r="Y47" s="69">
        <v>1736</v>
      </c>
      <c r="Z47" s="47"/>
      <c r="AA47" s="43" t="s">
        <v>180</v>
      </c>
      <c r="AB47" s="75" t="s">
        <v>310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0.43689320388349512</v>
      </c>
      <c r="H48" s="27"/>
      <c r="I48" s="1"/>
      <c r="J48" s="48" t="s">
        <v>42</v>
      </c>
      <c r="K48" s="50">
        <f>J47/K47</f>
        <v>0.70967741935483875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82CE-FBCB-4BBF-8FCD-20D7C71B6246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190</v>
      </c>
      <c r="D4" s="7" t="s">
        <v>5</v>
      </c>
      <c r="E4" s="8"/>
      <c r="F4" s="5"/>
      <c r="G4" s="1"/>
      <c r="J4" s="15" t="s">
        <v>239</v>
      </c>
      <c r="K4" s="16" t="str">
        <f>+C11</f>
        <v>Minnesota Fillies</v>
      </c>
      <c r="L4" s="17"/>
      <c r="M4" s="18"/>
      <c r="N4" s="19">
        <v>20</v>
      </c>
      <c r="O4" s="19">
        <v>23</v>
      </c>
      <c r="P4" s="19">
        <v>32</v>
      </c>
      <c r="Q4" s="19">
        <v>28</v>
      </c>
      <c r="R4" s="20"/>
      <c r="S4" s="21">
        <f>SUM(N4:R4)</f>
        <v>103</v>
      </c>
      <c r="T4" s="22">
        <v>472</v>
      </c>
    </row>
    <row r="5" spans="1:28" x14ac:dyDescent="0.3">
      <c r="B5" s="1"/>
      <c r="C5" s="6" t="s">
        <v>229</v>
      </c>
      <c r="D5" s="7" t="s">
        <v>6</v>
      </c>
      <c r="E5" s="1"/>
      <c r="F5" s="1"/>
      <c r="G5" s="1"/>
      <c r="J5" s="15" t="s">
        <v>238</v>
      </c>
      <c r="K5" s="16" t="str">
        <f>+C33</f>
        <v>Chicago Hustle</v>
      </c>
      <c r="L5" s="17"/>
      <c r="M5" s="18"/>
      <c r="N5" s="19">
        <v>21</v>
      </c>
      <c r="O5" s="19">
        <v>33</v>
      </c>
      <c r="P5" s="19">
        <v>26</v>
      </c>
      <c r="Q5" s="19">
        <v>39</v>
      </c>
      <c r="R5" s="20"/>
      <c r="S5" s="21">
        <f>SUM(N5:R5)</f>
        <v>119</v>
      </c>
      <c r="T5" s="22">
        <v>472</v>
      </c>
      <c r="U5" s="1"/>
      <c r="V5" s="1"/>
      <c r="W5" s="1"/>
    </row>
    <row r="6" spans="1:28" x14ac:dyDescent="0.3">
      <c r="C6" s="23">
        <v>1181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241</v>
      </c>
      <c r="D7" s="7" t="s">
        <v>8</v>
      </c>
      <c r="G7" s="1"/>
      <c r="S7" s="1"/>
      <c r="T7" s="25" t="s">
        <v>9</v>
      </c>
      <c r="U7" s="1"/>
      <c r="V7" s="26">
        <v>472</v>
      </c>
      <c r="W7" s="1"/>
    </row>
    <row r="8" spans="1:28" x14ac:dyDescent="0.3">
      <c r="B8" s="1"/>
      <c r="C8" s="24" t="s">
        <v>240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47</v>
      </c>
      <c r="D13" s="38">
        <v>10</v>
      </c>
      <c r="E13" s="27">
        <v>30</v>
      </c>
      <c r="F13" s="27">
        <v>9</v>
      </c>
      <c r="G13" s="27">
        <v>19</v>
      </c>
      <c r="H13" s="27"/>
      <c r="I13" s="27"/>
      <c r="J13" s="27">
        <v>0</v>
      </c>
      <c r="K13" s="27">
        <v>0</v>
      </c>
      <c r="L13" s="27">
        <v>0</v>
      </c>
      <c r="M13" s="27">
        <v>2</v>
      </c>
      <c r="N13" s="27">
        <f t="shared" ref="N13:N21" si="0">SUM(L13:M13)</f>
        <v>2</v>
      </c>
      <c r="O13" s="27">
        <v>3</v>
      </c>
      <c r="P13" s="39">
        <v>2</v>
      </c>
      <c r="Q13" s="27">
        <v>2</v>
      </c>
      <c r="R13" s="27">
        <v>4</v>
      </c>
      <c r="S13" s="27">
        <v>0</v>
      </c>
      <c r="T13" s="27">
        <f t="shared" ref="T13:T21" si="1">(H13*3)+((F13-H13)*2)+J13</f>
        <v>18</v>
      </c>
      <c r="U13" s="40">
        <f t="shared" ref="U13:U21" si="2">IFERROR(((T13+Q13+N13-R13)+(O13*2))/E13,"")</f>
        <v>0.8</v>
      </c>
      <c r="V13" s="22">
        <v>472</v>
      </c>
      <c r="W13" s="22" t="s">
        <v>77</v>
      </c>
      <c r="X13" s="22" t="s">
        <v>82</v>
      </c>
      <c r="Y13" s="68">
        <v>1181</v>
      </c>
      <c r="Z13" s="41"/>
      <c r="AA13" s="1" t="s">
        <v>79</v>
      </c>
      <c r="AB13" s="28" t="s">
        <v>242</v>
      </c>
    </row>
    <row r="14" spans="1:28" x14ac:dyDescent="0.3">
      <c r="A14" s="1" t="s">
        <v>58</v>
      </c>
      <c r="B14" s="1" t="s">
        <v>46</v>
      </c>
      <c r="C14" s="27" t="s">
        <v>85</v>
      </c>
      <c r="D14" s="38">
        <v>24</v>
      </c>
      <c r="E14" s="27">
        <v>36</v>
      </c>
      <c r="F14" s="27">
        <v>10</v>
      </c>
      <c r="G14" s="27">
        <v>27</v>
      </c>
      <c r="H14" s="27">
        <v>1</v>
      </c>
      <c r="I14" s="27">
        <v>1</v>
      </c>
      <c r="J14" s="27">
        <v>3</v>
      </c>
      <c r="K14" s="27">
        <v>4</v>
      </c>
      <c r="L14" s="27">
        <v>1</v>
      </c>
      <c r="M14" s="27">
        <v>4</v>
      </c>
      <c r="N14" s="27">
        <f t="shared" si="0"/>
        <v>5</v>
      </c>
      <c r="O14" s="39">
        <v>4</v>
      </c>
      <c r="P14" s="39">
        <v>3</v>
      </c>
      <c r="Q14" s="39">
        <v>2</v>
      </c>
      <c r="R14" s="39">
        <v>2</v>
      </c>
      <c r="S14" s="39">
        <v>1</v>
      </c>
      <c r="T14" s="39">
        <f t="shared" si="1"/>
        <v>24</v>
      </c>
      <c r="U14" s="40">
        <f t="shared" si="2"/>
        <v>1.0277777777777777</v>
      </c>
      <c r="V14" s="22">
        <v>472</v>
      </c>
      <c r="W14" s="22" t="s">
        <v>77</v>
      </c>
      <c r="X14" s="22" t="s">
        <v>82</v>
      </c>
      <c r="Y14" s="68">
        <v>1181</v>
      </c>
      <c r="Z14" s="41"/>
      <c r="AA14" s="1" t="s">
        <v>79</v>
      </c>
      <c r="AB14" s="28" t="s">
        <v>242</v>
      </c>
    </row>
    <row r="15" spans="1:28" x14ac:dyDescent="0.3">
      <c r="A15" s="1" t="s">
        <v>58</v>
      </c>
      <c r="B15" s="1" t="s">
        <v>46</v>
      </c>
      <c r="C15" s="27" t="s">
        <v>54</v>
      </c>
      <c r="D15" s="38">
        <v>32</v>
      </c>
      <c r="E15" s="27">
        <v>8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1</v>
      </c>
      <c r="P15" s="39">
        <v>1</v>
      </c>
      <c r="Q15" s="39">
        <v>1</v>
      </c>
      <c r="R15" s="39">
        <v>1</v>
      </c>
      <c r="S15" s="39">
        <v>0</v>
      </c>
      <c r="T15" s="39">
        <f t="shared" si="1"/>
        <v>0</v>
      </c>
      <c r="U15" s="40">
        <f t="shared" si="2"/>
        <v>0.25</v>
      </c>
      <c r="V15" s="22">
        <v>472</v>
      </c>
      <c r="W15" s="22" t="s">
        <v>77</v>
      </c>
      <c r="X15" s="22" t="s">
        <v>82</v>
      </c>
      <c r="Y15" s="68">
        <v>1181</v>
      </c>
      <c r="Z15" s="41"/>
      <c r="AA15" s="1" t="s">
        <v>79</v>
      </c>
      <c r="AB15" s="28" t="s">
        <v>242</v>
      </c>
    </row>
    <row r="16" spans="1:28" x14ac:dyDescent="0.3">
      <c r="A16" s="1" t="s">
        <v>58</v>
      </c>
      <c r="B16" s="1" t="s">
        <v>46</v>
      </c>
      <c r="C16" s="27" t="s">
        <v>110</v>
      </c>
      <c r="D16" s="38">
        <v>25</v>
      </c>
      <c r="E16" s="27">
        <v>43</v>
      </c>
      <c r="F16" s="27">
        <v>6</v>
      </c>
      <c r="G16" s="27">
        <v>9</v>
      </c>
      <c r="H16" s="27"/>
      <c r="I16" s="27"/>
      <c r="J16" s="27">
        <v>4</v>
      </c>
      <c r="K16" s="27">
        <v>5</v>
      </c>
      <c r="L16" s="27">
        <v>3</v>
      </c>
      <c r="M16" s="27">
        <v>10</v>
      </c>
      <c r="N16" s="27">
        <f t="shared" si="0"/>
        <v>13</v>
      </c>
      <c r="O16" s="39">
        <v>2</v>
      </c>
      <c r="P16" s="39">
        <v>3</v>
      </c>
      <c r="Q16" s="39">
        <v>4</v>
      </c>
      <c r="R16" s="39">
        <v>5</v>
      </c>
      <c r="S16" s="39">
        <v>0</v>
      </c>
      <c r="T16" s="39">
        <f t="shared" si="1"/>
        <v>16</v>
      </c>
      <c r="U16" s="40">
        <f t="shared" si="2"/>
        <v>0.7441860465116279</v>
      </c>
      <c r="V16" s="22">
        <v>472</v>
      </c>
      <c r="W16" s="22" t="s">
        <v>77</v>
      </c>
      <c r="X16" s="22" t="s">
        <v>82</v>
      </c>
      <c r="Y16" s="68">
        <v>1181</v>
      </c>
      <c r="Z16" s="41"/>
      <c r="AA16" s="1" t="s">
        <v>79</v>
      </c>
      <c r="AB16" s="28" t="s">
        <v>242</v>
      </c>
    </row>
    <row r="17" spans="1:28" x14ac:dyDescent="0.3">
      <c r="A17" s="1" t="s">
        <v>58</v>
      </c>
      <c r="B17" s="1" t="s">
        <v>46</v>
      </c>
      <c r="C17" s="27" t="s">
        <v>111</v>
      </c>
      <c r="D17" s="38">
        <v>44</v>
      </c>
      <c r="E17" s="27">
        <v>36</v>
      </c>
      <c r="F17" s="27">
        <v>3</v>
      </c>
      <c r="G17" s="27">
        <v>6</v>
      </c>
      <c r="H17" s="27"/>
      <c r="I17" s="27"/>
      <c r="J17" s="27">
        <v>0</v>
      </c>
      <c r="K17" s="27">
        <v>1</v>
      </c>
      <c r="L17" s="27">
        <v>3</v>
      </c>
      <c r="M17" s="27">
        <v>7</v>
      </c>
      <c r="N17" s="27">
        <f t="shared" si="0"/>
        <v>10</v>
      </c>
      <c r="O17" s="39">
        <v>1</v>
      </c>
      <c r="P17" s="55">
        <v>6</v>
      </c>
      <c r="Q17" s="39">
        <v>1</v>
      </c>
      <c r="R17" s="39">
        <v>5</v>
      </c>
      <c r="S17" s="39">
        <v>0</v>
      </c>
      <c r="T17" s="39">
        <f t="shared" si="1"/>
        <v>6</v>
      </c>
      <c r="U17" s="40">
        <f t="shared" si="2"/>
        <v>0.3888888888888889</v>
      </c>
      <c r="V17" s="22">
        <v>472</v>
      </c>
      <c r="W17" s="22" t="s">
        <v>77</v>
      </c>
      <c r="X17" s="22" t="s">
        <v>82</v>
      </c>
      <c r="Y17" s="68">
        <v>1181</v>
      </c>
      <c r="Z17" s="41"/>
      <c r="AA17" s="1" t="s">
        <v>79</v>
      </c>
      <c r="AB17" s="28" t="s">
        <v>242</v>
      </c>
    </row>
    <row r="18" spans="1:28" x14ac:dyDescent="0.3">
      <c r="A18" s="1" t="s">
        <v>58</v>
      </c>
      <c r="B18" s="1" t="s">
        <v>46</v>
      </c>
      <c r="C18" s="27" t="s">
        <v>48</v>
      </c>
      <c r="D18" s="38">
        <v>15</v>
      </c>
      <c r="E18" s="27">
        <v>33</v>
      </c>
      <c r="F18" s="27">
        <v>5</v>
      </c>
      <c r="G18" s="27">
        <v>13</v>
      </c>
      <c r="H18" s="27"/>
      <c r="I18" s="27"/>
      <c r="J18" s="27">
        <v>0</v>
      </c>
      <c r="K18" s="27">
        <v>1</v>
      </c>
      <c r="L18" s="27">
        <v>1</v>
      </c>
      <c r="M18" s="27">
        <v>5</v>
      </c>
      <c r="N18" s="27">
        <f t="shared" si="0"/>
        <v>6</v>
      </c>
      <c r="O18" s="39">
        <v>0</v>
      </c>
      <c r="P18" s="39">
        <v>3</v>
      </c>
      <c r="Q18" s="39">
        <v>5</v>
      </c>
      <c r="R18" s="39">
        <v>3</v>
      </c>
      <c r="S18" s="39">
        <v>0</v>
      </c>
      <c r="T18" s="39">
        <f t="shared" si="1"/>
        <v>10</v>
      </c>
      <c r="U18" s="40">
        <f t="shared" si="2"/>
        <v>0.54545454545454541</v>
      </c>
      <c r="V18" s="22">
        <v>472</v>
      </c>
      <c r="W18" s="22" t="s">
        <v>77</v>
      </c>
      <c r="X18" s="22" t="s">
        <v>82</v>
      </c>
      <c r="Y18" s="68">
        <v>1181</v>
      </c>
      <c r="Z18" s="41"/>
      <c r="AA18" s="1" t="s">
        <v>79</v>
      </c>
      <c r="AB18" s="28" t="s">
        <v>242</v>
      </c>
    </row>
    <row r="19" spans="1:28" x14ac:dyDescent="0.3">
      <c r="A19" s="1" t="s">
        <v>58</v>
      </c>
      <c r="B19" s="1" t="s">
        <v>46</v>
      </c>
      <c r="C19" s="27" t="s">
        <v>53</v>
      </c>
      <c r="D19" s="38">
        <v>13</v>
      </c>
      <c r="E19" s="27" t="s">
        <v>450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>
        <v>472</v>
      </c>
      <c r="W19" s="22" t="s">
        <v>77</v>
      </c>
      <c r="X19" s="22" t="s">
        <v>82</v>
      </c>
      <c r="Y19" s="68">
        <v>1181</v>
      </c>
      <c r="Z19" s="41"/>
      <c r="AA19" s="1" t="s">
        <v>79</v>
      </c>
      <c r="AB19" s="28" t="s">
        <v>242</v>
      </c>
    </row>
    <row r="20" spans="1:28" x14ac:dyDescent="0.3">
      <c r="A20" s="1" t="s">
        <v>58</v>
      </c>
      <c r="B20" s="1" t="s">
        <v>46</v>
      </c>
      <c r="C20" s="27" t="s">
        <v>112</v>
      </c>
      <c r="D20" s="38">
        <v>33</v>
      </c>
      <c r="E20" s="27">
        <v>30</v>
      </c>
      <c r="F20" s="27">
        <v>7</v>
      </c>
      <c r="G20" s="27">
        <v>14</v>
      </c>
      <c r="H20" s="27"/>
      <c r="I20" s="27"/>
      <c r="J20" s="27">
        <v>9</v>
      </c>
      <c r="K20" s="27">
        <v>12</v>
      </c>
      <c r="L20" s="27">
        <v>1</v>
      </c>
      <c r="M20" s="27">
        <v>4</v>
      </c>
      <c r="N20" s="27">
        <f t="shared" si="0"/>
        <v>5</v>
      </c>
      <c r="O20" s="39">
        <v>4</v>
      </c>
      <c r="P20" s="39">
        <v>5</v>
      </c>
      <c r="Q20" s="39">
        <v>3</v>
      </c>
      <c r="R20" s="39">
        <v>6</v>
      </c>
      <c r="S20" s="39">
        <v>0</v>
      </c>
      <c r="T20" s="39">
        <f t="shared" si="1"/>
        <v>23</v>
      </c>
      <c r="U20" s="40">
        <f t="shared" si="2"/>
        <v>1.1000000000000001</v>
      </c>
      <c r="V20" s="22">
        <v>472</v>
      </c>
      <c r="W20" s="22" t="s">
        <v>77</v>
      </c>
      <c r="X20" s="22" t="s">
        <v>82</v>
      </c>
      <c r="Y20" s="68">
        <v>1181</v>
      </c>
      <c r="Z20" s="41"/>
      <c r="AA20" s="1" t="s">
        <v>79</v>
      </c>
      <c r="AB20" s="28" t="s">
        <v>242</v>
      </c>
    </row>
    <row r="21" spans="1:28" x14ac:dyDescent="0.3">
      <c r="A21" s="1" t="s">
        <v>58</v>
      </c>
      <c r="B21" s="1" t="s">
        <v>46</v>
      </c>
      <c r="C21" s="27" t="s">
        <v>50</v>
      </c>
      <c r="D21" s="38">
        <v>11</v>
      </c>
      <c r="E21" s="27">
        <v>24</v>
      </c>
      <c r="F21" s="27">
        <v>3</v>
      </c>
      <c r="G21" s="27">
        <v>10</v>
      </c>
      <c r="H21" s="27"/>
      <c r="I21" s="27"/>
      <c r="J21" s="27">
        <v>0</v>
      </c>
      <c r="K21" s="27">
        <v>0</v>
      </c>
      <c r="L21" s="27">
        <v>2</v>
      </c>
      <c r="M21" s="27">
        <v>0</v>
      </c>
      <c r="N21" s="27">
        <f t="shared" si="0"/>
        <v>2</v>
      </c>
      <c r="O21" s="39">
        <v>3</v>
      </c>
      <c r="P21" s="39">
        <v>3</v>
      </c>
      <c r="Q21" s="39">
        <v>0</v>
      </c>
      <c r="R21" s="39">
        <v>5</v>
      </c>
      <c r="S21" s="39">
        <v>0</v>
      </c>
      <c r="T21" s="39">
        <f t="shared" si="1"/>
        <v>6</v>
      </c>
      <c r="U21" s="40">
        <f t="shared" si="2"/>
        <v>0.375</v>
      </c>
      <c r="V21" s="22">
        <v>472</v>
      </c>
      <c r="W21" s="22" t="s">
        <v>77</v>
      </c>
      <c r="X21" s="22" t="s">
        <v>82</v>
      </c>
      <c r="Y21" s="68">
        <v>1181</v>
      </c>
      <c r="Z21" s="41"/>
      <c r="AA21" s="1" t="s">
        <v>79</v>
      </c>
      <c r="AB21" s="28" t="s">
        <v>242</v>
      </c>
    </row>
    <row r="22" spans="1:28" x14ac:dyDescent="0.3">
      <c r="A22" s="1" t="s">
        <v>58</v>
      </c>
      <c r="B22" s="1" t="s">
        <v>46</v>
      </c>
      <c r="C22" s="55" t="s">
        <v>39</v>
      </c>
      <c r="D22" s="3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472</v>
      </c>
      <c r="W22" s="22" t="s">
        <v>77</v>
      </c>
      <c r="X22" s="22" t="s">
        <v>82</v>
      </c>
      <c r="Y22" s="68">
        <v>1181</v>
      </c>
      <c r="Z22" s="41"/>
      <c r="AA22" s="1" t="s">
        <v>79</v>
      </c>
      <c r="AB22" s="28" t="s">
        <v>242</v>
      </c>
    </row>
    <row r="23" spans="1:28" x14ac:dyDescent="0.3">
      <c r="A23" s="43" t="s">
        <v>58</v>
      </c>
      <c r="B23" s="43" t="s">
        <v>46</v>
      </c>
      <c r="C23" s="44" t="s">
        <v>40</v>
      </c>
      <c r="D23" s="43"/>
      <c r="E23" s="44">
        <f t="shared" ref="E23:T23" si="3">SUM(E13:E21)</f>
        <v>240</v>
      </c>
      <c r="F23" s="44">
        <f t="shared" si="3"/>
        <v>43</v>
      </c>
      <c r="G23" s="44">
        <f t="shared" si="3"/>
        <v>98</v>
      </c>
      <c r="H23" s="44">
        <f t="shared" si="3"/>
        <v>1</v>
      </c>
      <c r="I23" s="44">
        <f t="shared" si="3"/>
        <v>1</v>
      </c>
      <c r="J23" s="44">
        <f t="shared" si="3"/>
        <v>16</v>
      </c>
      <c r="K23" s="44">
        <f t="shared" si="3"/>
        <v>23</v>
      </c>
      <c r="L23" s="44">
        <f t="shared" si="3"/>
        <v>11</v>
      </c>
      <c r="M23" s="44">
        <f t="shared" si="3"/>
        <v>32</v>
      </c>
      <c r="N23" s="44">
        <f t="shared" si="3"/>
        <v>43</v>
      </c>
      <c r="O23" s="44">
        <f t="shared" si="3"/>
        <v>18</v>
      </c>
      <c r="P23" s="44">
        <f t="shared" si="3"/>
        <v>26</v>
      </c>
      <c r="Q23" s="44">
        <f t="shared" si="3"/>
        <v>18</v>
      </c>
      <c r="R23" s="44">
        <f t="shared" si="3"/>
        <v>31</v>
      </c>
      <c r="S23" s="44">
        <f t="shared" si="3"/>
        <v>1</v>
      </c>
      <c r="T23" s="44">
        <f t="shared" si="3"/>
        <v>103</v>
      </c>
      <c r="U23" s="45">
        <f>((T23+Q23+N23-R23)+(O23*2))/E23</f>
        <v>0.70416666666666672</v>
      </c>
      <c r="V23" s="46">
        <v>472</v>
      </c>
      <c r="W23" s="46" t="s">
        <v>77</v>
      </c>
      <c r="X23" s="46" t="s">
        <v>82</v>
      </c>
      <c r="Y23" s="69">
        <v>1181</v>
      </c>
      <c r="Z23" s="47"/>
      <c r="AA23" s="43" t="s">
        <v>79</v>
      </c>
      <c r="AB23" s="67" t="s">
        <v>242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0.43877551020408162</v>
      </c>
      <c r="H24" s="27"/>
      <c r="I24" s="1"/>
      <c r="J24" s="48" t="s">
        <v>42</v>
      </c>
      <c r="K24" s="50">
        <f>J23/K23</f>
        <v>0.69565217391304346</v>
      </c>
      <c r="L24" s="1"/>
      <c r="M24" s="39" t="s">
        <v>43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29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7" t="s">
        <v>235</v>
      </c>
      <c r="D35" s="38">
        <v>24</v>
      </c>
      <c r="E35" s="27">
        <v>23</v>
      </c>
      <c r="F35" s="27">
        <v>4</v>
      </c>
      <c r="G35" s="27">
        <v>7</v>
      </c>
      <c r="H35" s="27"/>
      <c r="I35" s="27"/>
      <c r="J35" s="27">
        <v>3</v>
      </c>
      <c r="K35" s="27">
        <v>5</v>
      </c>
      <c r="L35" s="27">
        <v>2</v>
      </c>
      <c r="M35" s="27">
        <v>8</v>
      </c>
      <c r="N35" s="27">
        <f>SUM(L35:M35)</f>
        <v>10</v>
      </c>
      <c r="O35" s="27">
        <v>1</v>
      </c>
      <c r="P35" s="39">
        <v>1</v>
      </c>
      <c r="Q35" s="27">
        <v>1</v>
      </c>
      <c r="R35" s="27">
        <v>5</v>
      </c>
      <c r="S35" s="27">
        <v>0</v>
      </c>
      <c r="T35" s="27">
        <f>+(F35*2)+J35</f>
        <v>11</v>
      </c>
      <c r="U35" s="40">
        <f>IFERROR(((T35+Q35+N35-R35)+(O35*2))/E35,"")</f>
        <v>0.82608695652173914</v>
      </c>
      <c r="V35" s="22">
        <v>472</v>
      </c>
      <c r="W35" s="22" t="s">
        <v>81</v>
      </c>
      <c r="X35" s="22" t="s">
        <v>78</v>
      </c>
      <c r="Y35" s="68">
        <v>1181</v>
      </c>
      <c r="Z35" s="41"/>
      <c r="AA35" s="1" t="s">
        <v>219</v>
      </c>
      <c r="AB35" s="28" t="s">
        <v>243</v>
      </c>
    </row>
    <row r="36" spans="1:28" x14ac:dyDescent="0.3">
      <c r="A36" s="1" t="s">
        <v>46</v>
      </c>
      <c r="B36" s="1" t="s">
        <v>58</v>
      </c>
      <c r="C36" s="27" t="s">
        <v>144</v>
      </c>
      <c r="D36" s="38">
        <v>22</v>
      </c>
      <c r="E36" s="27">
        <v>20</v>
      </c>
      <c r="F36" s="27">
        <v>2</v>
      </c>
      <c r="G36" s="27">
        <v>9</v>
      </c>
      <c r="H36" s="27"/>
      <c r="I36" s="27"/>
      <c r="J36" s="27">
        <v>0</v>
      </c>
      <c r="K36" s="27">
        <v>0</v>
      </c>
      <c r="L36" s="27">
        <v>2</v>
      </c>
      <c r="M36" s="27">
        <v>1</v>
      </c>
      <c r="N36" s="27">
        <f t="shared" ref="N36:N41" si="4">SUM(L36:M36)</f>
        <v>3</v>
      </c>
      <c r="O36" s="39">
        <v>2</v>
      </c>
      <c r="P36" s="39">
        <v>3</v>
      </c>
      <c r="Q36" s="39">
        <v>0</v>
      </c>
      <c r="R36" s="39">
        <v>2</v>
      </c>
      <c r="S36" s="39">
        <v>0</v>
      </c>
      <c r="T36" s="27">
        <f t="shared" ref="T36:T46" si="5">+(F36*2)+J36</f>
        <v>4</v>
      </c>
      <c r="U36" s="40">
        <f t="shared" ref="U36:U46" si="6">IFERROR(((T36+Q36+N36-R36)+(O36*2))/E36,"")</f>
        <v>0.45</v>
      </c>
      <c r="V36" s="22">
        <v>472</v>
      </c>
      <c r="W36" s="22" t="s">
        <v>81</v>
      </c>
      <c r="X36" s="22" t="s">
        <v>78</v>
      </c>
      <c r="Y36" s="68">
        <v>1181</v>
      </c>
      <c r="Z36" s="41"/>
      <c r="AA36" s="1" t="s">
        <v>219</v>
      </c>
      <c r="AB36" s="28" t="s">
        <v>243</v>
      </c>
    </row>
    <row r="37" spans="1:28" x14ac:dyDescent="0.3">
      <c r="A37" s="1" t="s">
        <v>46</v>
      </c>
      <c r="B37" s="1" t="s">
        <v>58</v>
      </c>
      <c r="C37" s="27" t="s">
        <v>221</v>
      </c>
      <c r="D37" s="38">
        <v>21</v>
      </c>
      <c r="E37" s="27" t="s">
        <v>437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27">
        <f t="shared" si="5"/>
        <v>0</v>
      </c>
      <c r="U37" s="40" t="str">
        <f t="shared" si="6"/>
        <v/>
      </c>
      <c r="V37" s="22">
        <v>472</v>
      </c>
      <c r="W37" s="22" t="s">
        <v>81</v>
      </c>
      <c r="X37" s="22" t="s">
        <v>78</v>
      </c>
      <c r="Y37" s="68">
        <v>1181</v>
      </c>
      <c r="Z37" s="41"/>
      <c r="AA37" s="1" t="s">
        <v>219</v>
      </c>
      <c r="AB37" s="28" t="s">
        <v>243</v>
      </c>
    </row>
    <row r="38" spans="1:28" x14ac:dyDescent="0.3">
      <c r="A38" s="1" t="s">
        <v>46</v>
      </c>
      <c r="B38" s="1" t="s">
        <v>58</v>
      </c>
      <c r="C38" s="27" t="s">
        <v>222</v>
      </c>
      <c r="D38" s="38">
        <v>15</v>
      </c>
      <c r="E38" s="27">
        <v>23</v>
      </c>
      <c r="F38" s="27">
        <v>2</v>
      </c>
      <c r="G38" s="27">
        <v>6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8</v>
      </c>
      <c r="P38" s="39">
        <v>1</v>
      </c>
      <c r="Q38" s="39">
        <v>2</v>
      </c>
      <c r="R38" s="39">
        <v>4</v>
      </c>
      <c r="S38" s="39">
        <v>0</v>
      </c>
      <c r="T38" s="27">
        <f t="shared" si="5"/>
        <v>6</v>
      </c>
      <c r="U38" s="40">
        <f t="shared" si="6"/>
        <v>0.95652173913043481</v>
      </c>
      <c r="V38" s="22">
        <v>472</v>
      </c>
      <c r="W38" s="22" t="s">
        <v>81</v>
      </c>
      <c r="X38" s="22" t="s">
        <v>78</v>
      </c>
      <c r="Y38" s="68">
        <v>1181</v>
      </c>
      <c r="Z38" s="41"/>
      <c r="AA38" s="1" t="s">
        <v>219</v>
      </c>
      <c r="AB38" s="28" t="s">
        <v>243</v>
      </c>
    </row>
    <row r="39" spans="1:28" x14ac:dyDescent="0.3">
      <c r="A39" s="1" t="s">
        <v>46</v>
      </c>
      <c r="B39" s="1" t="s">
        <v>58</v>
      </c>
      <c r="C39" s="27" t="s">
        <v>223</v>
      </c>
      <c r="D39" s="38">
        <v>10</v>
      </c>
      <c r="E39" s="27">
        <v>18</v>
      </c>
      <c r="F39" s="27">
        <v>4</v>
      </c>
      <c r="G39" s="27">
        <v>8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4</v>
      </c>
      <c r="P39" s="39">
        <v>4</v>
      </c>
      <c r="Q39" s="39">
        <v>0</v>
      </c>
      <c r="R39" s="39">
        <v>5</v>
      </c>
      <c r="S39" s="39">
        <v>0</v>
      </c>
      <c r="T39" s="27">
        <f t="shared" si="5"/>
        <v>8</v>
      </c>
      <c r="U39" s="40">
        <f t="shared" si="6"/>
        <v>0.61111111111111116</v>
      </c>
      <c r="V39" s="22">
        <v>472</v>
      </c>
      <c r="W39" s="22" t="s">
        <v>81</v>
      </c>
      <c r="X39" s="22" t="s">
        <v>78</v>
      </c>
      <c r="Y39" s="68">
        <v>1181</v>
      </c>
      <c r="Z39" s="41"/>
      <c r="AA39" s="1" t="s">
        <v>219</v>
      </c>
      <c r="AB39" s="28" t="s">
        <v>243</v>
      </c>
    </row>
    <row r="40" spans="1:28" x14ac:dyDescent="0.3">
      <c r="A40" s="1" t="s">
        <v>46</v>
      </c>
      <c r="B40" s="1" t="s">
        <v>58</v>
      </c>
      <c r="C40" s="27" t="s">
        <v>224</v>
      </c>
      <c r="D40" s="38">
        <v>14</v>
      </c>
      <c r="E40" s="27">
        <v>18</v>
      </c>
      <c r="F40" s="27">
        <v>4</v>
      </c>
      <c r="G40" s="27">
        <v>7</v>
      </c>
      <c r="H40" s="27"/>
      <c r="I40" s="27"/>
      <c r="J40" s="27">
        <v>3</v>
      </c>
      <c r="K40" s="27">
        <v>4</v>
      </c>
      <c r="L40" s="27">
        <v>2</v>
      </c>
      <c r="M40" s="27">
        <v>2</v>
      </c>
      <c r="N40" s="27">
        <f t="shared" si="4"/>
        <v>4</v>
      </c>
      <c r="O40" s="39">
        <v>3</v>
      </c>
      <c r="P40" s="39">
        <v>3</v>
      </c>
      <c r="Q40" s="39">
        <v>0</v>
      </c>
      <c r="R40" s="39">
        <v>1</v>
      </c>
      <c r="S40" s="39">
        <v>0</v>
      </c>
      <c r="T40" s="27">
        <f t="shared" si="5"/>
        <v>11</v>
      </c>
      <c r="U40" s="40">
        <f t="shared" si="6"/>
        <v>1.1111111111111112</v>
      </c>
      <c r="V40" s="22">
        <v>472</v>
      </c>
      <c r="W40" s="22" t="s">
        <v>81</v>
      </c>
      <c r="X40" s="22" t="s">
        <v>78</v>
      </c>
      <c r="Y40" s="68">
        <v>1181</v>
      </c>
      <c r="Z40" s="41"/>
      <c r="AA40" s="1" t="s">
        <v>219</v>
      </c>
      <c r="AB40" s="28" t="s">
        <v>243</v>
      </c>
    </row>
    <row r="41" spans="1:28" x14ac:dyDescent="0.3">
      <c r="A41" s="1" t="s">
        <v>46</v>
      </c>
      <c r="B41" s="1" t="s">
        <v>58</v>
      </c>
      <c r="C41" s="27" t="s">
        <v>145</v>
      </c>
      <c r="D41" s="38">
        <v>44</v>
      </c>
      <c r="E41" s="27">
        <v>39</v>
      </c>
      <c r="F41" s="27">
        <v>11</v>
      </c>
      <c r="G41" s="27">
        <v>18</v>
      </c>
      <c r="H41" s="27"/>
      <c r="I41" s="27"/>
      <c r="J41" s="27">
        <v>5</v>
      </c>
      <c r="K41" s="27">
        <v>10</v>
      </c>
      <c r="L41" s="27">
        <v>11</v>
      </c>
      <c r="M41" s="27">
        <v>10</v>
      </c>
      <c r="N41" s="27">
        <f t="shared" si="4"/>
        <v>21</v>
      </c>
      <c r="O41" s="39">
        <v>2</v>
      </c>
      <c r="P41" s="39">
        <v>1</v>
      </c>
      <c r="Q41" s="39">
        <v>2</v>
      </c>
      <c r="R41" s="39">
        <v>4</v>
      </c>
      <c r="S41" s="39">
        <v>3</v>
      </c>
      <c r="T41" s="27">
        <f t="shared" si="5"/>
        <v>27</v>
      </c>
      <c r="U41" s="40">
        <f t="shared" si="6"/>
        <v>1.2820512820512822</v>
      </c>
      <c r="V41" s="22">
        <v>472</v>
      </c>
      <c r="W41" s="22" t="s">
        <v>81</v>
      </c>
      <c r="X41" s="22" t="s">
        <v>78</v>
      </c>
      <c r="Y41" s="68">
        <v>1181</v>
      </c>
      <c r="Z41" s="41"/>
      <c r="AA41" s="1" t="s">
        <v>219</v>
      </c>
      <c r="AB41" s="28" t="s">
        <v>243</v>
      </c>
    </row>
    <row r="42" spans="1:28" x14ac:dyDescent="0.3">
      <c r="A42" s="1" t="s">
        <v>46</v>
      </c>
      <c r="B42" s="1" t="s">
        <v>58</v>
      </c>
      <c r="C42" s="27" t="s">
        <v>237</v>
      </c>
      <c r="D42" s="38">
        <v>26</v>
      </c>
      <c r="E42" s="27">
        <v>4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27">
        <f t="shared" si="5"/>
        <v>2</v>
      </c>
      <c r="U42" s="40">
        <f t="shared" si="6"/>
        <v>0.5</v>
      </c>
      <c r="V42" s="22">
        <v>472</v>
      </c>
      <c r="W42" s="22" t="s">
        <v>81</v>
      </c>
      <c r="X42" s="22" t="s">
        <v>78</v>
      </c>
      <c r="Y42" s="68">
        <v>1181</v>
      </c>
      <c r="Z42" s="41"/>
      <c r="AA42" s="1" t="s">
        <v>219</v>
      </c>
      <c r="AB42" s="28" t="s">
        <v>243</v>
      </c>
    </row>
    <row r="43" spans="1:28" x14ac:dyDescent="0.3">
      <c r="A43" s="1" t="s">
        <v>46</v>
      </c>
      <c r="B43" s="1" t="s">
        <v>58</v>
      </c>
      <c r="C43" s="27" t="s">
        <v>469</v>
      </c>
      <c r="D43" s="38">
        <v>12</v>
      </c>
      <c r="E43" s="27">
        <v>19</v>
      </c>
      <c r="F43" s="27">
        <v>0</v>
      </c>
      <c r="G43" s="27">
        <v>5</v>
      </c>
      <c r="H43" s="27"/>
      <c r="I43" s="27"/>
      <c r="J43" s="27">
        <v>2</v>
      </c>
      <c r="K43" s="27">
        <v>2</v>
      </c>
      <c r="L43" s="27">
        <v>3</v>
      </c>
      <c r="M43" s="27">
        <v>1</v>
      </c>
      <c r="N43" s="27">
        <f>SUM(L43:M43)</f>
        <v>4</v>
      </c>
      <c r="O43" s="39">
        <v>8</v>
      </c>
      <c r="P43" s="39">
        <v>1</v>
      </c>
      <c r="Q43" s="39">
        <v>0</v>
      </c>
      <c r="R43" s="39">
        <v>2</v>
      </c>
      <c r="S43" s="39">
        <v>0</v>
      </c>
      <c r="T43" s="27">
        <f t="shared" si="5"/>
        <v>2</v>
      </c>
      <c r="U43" s="40">
        <f t="shared" si="6"/>
        <v>1.0526315789473684</v>
      </c>
      <c r="V43" s="22">
        <v>472</v>
      </c>
      <c r="W43" s="22" t="s">
        <v>81</v>
      </c>
      <c r="X43" s="22" t="s">
        <v>78</v>
      </c>
      <c r="Y43" s="68">
        <v>1181</v>
      </c>
      <c r="Z43" s="41"/>
      <c r="AA43" s="1" t="s">
        <v>219</v>
      </c>
      <c r="AB43" s="28" t="s">
        <v>243</v>
      </c>
    </row>
    <row r="44" spans="1:28" x14ac:dyDescent="0.3">
      <c r="A44" s="1" t="s">
        <v>46</v>
      </c>
      <c r="B44" s="1" t="s">
        <v>58</v>
      </c>
      <c r="C44" s="27" t="s">
        <v>226</v>
      </c>
      <c r="D44" s="38">
        <v>25</v>
      </c>
      <c r="E44" s="27">
        <v>35</v>
      </c>
      <c r="F44" s="27">
        <v>12</v>
      </c>
      <c r="G44" s="27">
        <v>27</v>
      </c>
      <c r="H44" s="27"/>
      <c r="I44" s="27"/>
      <c r="J44" s="27">
        <v>3</v>
      </c>
      <c r="K44" s="27">
        <v>3</v>
      </c>
      <c r="L44" s="27">
        <v>2</v>
      </c>
      <c r="M44" s="27">
        <v>9</v>
      </c>
      <c r="N44" s="27">
        <f>SUM(L44:M44)</f>
        <v>11</v>
      </c>
      <c r="O44" s="39">
        <v>2</v>
      </c>
      <c r="P44" s="39">
        <v>1</v>
      </c>
      <c r="Q44" s="39">
        <v>1</v>
      </c>
      <c r="R44" s="39">
        <v>2</v>
      </c>
      <c r="S44" s="39">
        <v>0</v>
      </c>
      <c r="T44" s="27">
        <f t="shared" si="5"/>
        <v>27</v>
      </c>
      <c r="U44" s="40">
        <f t="shared" si="6"/>
        <v>1.1714285714285715</v>
      </c>
      <c r="V44" s="22">
        <v>472</v>
      </c>
      <c r="W44" s="22" t="s">
        <v>81</v>
      </c>
      <c r="X44" s="22" t="s">
        <v>78</v>
      </c>
      <c r="Y44" s="68">
        <v>1181</v>
      </c>
      <c r="Z44" s="41"/>
      <c r="AA44" s="1" t="s">
        <v>219</v>
      </c>
      <c r="AB44" s="28" t="s">
        <v>243</v>
      </c>
    </row>
    <row r="45" spans="1:28" x14ac:dyDescent="0.3">
      <c r="A45" s="1" t="s">
        <v>46</v>
      </c>
      <c r="B45" s="1" t="s">
        <v>58</v>
      </c>
      <c r="C45" s="27" t="s">
        <v>227</v>
      </c>
      <c r="D45" s="38">
        <v>42</v>
      </c>
      <c r="E45" s="27">
        <v>23</v>
      </c>
      <c r="F45" s="27">
        <v>5</v>
      </c>
      <c r="G45" s="27">
        <v>14</v>
      </c>
      <c r="H45" s="27"/>
      <c r="I45" s="27"/>
      <c r="J45" s="27">
        <v>9</v>
      </c>
      <c r="K45" s="27">
        <v>12</v>
      </c>
      <c r="L45" s="27">
        <v>2</v>
      </c>
      <c r="M45" s="27">
        <v>5</v>
      </c>
      <c r="N45" s="27">
        <f>SUM(L45:M45)</f>
        <v>7</v>
      </c>
      <c r="O45" s="39">
        <v>1</v>
      </c>
      <c r="P45" s="39">
        <v>1</v>
      </c>
      <c r="Q45" s="39">
        <v>1</v>
      </c>
      <c r="R45" s="39">
        <v>2</v>
      </c>
      <c r="S45" s="39">
        <v>1</v>
      </c>
      <c r="T45" s="27">
        <f t="shared" si="5"/>
        <v>19</v>
      </c>
      <c r="U45" s="40">
        <f t="shared" si="6"/>
        <v>1.173913043478261</v>
      </c>
      <c r="V45" s="22">
        <v>472</v>
      </c>
      <c r="W45" s="22" t="s">
        <v>81</v>
      </c>
      <c r="X45" s="22" t="s">
        <v>78</v>
      </c>
      <c r="Y45" s="68">
        <v>1181</v>
      </c>
      <c r="Z45" s="41"/>
      <c r="AA45" s="1" t="s">
        <v>219</v>
      </c>
      <c r="AB45" s="28" t="s">
        <v>243</v>
      </c>
    </row>
    <row r="46" spans="1:28" x14ac:dyDescent="0.3">
      <c r="A46" s="1" t="s">
        <v>46</v>
      </c>
      <c r="B46" s="1" t="s">
        <v>58</v>
      </c>
      <c r="C46" s="27" t="s">
        <v>228</v>
      </c>
      <c r="D46" s="38">
        <v>20</v>
      </c>
      <c r="E46" s="27">
        <v>18</v>
      </c>
      <c r="F46" s="27">
        <v>1</v>
      </c>
      <c r="G46" s="27">
        <v>6</v>
      </c>
      <c r="H46" s="27"/>
      <c r="I46" s="27"/>
      <c r="J46" s="27">
        <v>0</v>
      </c>
      <c r="K46" s="27">
        <v>0</v>
      </c>
      <c r="L46" s="27">
        <v>2</v>
      </c>
      <c r="M46" s="27">
        <v>5</v>
      </c>
      <c r="N46" s="27">
        <f>SUM(L46:M46)</f>
        <v>7</v>
      </c>
      <c r="O46" s="39">
        <v>0</v>
      </c>
      <c r="P46" s="39">
        <v>2</v>
      </c>
      <c r="Q46" s="39">
        <v>0</v>
      </c>
      <c r="R46" s="39">
        <v>3</v>
      </c>
      <c r="S46" s="39">
        <v>0</v>
      </c>
      <c r="T46" s="27">
        <f t="shared" si="5"/>
        <v>2</v>
      </c>
      <c r="U46" s="40">
        <f t="shared" si="6"/>
        <v>0.33333333333333331</v>
      </c>
      <c r="V46" s="22">
        <v>472</v>
      </c>
      <c r="W46" s="22" t="s">
        <v>81</v>
      </c>
      <c r="X46" s="22" t="s">
        <v>78</v>
      </c>
      <c r="Y46" s="68">
        <v>1181</v>
      </c>
      <c r="Z46" s="41"/>
      <c r="AA46" s="1" t="s">
        <v>219</v>
      </c>
      <c r="AB46" s="28" t="s">
        <v>243</v>
      </c>
    </row>
    <row r="47" spans="1:28" x14ac:dyDescent="0.3">
      <c r="A47" s="43" t="s">
        <v>46</v>
      </c>
      <c r="B47" s="43" t="s">
        <v>58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46</v>
      </c>
      <c r="G47" s="44">
        <f t="shared" si="7"/>
        <v>109</v>
      </c>
      <c r="H47" s="44">
        <f t="shared" si="7"/>
        <v>0</v>
      </c>
      <c r="I47" s="44">
        <f t="shared" si="7"/>
        <v>0</v>
      </c>
      <c r="J47" s="44">
        <f t="shared" si="7"/>
        <v>27</v>
      </c>
      <c r="K47" s="44">
        <f t="shared" si="7"/>
        <v>38</v>
      </c>
      <c r="L47" s="44">
        <f t="shared" si="7"/>
        <v>27</v>
      </c>
      <c r="M47" s="44">
        <f t="shared" si="7"/>
        <v>42</v>
      </c>
      <c r="N47" s="44">
        <f t="shared" si="7"/>
        <v>69</v>
      </c>
      <c r="O47" s="44">
        <f t="shared" si="7"/>
        <v>31</v>
      </c>
      <c r="P47" s="44">
        <f t="shared" si="7"/>
        <v>19</v>
      </c>
      <c r="Q47" s="44">
        <f t="shared" si="7"/>
        <v>7</v>
      </c>
      <c r="R47" s="44">
        <f t="shared" si="7"/>
        <v>30</v>
      </c>
      <c r="S47" s="44">
        <f t="shared" si="7"/>
        <v>4</v>
      </c>
      <c r="T47" s="44">
        <f t="shared" si="7"/>
        <v>119</v>
      </c>
      <c r="U47" s="45">
        <f>((T47+Q47+N47-R47)+(O47*2))/E47</f>
        <v>0.9458333333333333</v>
      </c>
      <c r="V47" s="46">
        <v>472</v>
      </c>
      <c r="W47" s="46" t="s">
        <v>81</v>
      </c>
      <c r="X47" s="46" t="s">
        <v>78</v>
      </c>
      <c r="Y47" s="69">
        <v>1181</v>
      </c>
      <c r="Z47" s="47"/>
      <c r="AA47" s="43" t="s">
        <v>219</v>
      </c>
      <c r="AB47" s="67" t="s">
        <v>243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0.42201834862385323</v>
      </c>
      <c r="H48" s="27"/>
      <c r="I48" s="1"/>
      <c r="J48" s="48" t="s">
        <v>42</v>
      </c>
      <c r="K48" s="50">
        <f>J47/K47</f>
        <v>0.71052631578947367</v>
      </c>
      <c r="L48" s="1"/>
      <c r="M48" s="39" t="s">
        <v>43</v>
      </c>
      <c r="N48" s="51">
        <v>1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</sheetData>
  <sheetProtection sheet="1" objects="1" scenarios="1"/>
  <sortState xmlns:xlrd2="http://schemas.microsoft.com/office/spreadsheetml/2017/richdata2" ref="A13:AB21">
    <sortCondition ref="C13:C21"/>
  </sortState>
  <pageMargins left="0.25" right="0.25" top="0.75" bottom="0.75" header="0.3" footer="0.3"/>
  <pageSetup scale="64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B813-1AF0-41D8-B912-2541FE019ACA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244</v>
      </c>
      <c r="K4" s="16" t="str">
        <f>+C11</f>
        <v>Minnesota Fillies</v>
      </c>
      <c r="L4" s="17"/>
      <c r="M4" s="18"/>
      <c r="N4" s="19">
        <v>27</v>
      </c>
      <c r="O4" s="19">
        <v>30</v>
      </c>
      <c r="P4" s="19">
        <v>31</v>
      </c>
      <c r="Q4" s="19">
        <v>25</v>
      </c>
      <c r="R4" s="20"/>
      <c r="S4" s="21">
        <f>SUM(N4:R4)</f>
        <v>113</v>
      </c>
      <c r="T4" s="22">
        <v>476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245</v>
      </c>
      <c r="K5" s="16" t="str">
        <f>+C33</f>
        <v>New Jersey Gems</v>
      </c>
      <c r="L5" s="17"/>
      <c r="M5" s="18"/>
      <c r="N5" s="19">
        <v>30</v>
      </c>
      <c r="O5" s="19">
        <v>20</v>
      </c>
      <c r="P5" s="19">
        <v>26</v>
      </c>
      <c r="Q5" s="19">
        <v>42</v>
      </c>
      <c r="R5" s="20"/>
      <c r="S5" s="21">
        <f>SUM(N5:R5)</f>
        <v>118</v>
      </c>
      <c r="T5" s="22">
        <v>476</v>
      </c>
      <c r="U5" s="1"/>
      <c r="V5" s="1"/>
      <c r="W5" s="1"/>
    </row>
    <row r="6" spans="1:28" x14ac:dyDescent="0.3">
      <c r="C6" s="72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476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28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66</v>
      </c>
      <c r="B13" s="1" t="s">
        <v>46</v>
      </c>
      <c r="C13" s="27" t="s">
        <v>47</v>
      </c>
      <c r="D13" s="38">
        <v>10</v>
      </c>
      <c r="E13" s="87"/>
      <c r="F13" s="87"/>
      <c r="G13" s="87"/>
      <c r="H13" s="27"/>
      <c r="I13" s="27"/>
      <c r="J13" s="87"/>
      <c r="K13" s="87"/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v>17</v>
      </c>
      <c r="U13" s="40" t="str">
        <f>IFERROR(((T13+Q13+N13-R13)+(O13*2))/E13,"")</f>
        <v/>
      </c>
      <c r="V13" s="22">
        <v>476</v>
      </c>
      <c r="W13" s="22" t="s">
        <v>81</v>
      </c>
      <c r="X13" s="22" t="s">
        <v>82</v>
      </c>
      <c r="Y13" s="68" t="s">
        <v>266</v>
      </c>
      <c r="Z13" s="41"/>
      <c r="AA13" s="1" t="s">
        <v>79</v>
      </c>
      <c r="AB13" s="28" t="s">
        <v>356</v>
      </c>
    </row>
    <row r="14" spans="1:28" x14ac:dyDescent="0.3">
      <c r="A14" s="1" t="s">
        <v>66</v>
      </c>
      <c r="B14" s="1" t="s">
        <v>46</v>
      </c>
      <c r="C14" s="27" t="s">
        <v>85</v>
      </c>
      <c r="D14" s="38">
        <v>24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 t="shared" ref="N14:N20" si="0">SUM(L14:M14)</f>
        <v>0</v>
      </c>
      <c r="O14" s="88"/>
      <c r="P14" s="88"/>
      <c r="Q14" s="88"/>
      <c r="R14" s="88"/>
      <c r="S14" s="88"/>
      <c r="T14" s="27">
        <v>17</v>
      </c>
      <c r="U14" s="40" t="str">
        <f t="shared" ref="U14:U21" si="1">IFERROR(((T14+Q14+N14-R14)+(O14*2))/E14,"")</f>
        <v/>
      </c>
      <c r="V14" s="22">
        <v>476</v>
      </c>
      <c r="W14" s="22" t="s">
        <v>81</v>
      </c>
      <c r="X14" s="22" t="s">
        <v>82</v>
      </c>
      <c r="Y14" s="68" t="s">
        <v>266</v>
      </c>
      <c r="Z14" s="41"/>
      <c r="AA14" s="1" t="s">
        <v>79</v>
      </c>
      <c r="AB14" s="28" t="s">
        <v>356</v>
      </c>
    </row>
    <row r="15" spans="1:28" x14ac:dyDescent="0.3">
      <c r="A15" s="1" t="s">
        <v>66</v>
      </c>
      <c r="B15" s="1" t="s">
        <v>46</v>
      </c>
      <c r="C15" s="27" t="s">
        <v>54</v>
      </c>
      <c r="D15" s="38">
        <v>32</v>
      </c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27">
        <v>2</v>
      </c>
      <c r="U15" s="40" t="str">
        <f t="shared" si="1"/>
        <v/>
      </c>
      <c r="V15" s="22">
        <v>476</v>
      </c>
      <c r="W15" s="22" t="s">
        <v>81</v>
      </c>
      <c r="X15" s="22" t="s">
        <v>82</v>
      </c>
      <c r="Y15" s="68" t="s">
        <v>266</v>
      </c>
      <c r="Z15" s="41"/>
      <c r="AA15" s="1" t="s">
        <v>79</v>
      </c>
      <c r="AB15" s="28" t="s">
        <v>356</v>
      </c>
    </row>
    <row r="16" spans="1:28" x14ac:dyDescent="0.3">
      <c r="A16" s="1" t="s">
        <v>66</v>
      </c>
      <c r="B16" s="1" t="s">
        <v>46</v>
      </c>
      <c r="C16" s="27" t="s">
        <v>110</v>
      </c>
      <c r="D16" s="38">
        <v>25</v>
      </c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v>14</v>
      </c>
      <c r="U16" s="40" t="str">
        <f t="shared" si="1"/>
        <v/>
      </c>
      <c r="V16" s="22">
        <v>476</v>
      </c>
      <c r="W16" s="22" t="s">
        <v>81</v>
      </c>
      <c r="X16" s="22" t="s">
        <v>82</v>
      </c>
      <c r="Y16" s="68" t="s">
        <v>266</v>
      </c>
      <c r="Z16" s="41"/>
      <c r="AA16" s="1" t="s">
        <v>79</v>
      </c>
      <c r="AB16" s="28" t="s">
        <v>356</v>
      </c>
    </row>
    <row r="17" spans="1:28" x14ac:dyDescent="0.3">
      <c r="A17" s="1" t="s">
        <v>66</v>
      </c>
      <c r="B17" s="1" t="s">
        <v>46</v>
      </c>
      <c r="C17" s="27" t="s">
        <v>111</v>
      </c>
      <c r="D17" s="38">
        <v>44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v>6</v>
      </c>
      <c r="U17" s="40" t="str">
        <f t="shared" si="1"/>
        <v/>
      </c>
      <c r="V17" s="22">
        <v>476</v>
      </c>
      <c r="W17" s="22" t="s">
        <v>81</v>
      </c>
      <c r="X17" s="22" t="s">
        <v>82</v>
      </c>
      <c r="Y17" s="68" t="s">
        <v>266</v>
      </c>
      <c r="Z17" s="41"/>
      <c r="AA17" s="1" t="s">
        <v>79</v>
      </c>
      <c r="AB17" s="28" t="s">
        <v>356</v>
      </c>
    </row>
    <row r="18" spans="1:28" x14ac:dyDescent="0.3">
      <c r="A18" s="1" t="s">
        <v>66</v>
      </c>
      <c r="B18" s="1" t="s">
        <v>46</v>
      </c>
      <c r="C18" s="27" t="s">
        <v>48</v>
      </c>
      <c r="D18" s="38">
        <v>15</v>
      </c>
      <c r="E18" s="87"/>
      <c r="F18" s="87"/>
      <c r="G18" s="87"/>
      <c r="H18" s="27"/>
      <c r="I18" s="27"/>
      <c r="J18" s="87"/>
      <c r="K18" s="87"/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v>27</v>
      </c>
      <c r="U18" s="40" t="str">
        <f t="shared" si="1"/>
        <v/>
      </c>
      <c r="V18" s="22">
        <v>476</v>
      </c>
      <c r="W18" s="22" t="s">
        <v>81</v>
      </c>
      <c r="X18" s="22" t="s">
        <v>82</v>
      </c>
      <c r="Y18" s="68" t="s">
        <v>266</v>
      </c>
      <c r="Z18" s="41"/>
      <c r="AA18" s="1" t="s">
        <v>79</v>
      </c>
      <c r="AB18" s="28" t="s">
        <v>356</v>
      </c>
    </row>
    <row r="19" spans="1:28" x14ac:dyDescent="0.3">
      <c r="A19" s="1" t="s">
        <v>66</v>
      </c>
      <c r="B19" s="1" t="s">
        <v>46</v>
      </c>
      <c r="C19" s="27" t="s">
        <v>53</v>
      </c>
      <c r="D19" s="38">
        <v>13</v>
      </c>
      <c r="E19" s="87" t="s">
        <v>450</v>
      </c>
      <c r="F19" s="87"/>
      <c r="G19" s="87"/>
      <c r="H19" s="27"/>
      <c r="I19" s="27"/>
      <c r="J19" s="87"/>
      <c r="K19" s="87"/>
      <c r="L19" s="87"/>
      <c r="M19" s="87"/>
      <c r="N19" s="27"/>
      <c r="O19" s="88"/>
      <c r="P19" s="88"/>
      <c r="Q19" s="88"/>
      <c r="R19" s="88"/>
      <c r="S19" s="88"/>
      <c r="T19" s="27"/>
      <c r="U19" s="40"/>
      <c r="V19" s="22">
        <v>476</v>
      </c>
      <c r="W19" s="22" t="s">
        <v>81</v>
      </c>
      <c r="X19" s="22" t="s">
        <v>82</v>
      </c>
      <c r="Y19" s="68" t="s">
        <v>266</v>
      </c>
      <c r="Z19" s="41"/>
      <c r="AA19" s="1" t="s">
        <v>79</v>
      </c>
      <c r="AB19" s="28" t="s">
        <v>356</v>
      </c>
    </row>
    <row r="20" spans="1:28" x14ac:dyDescent="0.3">
      <c r="A20" s="1" t="s">
        <v>66</v>
      </c>
      <c r="B20" s="1" t="s">
        <v>46</v>
      </c>
      <c r="C20" s="27" t="s">
        <v>112</v>
      </c>
      <c r="D20" s="38">
        <v>33</v>
      </c>
      <c r="E20" s="87"/>
      <c r="F20" s="87"/>
      <c r="G20" s="87"/>
      <c r="H20" s="27"/>
      <c r="I20" s="27"/>
      <c r="J20" s="87"/>
      <c r="K20" s="87"/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27">
        <v>18</v>
      </c>
      <c r="U20" s="40" t="str">
        <f t="shared" si="1"/>
        <v/>
      </c>
      <c r="V20" s="22">
        <v>476</v>
      </c>
      <c r="W20" s="22" t="s">
        <v>81</v>
      </c>
      <c r="X20" s="22" t="s">
        <v>82</v>
      </c>
      <c r="Y20" s="68" t="s">
        <v>266</v>
      </c>
      <c r="Z20" s="41"/>
      <c r="AA20" s="1" t="s">
        <v>79</v>
      </c>
      <c r="AB20" s="28" t="s">
        <v>356</v>
      </c>
    </row>
    <row r="21" spans="1:28" x14ac:dyDescent="0.3">
      <c r="A21" s="1" t="s">
        <v>66</v>
      </c>
      <c r="B21" s="1" t="s">
        <v>46</v>
      </c>
      <c r="C21" s="27" t="s">
        <v>50</v>
      </c>
      <c r="D21" s="38">
        <v>11</v>
      </c>
      <c r="E21" s="87"/>
      <c r="F21" s="87"/>
      <c r="G21" s="87"/>
      <c r="H21" s="27"/>
      <c r="I21" s="27"/>
      <c r="J21" s="87"/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v>12</v>
      </c>
      <c r="U21" s="40" t="str">
        <f t="shared" si="1"/>
        <v/>
      </c>
      <c r="V21" s="22">
        <v>476</v>
      </c>
      <c r="W21" s="22" t="s">
        <v>81</v>
      </c>
      <c r="X21" s="22" t="s">
        <v>82</v>
      </c>
      <c r="Y21" s="68" t="s">
        <v>266</v>
      </c>
      <c r="Z21" s="41"/>
      <c r="AA21" s="1" t="s">
        <v>79</v>
      </c>
      <c r="AB21" s="28" t="s">
        <v>356</v>
      </c>
    </row>
    <row r="22" spans="1:28" x14ac:dyDescent="0.3">
      <c r="A22" s="1" t="s">
        <v>66</v>
      </c>
      <c r="B22" s="1" t="s">
        <v>46</v>
      </c>
      <c r="C22" s="55" t="s">
        <v>39</v>
      </c>
      <c r="D22" s="1"/>
      <c r="E22" s="55">
        <v>240</v>
      </c>
      <c r="F22" s="55"/>
      <c r="G22" s="55"/>
      <c r="H22" s="55"/>
      <c r="I22" s="55"/>
      <c r="J22" s="55">
        <v>13</v>
      </c>
      <c r="K22" s="42"/>
      <c r="L22" s="42"/>
      <c r="M22" s="42"/>
      <c r="N22" s="27"/>
      <c r="O22" s="42"/>
      <c r="P22" s="42"/>
      <c r="Q22" s="42"/>
      <c r="R22" s="42"/>
      <c r="S22" s="42"/>
      <c r="T22" s="27"/>
      <c r="U22" s="40" t="str">
        <f t="shared" ref="U22" si="2">_xlfn.IFNA("",((T22+Q22+N22-R22)+(O22*2))/E22)</f>
        <v/>
      </c>
      <c r="V22" s="22">
        <v>476</v>
      </c>
      <c r="W22" s="22" t="s">
        <v>81</v>
      </c>
      <c r="X22" s="22" t="s">
        <v>82</v>
      </c>
      <c r="Y22" s="68" t="s">
        <v>266</v>
      </c>
      <c r="Z22" s="41"/>
      <c r="AA22" s="1" t="s">
        <v>79</v>
      </c>
      <c r="AB22" s="28" t="s">
        <v>356</v>
      </c>
    </row>
    <row r="23" spans="1:28" x14ac:dyDescent="0.3">
      <c r="A23" s="43" t="s">
        <v>66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13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113</v>
      </c>
      <c r="U23" s="45">
        <f>((T23+Q23+N23-R23)+(O23*2))/E23</f>
        <v>0.47083333333333333</v>
      </c>
      <c r="V23" s="46">
        <v>476</v>
      </c>
      <c r="W23" s="46" t="s">
        <v>81</v>
      </c>
      <c r="X23" s="46" t="s">
        <v>82</v>
      </c>
      <c r="Y23" s="69" t="s">
        <v>266</v>
      </c>
      <c r="Z23" s="47"/>
      <c r="AA23" s="43" t="s">
        <v>79</v>
      </c>
      <c r="AB23" s="67" t="s">
        <v>356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 t="e">
        <f>J23/K23</f>
        <v>#DIV/0!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31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66</v>
      </c>
      <c r="C35" s="27" t="s">
        <v>246</v>
      </c>
      <c r="D35" s="38">
        <v>12</v>
      </c>
      <c r="E35" s="87"/>
      <c r="F35" s="27">
        <v>19</v>
      </c>
      <c r="G35" s="27">
        <v>30</v>
      </c>
      <c r="H35" s="27"/>
      <c r="I35" s="27"/>
      <c r="J35" s="27">
        <v>15</v>
      </c>
      <c r="K35" s="27">
        <v>19</v>
      </c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f>(H35*3)+((F35-H35)*2)+J35</f>
        <v>53</v>
      </c>
      <c r="U35" s="40" t="str">
        <f>IFERROR(((T35+Q35+N35-R35)+(O35*2))/E35,"")</f>
        <v/>
      </c>
      <c r="V35" s="22">
        <v>476</v>
      </c>
      <c r="W35" s="22" t="s">
        <v>77</v>
      </c>
      <c r="X35" s="22" t="s">
        <v>78</v>
      </c>
      <c r="Y35" s="68" t="s">
        <v>266</v>
      </c>
      <c r="Z35" s="41"/>
      <c r="AA35" s="1" t="s">
        <v>293</v>
      </c>
      <c r="AB35" s="28" t="s">
        <v>355</v>
      </c>
    </row>
    <row r="36" spans="1:28" x14ac:dyDescent="0.3">
      <c r="A36" s="1" t="s">
        <v>46</v>
      </c>
      <c r="B36" s="1" t="s">
        <v>66</v>
      </c>
      <c r="C36" s="27" t="s">
        <v>247</v>
      </c>
      <c r="D36" s="38">
        <v>34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ref="N36:N41" si="4">SUM(L36:M36)</f>
        <v>0</v>
      </c>
      <c r="O36" s="88"/>
      <c r="P36" s="88"/>
      <c r="Q36" s="88"/>
      <c r="R36" s="88"/>
      <c r="S36" s="88"/>
      <c r="T36" s="39">
        <v>0</v>
      </c>
      <c r="U36" s="40" t="str">
        <f t="shared" ref="U36:U44" si="5">IFERROR(((T36+Q36+N36-R36)+(O36*2))/E36,"")</f>
        <v/>
      </c>
      <c r="V36" s="22">
        <v>476</v>
      </c>
      <c r="W36" s="22" t="s">
        <v>77</v>
      </c>
      <c r="X36" s="22" t="s">
        <v>78</v>
      </c>
      <c r="Y36" s="68" t="s">
        <v>266</v>
      </c>
      <c r="Z36" s="41"/>
      <c r="AA36" s="1" t="s">
        <v>293</v>
      </c>
      <c r="AB36" s="28" t="s">
        <v>355</v>
      </c>
    </row>
    <row r="37" spans="1:28" x14ac:dyDescent="0.3">
      <c r="A37" s="1" t="s">
        <v>46</v>
      </c>
      <c r="B37" s="1" t="s">
        <v>66</v>
      </c>
      <c r="C37" s="27" t="s">
        <v>248</v>
      </c>
      <c r="D37" s="38">
        <v>55</v>
      </c>
      <c r="E37" s="87"/>
      <c r="F37" s="87"/>
      <c r="G37" s="87"/>
      <c r="H37" s="27"/>
      <c r="I37" s="27"/>
      <c r="J37" s="87"/>
      <c r="K37" s="87"/>
      <c r="L37" s="87"/>
      <c r="M37" s="87"/>
      <c r="N37" s="27">
        <f t="shared" si="4"/>
        <v>0</v>
      </c>
      <c r="O37" s="88"/>
      <c r="P37" s="88"/>
      <c r="Q37" s="88"/>
      <c r="R37" s="88"/>
      <c r="S37" s="88"/>
      <c r="T37" s="39">
        <v>0</v>
      </c>
      <c r="U37" s="40" t="str">
        <f t="shared" si="5"/>
        <v/>
      </c>
      <c r="V37" s="22">
        <v>476</v>
      </c>
      <c r="W37" s="22" t="s">
        <v>77</v>
      </c>
      <c r="X37" s="22" t="s">
        <v>78</v>
      </c>
      <c r="Y37" s="68" t="s">
        <v>266</v>
      </c>
      <c r="Z37" s="41"/>
      <c r="AA37" s="1" t="s">
        <v>293</v>
      </c>
      <c r="AB37" s="28" t="s">
        <v>355</v>
      </c>
    </row>
    <row r="38" spans="1:28" x14ac:dyDescent="0.3">
      <c r="A38" s="1" t="s">
        <v>46</v>
      </c>
      <c r="B38" s="1" t="s">
        <v>66</v>
      </c>
      <c r="C38" s="27" t="s">
        <v>249</v>
      </c>
      <c r="D38" s="38">
        <v>42</v>
      </c>
      <c r="E38" s="87"/>
      <c r="F38" s="87"/>
      <c r="G38" s="87"/>
      <c r="H38" s="27"/>
      <c r="I38" s="27"/>
      <c r="J38" s="87"/>
      <c r="K38" s="87"/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39">
        <v>5</v>
      </c>
      <c r="U38" s="40" t="str">
        <f t="shared" si="5"/>
        <v/>
      </c>
      <c r="V38" s="22">
        <v>476</v>
      </c>
      <c r="W38" s="22" t="s">
        <v>77</v>
      </c>
      <c r="X38" s="22" t="s">
        <v>78</v>
      </c>
      <c r="Y38" s="68" t="s">
        <v>266</v>
      </c>
      <c r="Z38" s="41"/>
      <c r="AA38" s="1" t="s">
        <v>293</v>
      </c>
      <c r="AB38" s="28" t="s">
        <v>355</v>
      </c>
    </row>
    <row r="39" spans="1:28" x14ac:dyDescent="0.3">
      <c r="A39" s="1" t="s">
        <v>46</v>
      </c>
      <c r="B39" s="1" t="s">
        <v>66</v>
      </c>
      <c r="C39" s="27" t="s">
        <v>250</v>
      </c>
      <c r="D39" s="38">
        <v>40</v>
      </c>
      <c r="E39" s="87"/>
      <c r="F39" s="87"/>
      <c r="G39" s="87"/>
      <c r="H39" s="27"/>
      <c r="I39" s="27"/>
      <c r="J39" s="87"/>
      <c r="K39" s="87"/>
      <c r="L39" s="87"/>
      <c r="M39" s="87"/>
      <c r="N39" s="27">
        <f t="shared" si="4"/>
        <v>0</v>
      </c>
      <c r="O39" s="88"/>
      <c r="P39" s="88"/>
      <c r="Q39" s="88"/>
      <c r="R39" s="88"/>
      <c r="S39" s="88"/>
      <c r="T39" s="39">
        <v>21</v>
      </c>
      <c r="U39" s="40" t="str">
        <f t="shared" si="5"/>
        <v/>
      </c>
      <c r="V39" s="22">
        <v>476</v>
      </c>
      <c r="W39" s="22" t="s">
        <v>77</v>
      </c>
      <c r="X39" s="22" t="s">
        <v>78</v>
      </c>
      <c r="Y39" s="68" t="s">
        <v>266</v>
      </c>
      <c r="Z39" s="41"/>
      <c r="AA39" s="1" t="s">
        <v>293</v>
      </c>
      <c r="AB39" s="28" t="s">
        <v>355</v>
      </c>
    </row>
    <row r="40" spans="1:28" x14ac:dyDescent="0.3">
      <c r="A40" s="1" t="s">
        <v>46</v>
      </c>
      <c r="B40" s="1" t="s">
        <v>66</v>
      </c>
      <c r="C40" s="27" t="s">
        <v>251</v>
      </c>
      <c r="D40" s="38">
        <v>44</v>
      </c>
      <c r="E40" s="87"/>
      <c r="F40" s="87"/>
      <c r="G40" s="87"/>
      <c r="H40" s="27"/>
      <c r="I40" s="27"/>
      <c r="J40" s="87"/>
      <c r="K40" s="87"/>
      <c r="L40" s="87"/>
      <c r="M40" s="87"/>
      <c r="N40" s="27">
        <f t="shared" si="4"/>
        <v>0</v>
      </c>
      <c r="O40" s="88"/>
      <c r="P40" s="88"/>
      <c r="Q40" s="88"/>
      <c r="R40" s="88"/>
      <c r="S40" s="88"/>
      <c r="T40" s="39">
        <v>16</v>
      </c>
      <c r="U40" s="40" t="str">
        <f t="shared" si="5"/>
        <v/>
      </c>
      <c r="V40" s="22">
        <v>476</v>
      </c>
      <c r="W40" s="22" t="s">
        <v>77</v>
      </c>
      <c r="X40" s="22" t="s">
        <v>78</v>
      </c>
      <c r="Y40" s="68" t="s">
        <v>266</v>
      </c>
      <c r="Z40" s="41"/>
      <c r="AA40" s="1" t="s">
        <v>293</v>
      </c>
      <c r="AB40" s="28" t="s">
        <v>355</v>
      </c>
    </row>
    <row r="41" spans="1:28" x14ac:dyDescent="0.3">
      <c r="A41" s="1" t="s">
        <v>46</v>
      </c>
      <c r="B41" s="1" t="s">
        <v>66</v>
      </c>
      <c r="C41" s="27" t="s">
        <v>252</v>
      </c>
      <c r="D41" s="38">
        <v>24</v>
      </c>
      <c r="E41" s="87"/>
      <c r="F41" s="87"/>
      <c r="G41" s="87"/>
      <c r="H41" s="27"/>
      <c r="I41" s="27"/>
      <c r="J41" s="87"/>
      <c r="K41" s="87"/>
      <c r="L41" s="87"/>
      <c r="M41" s="87"/>
      <c r="N41" s="27">
        <f t="shared" si="4"/>
        <v>0</v>
      </c>
      <c r="O41" s="88"/>
      <c r="P41" s="88"/>
      <c r="Q41" s="88"/>
      <c r="R41" s="88"/>
      <c r="S41" s="88"/>
      <c r="T41" s="39">
        <v>13</v>
      </c>
      <c r="U41" s="40" t="str">
        <f t="shared" si="5"/>
        <v/>
      </c>
      <c r="V41" s="22">
        <v>476</v>
      </c>
      <c r="W41" s="22" t="s">
        <v>77</v>
      </c>
      <c r="X41" s="22" t="s">
        <v>78</v>
      </c>
      <c r="Y41" s="68" t="s">
        <v>266</v>
      </c>
      <c r="Z41" s="41"/>
      <c r="AA41" s="1" t="s">
        <v>293</v>
      </c>
      <c r="AB41" s="28" t="s">
        <v>355</v>
      </c>
    </row>
    <row r="42" spans="1:28" x14ac:dyDescent="0.3">
      <c r="A42" s="1" t="s">
        <v>46</v>
      </c>
      <c r="B42" s="1" t="s">
        <v>66</v>
      </c>
      <c r="C42" s="27" t="s">
        <v>253</v>
      </c>
      <c r="D42" s="38">
        <v>23</v>
      </c>
      <c r="E42" s="87"/>
      <c r="F42" s="87"/>
      <c r="G42" s="87"/>
      <c r="H42" s="27"/>
      <c r="I42" s="27"/>
      <c r="J42" s="87"/>
      <c r="K42" s="87"/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39">
        <v>0</v>
      </c>
      <c r="U42" s="40" t="str">
        <f t="shared" si="5"/>
        <v/>
      </c>
      <c r="V42" s="22">
        <v>476</v>
      </c>
      <c r="W42" s="22" t="s">
        <v>77</v>
      </c>
      <c r="X42" s="22" t="s">
        <v>78</v>
      </c>
      <c r="Y42" s="68" t="s">
        <v>266</v>
      </c>
      <c r="Z42" s="41"/>
      <c r="AA42" s="1" t="s">
        <v>293</v>
      </c>
      <c r="AB42" s="28" t="s">
        <v>355</v>
      </c>
    </row>
    <row r="43" spans="1:28" x14ac:dyDescent="0.3">
      <c r="A43" s="1" t="s">
        <v>46</v>
      </c>
      <c r="B43" s="1" t="s">
        <v>66</v>
      </c>
      <c r="C43" s="27" t="s">
        <v>254</v>
      </c>
      <c r="D43" s="38">
        <v>10</v>
      </c>
      <c r="E43" s="87"/>
      <c r="F43" s="87"/>
      <c r="G43" s="87"/>
      <c r="H43" s="27"/>
      <c r="I43" s="27"/>
      <c r="J43" s="87"/>
      <c r="K43" s="87"/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v>6</v>
      </c>
      <c r="U43" s="40" t="str">
        <f t="shared" si="5"/>
        <v/>
      </c>
      <c r="V43" s="22">
        <v>476</v>
      </c>
      <c r="W43" s="22" t="s">
        <v>77</v>
      </c>
      <c r="X43" s="22" t="s">
        <v>78</v>
      </c>
      <c r="Y43" s="68" t="s">
        <v>266</v>
      </c>
      <c r="Z43" s="41"/>
      <c r="AA43" s="1" t="s">
        <v>293</v>
      </c>
      <c r="AB43" s="28" t="s">
        <v>355</v>
      </c>
    </row>
    <row r="44" spans="1:28" x14ac:dyDescent="0.3">
      <c r="A44" s="1" t="s">
        <v>46</v>
      </c>
      <c r="B44" s="1" t="s">
        <v>66</v>
      </c>
      <c r="C44" s="27" t="s">
        <v>255</v>
      </c>
      <c r="D44" s="38">
        <v>32</v>
      </c>
      <c r="E44" s="87"/>
      <c r="F44" s="87"/>
      <c r="G44" s="87"/>
      <c r="H44" s="27"/>
      <c r="I44" s="27"/>
      <c r="J44" s="87"/>
      <c r="K44" s="87"/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39">
        <v>4</v>
      </c>
      <c r="U44" s="40" t="str">
        <f t="shared" si="5"/>
        <v/>
      </c>
      <c r="V44" s="22">
        <v>476</v>
      </c>
      <c r="W44" s="22" t="s">
        <v>77</v>
      </c>
      <c r="X44" s="22" t="s">
        <v>78</v>
      </c>
      <c r="Y44" s="68" t="s">
        <v>266</v>
      </c>
      <c r="Z44" s="41"/>
      <c r="AA44" s="1" t="s">
        <v>293</v>
      </c>
      <c r="AB44" s="28" t="s">
        <v>355</v>
      </c>
    </row>
    <row r="45" spans="1:28" x14ac:dyDescent="0.3">
      <c r="A45" s="1" t="s">
        <v>46</v>
      </c>
      <c r="B45" s="1" t="s">
        <v>66</v>
      </c>
      <c r="C45" s="55" t="s">
        <v>39</v>
      </c>
      <c r="D45" s="1"/>
      <c r="E45" s="55">
        <v>240</v>
      </c>
      <c r="F45" s="55">
        <v>24</v>
      </c>
      <c r="G45" s="55">
        <v>52</v>
      </c>
      <c r="H45" s="55"/>
      <c r="I45" s="55"/>
      <c r="J45" s="55">
        <v>17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0" t="str">
        <f t="shared" ref="U45" si="6">_xlfn.IFNA("",((T45+Q45+N45-R45)+(O45*2))/E45)</f>
        <v/>
      </c>
      <c r="V45" s="22">
        <v>476</v>
      </c>
      <c r="W45" s="22" t="s">
        <v>77</v>
      </c>
      <c r="X45" s="22" t="s">
        <v>78</v>
      </c>
      <c r="Y45" s="68" t="s">
        <v>266</v>
      </c>
      <c r="Z45" s="41"/>
      <c r="AA45" s="1" t="s">
        <v>293</v>
      </c>
      <c r="AB45" s="28" t="s">
        <v>355</v>
      </c>
    </row>
    <row r="46" spans="1:28" x14ac:dyDescent="0.3">
      <c r="A46" s="43" t="s">
        <v>46</v>
      </c>
      <c r="B46" s="43" t="s">
        <v>66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43</v>
      </c>
      <c r="G46" s="44">
        <f t="shared" si="7"/>
        <v>82</v>
      </c>
      <c r="H46" s="44">
        <f t="shared" si="7"/>
        <v>0</v>
      </c>
      <c r="I46" s="44">
        <f t="shared" si="7"/>
        <v>0</v>
      </c>
      <c r="J46" s="44">
        <f t="shared" si="7"/>
        <v>32</v>
      </c>
      <c r="K46" s="44">
        <f t="shared" si="7"/>
        <v>19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0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118</v>
      </c>
      <c r="U46" s="45">
        <f>((T46+Q46+N46-R46)+(O46*2))/E46</f>
        <v>0.49166666666666664</v>
      </c>
      <c r="V46" s="46">
        <v>476</v>
      </c>
      <c r="W46" s="46" t="s">
        <v>77</v>
      </c>
      <c r="X46" s="46" t="s">
        <v>78</v>
      </c>
      <c r="Y46" s="69" t="s">
        <v>266</v>
      </c>
      <c r="Z46" s="47"/>
      <c r="AA46" s="43" t="s">
        <v>293</v>
      </c>
      <c r="AB46" s="67" t="s">
        <v>355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0.52439024390243905</v>
      </c>
      <c r="H47" s="27"/>
      <c r="I47" s="1"/>
      <c r="J47" s="48" t="s">
        <v>42</v>
      </c>
      <c r="K47" s="50">
        <f>J46/K46</f>
        <v>1.6842105263157894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G48" s="62"/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73EF-C809-45E1-8A87-7722EC8CF608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429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375</v>
      </c>
      <c r="K4" s="16" t="s">
        <v>45</v>
      </c>
      <c r="L4" s="17"/>
      <c r="M4" s="18"/>
      <c r="N4" s="19">
        <v>15</v>
      </c>
      <c r="O4" s="19">
        <v>24</v>
      </c>
      <c r="P4" s="19">
        <v>14</v>
      </c>
      <c r="Q4" s="19">
        <v>24</v>
      </c>
      <c r="R4" s="20"/>
      <c r="S4" s="21">
        <f>SUM(N4:R4)</f>
        <v>77</v>
      </c>
      <c r="T4" s="22">
        <v>358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374</v>
      </c>
      <c r="K5" s="16" t="s">
        <v>59</v>
      </c>
      <c r="L5" s="17"/>
      <c r="M5" s="18"/>
      <c r="N5" s="19">
        <v>18</v>
      </c>
      <c r="O5" s="19">
        <v>13</v>
      </c>
      <c r="P5" s="19">
        <v>22</v>
      </c>
      <c r="Q5" s="19">
        <v>29</v>
      </c>
      <c r="R5" s="20"/>
      <c r="S5" s="21">
        <f>SUM(N5:R5)</f>
        <v>82</v>
      </c>
      <c r="T5" s="22">
        <v>358</v>
      </c>
      <c r="U5" s="1"/>
      <c r="V5" s="1"/>
      <c r="W5" s="1"/>
    </row>
    <row r="6" spans="1:28" x14ac:dyDescent="0.3">
      <c r="C6" s="23">
        <v>805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358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214</v>
      </c>
      <c r="D13" s="38">
        <v>45</v>
      </c>
      <c r="E13" s="87"/>
      <c r="F13" s="27">
        <v>4</v>
      </c>
      <c r="G13" s="87"/>
      <c r="H13" s="27"/>
      <c r="I13" s="27"/>
      <c r="J13" s="27">
        <v>0</v>
      </c>
      <c r="K13" s="27">
        <v>0</v>
      </c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+(F13*2)+J13</f>
        <v>8</v>
      </c>
      <c r="U13" s="40" t="str">
        <f>IFERROR(((T13+Q13+N13-R13)+(O13*2))/E13,"")</f>
        <v/>
      </c>
      <c r="V13" s="22">
        <v>358</v>
      </c>
      <c r="W13" s="22" t="s">
        <v>81</v>
      </c>
      <c r="X13" s="22" t="s">
        <v>82</v>
      </c>
      <c r="Y13" s="68">
        <v>805</v>
      </c>
      <c r="Z13" s="41"/>
      <c r="AA13" s="1" t="s">
        <v>79</v>
      </c>
      <c r="AB13" s="28" t="s">
        <v>261</v>
      </c>
    </row>
    <row r="14" spans="1:28" x14ac:dyDescent="0.3">
      <c r="A14" s="1" t="s">
        <v>58</v>
      </c>
      <c r="B14" s="1" t="s">
        <v>46</v>
      </c>
      <c r="C14" s="27" t="s">
        <v>47</v>
      </c>
      <c r="D14" s="38">
        <v>21</v>
      </c>
      <c r="E14" s="87" t="s">
        <v>451</v>
      </c>
      <c r="F14" s="27"/>
      <c r="G14" s="87"/>
      <c r="H14" s="27"/>
      <c r="I14" s="27"/>
      <c r="J14" s="27"/>
      <c r="K14" s="27"/>
      <c r="L14" s="87"/>
      <c r="M14" s="87"/>
      <c r="N14" s="27">
        <f>SUM(L14:M14)</f>
        <v>0</v>
      </c>
      <c r="O14" s="87"/>
      <c r="P14" s="88"/>
      <c r="Q14" s="87"/>
      <c r="R14" s="87"/>
      <c r="S14" s="87"/>
      <c r="T14" s="27">
        <f>+(F14*2)+J14</f>
        <v>0</v>
      </c>
      <c r="U14" s="40" t="str">
        <f>IFERROR(((T14+Q14+N14-R14)+(O14*2))/E14,"")</f>
        <v/>
      </c>
      <c r="V14" s="22">
        <v>358</v>
      </c>
      <c r="W14" s="22" t="s">
        <v>81</v>
      </c>
      <c r="X14" s="22" t="s">
        <v>82</v>
      </c>
      <c r="Y14" s="68">
        <v>805</v>
      </c>
      <c r="Z14" s="41"/>
      <c r="AA14" s="1" t="s">
        <v>79</v>
      </c>
      <c r="AB14" s="28" t="s">
        <v>261</v>
      </c>
    </row>
    <row r="15" spans="1:28" x14ac:dyDescent="0.3">
      <c r="A15" s="1" t="s">
        <v>58</v>
      </c>
      <c r="B15" s="1" t="s">
        <v>46</v>
      </c>
      <c r="C15" s="27" t="s">
        <v>85</v>
      </c>
      <c r="D15" s="38">
        <v>24</v>
      </c>
      <c r="E15" s="87" t="s">
        <v>450</v>
      </c>
      <c r="F15" s="27"/>
      <c r="G15" s="87"/>
      <c r="H15" s="27"/>
      <c r="I15" s="27"/>
      <c r="J15" s="27"/>
      <c r="K15" s="27"/>
      <c r="L15" s="87"/>
      <c r="M15" s="87"/>
      <c r="N15" s="27"/>
      <c r="O15" s="87"/>
      <c r="P15" s="88"/>
      <c r="Q15" s="87"/>
      <c r="R15" s="87"/>
      <c r="S15" s="87"/>
      <c r="T15" s="27"/>
      <c r="U15" s="40"/>
      <c r="V15" s="22">
        <v>358</v>
      </c>
      <c r="W15" s="22" t="s">
        <v>81</v>
      </c>
      <c r="X15" s="22" t="s">
        <v>82</v>
      </c>
      <c r="Y15" s="68">
        <v>805</v>
      </c>
      <c r="Z15" s="41"/>
      <c r="AA15" s="1" t="s">
        <v>79</v>
      </c>
      <c r="AB15" s="28" t="s">
        <v>261</v>
      </c>
    </row>
    <row r="16" spans="1:28" x14ac:dyDescent="0.3">
      <c r="A16" s="1" t="s">
        <v>58</v>
      </c>
      <c r="B16" s="1" t="s">
        <v>46</v>
      </c>
      <c r="C16" s="27" t="s">
        <v>54</v>
      </c>
      <c r="D16" s="38">
        <v>32</v>
      </c>
      <c r="E16" s="87"/>
      <c r="F16" s="27">
        <v>0</v>
      </c>
      <c r="G16" s="87"/>
      <c r="H16" s="27"/>
      <c r="I16" s="27"/>
      <c r="J16" s="27">
        <v>0</v>
      </c>
      <c r="K16" s="27">
        <v>0</v>
      </c>
      <c r="L16" s="87"/>
      <c r="M16" s="87"/>
      <c r="N16" s="27">
        <f t="shared" ref="N16:N20" si="0">SUM(L16:M16)</f>
        <v>0</v>
      </c>
      <c r="O16" s="88"/>
      <c r="P16" s="88"/>
      <c r="Q16" s="88"/>
      <c r="R16" s="88"/>
      <c r="S16" s="88"/>
      <c r="T16" s="27">
        <f t="shared" ref="T16:T25" si="1">+(F16*2)+J16</f>
        <v>0</v>
      </c>
      <c r="U16" s="40" t="str">
        <f t="shared" ref="U16:U25" si="2">IFERROR(((T16+Q16+N16-R16)+(O16*2))/E16,"")</f>
        <v/>
      </c>
      <c r="V16" s="22">
        <v>358</v>
      </c>
      <c r="W16" s="22" t="s">
        <v>81</v>
      </c>
      <c r="X16" s="22" t="s">
        <v>82</v>
      </c>
      <c r="Y16" s="68">
        <v>805</v>
      </c>
      <c r="Z16" s="41"/>
      <c r="AA16" s="1" t="s">
        <v>79</v>
      </c>
      <c r="AB16" s="28" t="s">
        <v>261</v>
      </c>
    </row>
    <row r="17" spans="1:28" x14ac:dyDescent="0.3">
      <c r="A17" s="1" t="s">
        <v>58</v>
      </c>
      <c r="B17" s="1" t="s">
        <v>46</v>
      </c>
      <c r="C17" s="27" t="s">
        <v>48</v>
      </c>
      <c r="D17" s="38">
        <v>15</v>
      </c>
      <c r="E17" s="87"/>
      <c r="F17" s="27">
        <v>6</v>
      </c>
      <c r="G17" s="87"/>
      <c r="H17" s="27"/>
      <c r="I17" s="27"/>
      <c r="J17" s="27">
        <v>3</v>
      </c>
      <c r="K17" s="27">
        <v>4</v>
      </c>
      <c r="L17" s="87"/>
      <c r="M17" s="87"/>
      <c r="N17" s="27">
        <f t="shared" si="0"/>
        <v>0</v>
      </c>
      <c r="O17" s="88"/>
      <c r="P17" s="55">
        <v>6</v>
      </c>
      <c r="Q17" s="88"/>
      <c r="R17" s="88"/>
      <c r="S17" s="88"/>
      <c r="T17" s="27">
        <f t="shared" si="1"/>
        <v>15</v>
      </c>
      <c r="U17" s="40" t="str">
        <f t="shared" si="2"/>
        <v/>
      </c>
      <c r="V17" s="22">
        <v>358</v>
      </c>
      <c r="W17" s="22" t="s">
        <v>81</v>
      </c>
      <c r="X17" s="22" t="s">
        <v>82</v>
      </c>
      <c r="Y17" s="68">
        <v>805</v>
      </c>
      <c r="Z17" s="41"/>
      <c r="AA17" s="1" t="s">
        <v>79</v>
      </c>
      <c r="AB17" s="28" t="s">
        <v>261</v>
      </c>
    </row>
    <row r="18" spans="1:28" x14ac:dyDescent="0.3">
      <c r="A18" s="1" t="s">
        <v>58</v>
      </c>
      <c r="B18" s="1" t="s">
        <v>46</v>
      </c>
      <c r="C18" s="27" t="s">
        <v>49</v>
      </c>
      <c r="D18" s="38">
        <v>42</v>
      </c>
      <c r="E18" s="87"/>
      <c r="F18" s="27">
        <v>1</v>
      </c>
      <c r="G18" s="87"/>
      <c r="H18" s="27"/>
      <c r="I18" s="27"/>
      <c r="J18" s="27">
        <v>2</v>
      </c>
      <c r="K18" s="27">
        <v>6</v>
      </c>
      <c r="L18" s="87"/>
      <c r="M18" s="87"/>
      <c r="N18" s="27">
        <f t="shared" si="0"/>
        <v>0</v>
      </c>
      <c r="O18" s="88"/>
      <c r="P18" s="55">
        <v>6</v>
      </c>
      <c r="Q18" s="88"/>
      <c r="R18" s="88"/>
      <c r="S18" s="88"/>
      <c r="T18" s="27">
        <f t="shared" si="1"/>
        <v>4</v>
      </c>
      <c r="U18" s="40" t="str">
        <f t="shared" si="2"/>
        <v/>
      </c>
      <c r="V18" s="22">
        <v>358</v>
      </c>
      <c r="W18" s="22" t="s">
        <v>81</v>
      </c>
      <c r="X18" s="22" t="s">
        <v>82</v>
      </c>
      <c r="Y18" s="68">
        <v>805</v>
      </c>
      <c r="Z18" s="41"/>
      <c r="AA18" s="1" t="s">
        <v>79</v>
      </c>
      <c r="AB18" s="28" t="s">
        <v>261</v>
      </c>
    </row>
    <row r="19" spans="1:28" x14ac:dyDescent="0.3">
      <c r="A19" s="1" t="s">
        <v>58</v>
      </c>
      <c r="B19" s="1" t="s">
        <v>46</v>
      </c>
      <c r="C19" s="27" t="s">
        <v>53</v>
      </c>
      <c r="D19" s="38">
        <v>13</v>
      </c>
      <c r="E19" s="87"/>
      <c r="F19" s="27">
        <v>2</v>
      </c>
      <c r="G19" s="87"/>
      <c r="H19" s="27"/>
      <c r="I19" s="27"/>
      <c r="J19" s="27">
        <v>2</v>
      </c>
      <c r="K19" s="27">
        <v>3</v>
      </c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27">
        <f t="shared" si="1"/>
        <v>6</v>
      </c>
      <c r="U19" s="40" t="str">
        <f t="shared" si="2"/>
        <v/>
      </c>
      <c r="V19" s="22">
        <v>358</v>
      </c>
      <c r="W19" s="22" t="s">
        <v>81</v>
      </c>
      <c r="X19" s="22" t="s">
        <v>82</v>
      </c>
      <c r="Y19" s="68">
        <v>805</v>
      </c>
      <c r="Z19" s="41"/>
      <c r="AA19" s="1" t="s">
        <v>79</v>
      </c>
      <c r="AB19" s="28" t="s">
        <v>261</v>
      </c>
    </row>
    <row r="20" spans="1:28" x14ac:dyDescent="0.3">
      <c r="A20" s="1" t="s">
        <v>58</v>
      </c>
      <c r="B20" s="1" t="s">
        <v>46</v>
      </c>
      <c r="C20" s="27" t="s">
        <v>87</v>
      </c>
      <c r="D20" s="38">
        <v>53</v>
      </c>
      <c r="E20" s="87"/>
      <c r="F20" s="27">
        <v>6</v>
      </c>
      <c r="G20" s="87"/>
      <c r="H20" s="27"/>
      <c r="I20" s="27"/>
      <c r="J20" s="27">
        <v>5</v>
      </c>
      <c r="K20" s="27">
        <v>6</v>
      </c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27">
        <f t="shared" si="1"/>
        <v>17</v>
      </c>
      <c r="U20" s="40" t="str">
        <f t="shared" si="2"/>
        <v/>
      </c>
      <c r="V20" s="22">
        <v>358</v>
      </c>
      <c r="W20" s="22" t="s">
        <v>81</v>
      </c>
      <c r="X20" s="22" t="s">
        <v>82</v>
      </c>
      <c r="Y20" s="68">
        <v>805</v>
      </c>
      <c r="Z20" s="41"/>
      <c r="AA20" s="1" t="s">
        <v>79</v>
      </c>
      <c r="AB20" s="28" t="s">
        <v>261</v>
      </c>
    </row>
    <row r="21" spans="1:28" x14ac:dyDescent="0.3">
      <c r="A21" s="1" t="s">
        <v>58</v>
      </c>
      <c r="B21" s="1" t="s">
        <v>46</v>
      </c>
      <c r="C21" s="27" t="s">
        <v>55</v>
      </c>
      <c r="D21" s="38">
        <v>33</v>
      </c>
      <c r="E21" s="87"/>
      <c r="F21" s="27">
        <v>4</v>
      </c>
      <c r="G21" s="87"/>
      <c r="H21" s="27"/>
      <c r="I21" s="27"/>
      <c r="J21" s="27">
        <v>0</v>
      </c>
      <c r="K21" s="27">
        <v>0</v>
      </c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f t="shared" si="1"/>
        <v>8</v>
      </c>
      <c r="U21" s="40" t="str">
        <f t="shared" si="2"/>
        <v/>
      </c>
      <c r="V21" s="22">
        <v>358</v>
      </c>
      <c r="W21" s="22" t="s">
        <v>81</v>
      </c>
      <c r="X21" s="22" t="s">
        <v>82</v>
      </c>
      <c r="Y21" s="68">
        <v>805</v>
      </c>
      <c r="Z21" s="41"/>
      <c r="AA21" s="1" t="s">
        <v>79</v>
      </c>
      <c r="AB21" s="28" t="s">
        <v>261</v>
      </c>
    </row>
    <row r="22" spans="1:28" x14ac:dyDescent="0.3">
      <c r="A22" s="1" t="s">
        <v>58</v>
      </c>
      <c r="B22" s="1" t="s">
        <v>46</v>
      </c>
      <c r="C22" s="27" t="s">
        <v>51</v>
      </c>
      <c r="D22" s="38">
        <v>10</v>
      </c>
      <c r="E22" s="87"/>
      <c r="F22" s="27">
        <v>3</v>
      </c>
      <c r="G22" s="87"/>
      <c r="H22" s="27"/>
      <c r="I22" s="27"/>
      <c r="J22" s="27">
        <v>1</v>
      </c>
      <c r="K22" s="27">
        <v>2</v>
      </c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27">
        <f t="shared" si="1"/>
        <v>7</v>
      </c>
      <c r="U22" s="40" t="str">
        <f t="shared" si="2"/>
        <v/>
      </c>
      <c r="V22" s="22">
        <v>358</v>
      </c>
      <c r="W22" s="22" t="s">
        <v>81</v>
      </c>
      <c r="X22" s="22" t="s">
        <v>82</v>
      </c>
      <c r="Y22" s="68">
        <v>805</v>
      </c>
      <c r="Z22" s="41"/>
      <c r="AA22" s="1" t="s">
        <v>79</v>
      </c>
      <c r="AB22" s="28" t="s">
        <v>261</v>
      </c>
    </row>
    <row r="23" spans="1:28" x14ac:dyDescent="0.3">
      <c r="A23" s="1" t="s">
        <v>58</v>
      </c>
      <c r="B23" s="1" t="s">
        <v>46</v>
      </c>
      <c r="C23" s="27" t="s">
        <v>86</v>
      </c>
      <c r="D23" s="38">
        <v>25</v>
      </c>
      <c r="E23" s="87"/>
      <c r="F23" s="27"/>
      <c r="G23" s="87"/>
      <c r="H23" s="27"/>
      <c r="I23" s="27"/>
      <c r="J23" s="27"/>
      <c r="K23" s="27"/>
      <c r="L23" s="87"/>
      <c r="M23" s="87"/>
      <c r="N23" s="27">
        <f>SUM(L23:M23)</f>
        <v>0</v>
      </c>
      <c r="O23" s="88"/>
      <c r="P23" s="88"/>
      <c r="Q23" s="88"/>
      <c r="R23" s="88"/>
      <c r="S23" s="88"/>
      <c r="T23" s="27">
        <f t="shared" si="1"/>
        <v>0</v>
      </c>
      <c r="U23" s="40" t="str">
        <f t="shared" si="2"/>
        <v/>
      </c>
      <c r="V23" s="22">
        <v>358</v>
      </c>
      <c r="W23" s="22" t="s">
        <v>81</v>
      </c>
      <c r="X23" s="22" t="s">
        <v>82</v>
      </c>
      <c r="Y23" s="68">
        <v>805</v>
      </c>
      <c r="Z23" s="41"/>
      <c r="AA23" s="1" t="s">
        <v>79</v>
      </c>
      <c r="AB23" s="28" t="s">
        <v>261</v>
      </c>
    </row>
    <row r="24" spans="1:28" x14ac:dyDescent="0.3">
      <c r="A24" s="1" t="s">
        <v>58</v>
      </c>
      <c r="B24" s="1" t="s">
        <v>46</v>
      </c>
      <c r="C24" s="27" t="s">
        <v>52</v>
      </c>
      <c r="D24" s="38">
        <v>12</v>
      </c>
      <c r="E24" s="87"/>
      <c r="F24" s="27">
        <v>1</v>
      </c>
      <c r="G24" s="87"/>
      <c r="H24" s="27"/>
      <c r="I24" s="27"/>
      <c r="J24" s="27">
        <v>0</v>
      </c>
      <c r="K24" s="27">
        <v>0</v>
      </c>
      <c r="L24" s="87"/>
      <c r="M24" s="87"/>
      <c r="N24" s="27">
        <f>SUM(L24:M24)</f>
        <v>0</v>
      </c>
      <c r="O24" s="88"/>
      <c r="P24" s="88"/>
      <c r="Q24" s="88"/>
      <c r="R24" s="88"/>
      <c r="S24" s="88"/>
      <c r="T24" s="27">
        <f t="shared" si="1"/>
        <v>2</v>
      </c>
      <c r="U24" s="40" t="str">
        <f t="shared" si="2"/>
        <v/>
      </c>
      <c r="V24" s="22">
        <v>358</v>
      </c>
      <c r="W24" s="22" t="s">
        <v>81</v>
      </c>
      <c r="X24" s="22" t="s">
        <v>82</v>
      </c>
      <c r="Y24" s="68">
        <v>805</v>
      </c>
      <c r="Z24" s="41"/>
      <c r="AA24" s="1" t="s">
        <v>79</v>
      </c>
      <c r="AB24" s="28" t="s">
        <v>261</v>
      </c>
    </row>
    <row r="25" spans="1:28" x14ac:dyDescent="0.3">
      <c r="A25" s="1" t="s">
        <v>58</v>
      </c>
      <c r="B25" s="1" t="s">
        <v>46</v>
      </c>
      <c r="C25" s="27" t="s">
        <v>50</v>
      </c>
      <c r="D25" s="38">
        <v>11</v>
      </c>
      <c r="E25" s="87"/>
      <c r="F25" s="27">
        <v>4</v>
      </c>
      <c r="G25" s="87"/>
      <c r="H25" s="27"/>
      <c r="I25" s="27"/>
      <c r="J25" s="27">
        <v>2</v>
      </c>
      <c r="K25" s="27">
        <v>2</v>
      </c>
      <c r="L25" s="87"/>
      <c r="M25" s="87"/>
      <c r="N25" s="27">
        <f>SUM(L25:M25)</f>
        <v>0</v>
      </c>
      <c r="O25" s="88"/>
      <c r="P25" s="88"/>
      <c r="Q25" s="88"/>
      <c r="R25" s="88"/>
      <c r="S25" s="88"/>
      <c r="T25" s="27">
        <f t="shared" si="1"/>
        <v>10</v>
      </c>
      <c r="U25" s="40" t="str">
        <f t="shared" si="2"/>
        <v/>
      </c>
      <c r="V25" s="22">
        <v>358</v>
      </c>
      <c r="W25" s="22" t="s">
        <v>81</v>
      </c>
      <c r="X25" s="22" t="s">
        <v>82</v>
      </c>
      <c r="Y25" s="68">
        <v>805</v>
      </c>
      <c r="Z25" s="41"/>
      <c r="AA25" s="1" t="s">
        <v>79</v>
      </c>
      <c r="AB25" s="28" t="s">
        <v>261</v>
      </c>
    </row>
    <row r="26" spans="1:28" x14ac:dyDescent="0.3">
      <c r="A26" s="1" t="s">
        <v>58</v>
      </c>
      <c r="B26" s="1" t="s">
        <v>46</v>
      </c>
      <c r="C26" s="55" t="s">
        <v>39</v>
      </c>
      <c r="D26" s="1"/>
      <c r="E26" s="55">
        <v>240</v>
      </c>
      <c r="F26" s="42"/>
      <c r="G26" s="42"/>
      <c r="H26" s="42"/>
      <c r="I26" s="42"/>
      <c r="J26" s="42"/>
      <c r="K26" s="42"/>
      <c r="L26" s="42"/>
      <c r="M26" s="42"/>
      <c r="N26" s="27"/>
      <c r="O26" s="42"/>
      <c r="P26" s="55">
        <v>13</v>
      </c>
      <c r="Q26" s="42"/>
      <c r="R26" s="42"/>
      <c r="S26" s="42"/>
      <c r="T26" s="55"/>
      <c r="U26" s="40" t="str">
        <f t="shared" ref="U26" si="3">_xlfn.IFNA("",((T26+Q26+N26-R26)+(O26*2))/E26)</f>
        <v/>
      </c>
      <c r="V26" s="22">
        <v>358</v>
      </c>
      <c r="W26" s="22" t="s">
        <v>81</v>
      </c>
      <c r="X26" s="22" t="s">
        <v>82</v>
      </c>
      <c r="Y26" s="68">
        <v>805</v>
      </c>
      <c r="Z26" s="41"/>
      <c r="AA26" s="1" t="s">
        <v>79</v>
      </c>
      <c r="AB26" s="28" t="s">
        <v>261</v>
      </c>
    </row>
    <row r="27" spans="1:28" x14ac:dyDescent="0.3">
      <c r="A27" s="43" t="s">
        <v>58</v>
      </c>
      <c r="B27" s="43" t="s">
        <v>46</v>
      </c>
      <c r="C27" s="44" t="s">
        <v>40</v>
      </c>
      <c r="D27" s="43"/>
      <c r="E27" s="44">
        <f t="shared" ref="E27:T27" si="4">SUM(E13:E26)</f>
        <v>240</v>
      </c>
      <c r="F27" s="44">
        <f t="shared" si="4"/>
        <v>31</v>
      </c>
      <c r="G27" s="44">
        <f t="shared" si="4"/>
        <v>0</v>
      </c>
      <c r="H27" s="44">
        <f t="shared" si="4"/>
        <v>0</v>
      </c>
      <c r="I27" s="44">
        <f t="shared" si="4"/>
        <v>0</v>
      </c>
      <c r="J27" s="44">
        <f t="shared" si="4"/>
        <v>15</v>
      </c>
      <c r="K27" s="44">
        <f t="shared" si="4"/>
        <v>23</v>
      </c>
      <c r="L27" s="44">
        <f t="shared" si="4"/>
        <v>0</v>
      </c>
      <c r="M27" s="44">
        <f t="shared" si="4"/>
        <v>0</v>
      </c>
      <c r="N27" s="44">
        <f t="shared" si="4"/>
        <v>0</v>
      </c>
      <c r="O27" s="44">
        <f t="shared" si="4"/>
        <v>0</v>
      </c>
      <c r="P27" s="44">
        <f t="shared" si="4"/>
        <v>25</v>
      </c>
      <c r="Q27" s="44">
        <f t="shared" si="4"/>
        <v>0</v>
      </c>
      <c r="R27" s="44">
        <f t="shared" si="4"/>
        <v>0</v>
      </c>
      <c r="S27" s="44">
        <f t="shared" si="4"/>
        <v>0</v>
      </c>
      <c r="T27" s="44">
        <f t="shared" si="4"/>
        <v>77</v>
      </c>
      <c r="U27" s="45">
        <f>((T27+Q27+N27-R27)+(O27*2))/E27</f>
        <v>0.32083333333333336</v>
      </c>
      <c r="V27" s="46">
        <v>358</v>
      </c>
      <c r="W27" s="46" t="s">
        <v>81</v>
      </c>
      <c r="X27" s="46" t="s">
        <v>82</v>
      </c>
      <c r="Y27" s="69">
        <v>805</v>
      </c>
      <c r="Z27" s="47"/>
      <c r="AA27" s="43" t="s">
        <v>79</v>
      </c>
      <c r="AB27" s="67" t="s">
        <v>261</v>
      </c>
    </row>
    <row r="28" spans="1:28" x14ac:dyDescent="0.3">
      <c r="A28" s="1"/>
      <c r="B28" s="1"/>
      <c r="C28" s="1"/>
      <c r="D28" s="1"/>
      <c r="F28" s="48" t="s">
        <v>41</v>
      </c>
      <c r="G28" s="49" t="e">
        <f>F27/G27</f>
        <v>#DIV/0!</v>
      </c>
      <c r="H28" s="27"/>
      <c r="I28" s="1"/>
      <c r="J28" s="48" t="s">
        <v>42</v>
      </c>
      <c r="K28" s="50">
        <f>J27/K27</f>
        <v>0.65217391304347827</v>
      </c>
      <c r="L28" s="1"/>
      <c r="M28" s="39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 t="s">
        <v>44</v>
      </c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7" t="s">
        <v>235</v>
      </c>
      <c r="D35" s="38">
        <v>24</v>
      </c>
      <c r="E35" s="87"/>
      <c r="F35" s="27">
        <v>1</v>
      </c>
      <c r="G35" s="87"/>
      <c r="H35" s="27"/>
      <c r="I35" s="27"/>
      <c r="J35" s="27">
        <v>0</v>
      </c>
      <c r="K35" s="27">
        <v>0</v>
      </c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f>(H35*3)+((F35-H35)*2)+J35</f>
        <v>2</v>
      </c>
      <c r="U35" s="40" t="str">
        <f>IFERROR(((T35+Q35+N35-R35)+(O35*2))/E35,"")</f>
        <v/>
      </c>
      <c r="V35" s="22">
        <v>358</v>
      </c>
      <c r="W35" s="22" t="s">
        <v>77</v>
      </c>
      <c r="X35" s="22" t="s">
        <v>78</v>
      </c>
      <c r="Y35" s="68">
        <v>805</v>
      </c>
      <c r="Z35" s="41"/>
      <c r="AA35" s="1" t="s">
        <v>219</v>
      </c>
      <c r="AB35" s="28" t="s">
        <v>262</v>
      </c>
    </row>
    <row r="36" spans="1:28" x14ac:dyDescent="0.3">
      <c r="A36" s="1" t="s">
        <v>46</v>
      </c>
      <c r="B36" s="1" t="s">
        <v>58</v>
      </c>
      <c r="C36" s="27" t="s">
        <v>221</v>
      </c>
      <c r="D36" s="38">
        <v>21</v>
      </c>
      <c r="E36" s="87"/>
      <c r="F36" s="27">
        <v>2</v>
      </c>
      <c r="G36" s="87"/>
      <c r="H36" s="27"/>
      <c r="I36" s="27"/>
      <c r="J36" s="27">
        <v>0</v>
      </c>
      <c r="K36" s="27">
        <v>0</v>
      </c>
      <c r="L36" s="87"/>
      <c r="M36" s="87"/>
      <c r="N36" s="27">
        <f t="shared" ref="N36:N41" si="5">SUM(L36:M36)</f>
        <v>0</v>
      </c>
      <c r="O36" s="88"/>
      <c r="P36" s="88"/>
      <c r="Q36" s="88"/>
      <c r="R36" s="88"/>
      <c r="S36" s="88"/>
      <c r="T36" s="39">
        <f t="shared" ref="T36:T41" si="6">(H36*3)+((F36-H36)*2)+J36</f>
        <v>4</v>
      </c>
      <c r="U36" s="40" t="str">
        <f t="shared" ref="U36:U46" si="7">IFERROR(((T36+Q36+N36-R36)+(O36*2))/E36,"")</f>
        <v/>
      </c>
      <c r="V36" s="22">
        <v>358</v>
      </c>
      <c r="W36" s="22" t="s">
        <v>77</v>
      </c>
      <c r="X36" s="22" t="s">
        <v>78</v>
      </c>
      <c r="Y36" s="68">
        <v>805</v>
      </c>
      <c r="Z36" s="41"/>
      <c r="AA36" s="1" t="s">
        <v>219</v>
      </c>
      <c r="AB36" s="28" t="s">
        <v>262</v>
      </c>
    </row>
    <row r="37" spans="1:28" x14ac:dyDescent="0.3">
      <c r="A37" s="1" t="s">
        <v>46</v>
      </c>
      <c r="B37" s="1" t="s">
        <v>58</v>
      </c>
      <c r="C37" s="27" t="s">
        <v>222</v>
      </c>
      <c r="D37" s="38">
        <v>15</v>
      </c>
      <c r="E37" s="87"/>
      <c r="F37" s="27">
        <v>0</v>
      </c>
      <c r="G37" s="87"/>
      <c r="H37" s="27"/>
      <c r="I37" s="27"/>
      <c r="J37" s="27">
        <v>0</v>
      </c>
      <c r="K37" s="27">
        <v>0</v>
      </c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39">
        <f t="shared" si="6"/>
        <v>0</v>
      </c>
      <c r="U37" s="40" t="str">
        <f t="shared" si="7"/>
        <v/>
      </c>
      <c r="V37" s="22">
        <v>358</v>
      </c>
      <c r="W37" s="22" t="s">
        <v>77</v>
      </c>
      <c r="X37" s="22" t="s">
        <v>78</v>
      </c>
      <c r="Y37" s="68">
        <v>805</v>
      </c>
      <c r="Z37" s="41"/>
      <c r="AA37" s="1" t="s">
        <v>219</v>
      </c>
      <c r="AB37" s="28" t="s">
        <v>262</v>
      </c>
    </row>
    <row r="38" spans="1:28" x14ac:dyDescent="0.3">
      <c r="A38" s="1" t="s">
        <v>46</v>
      </c>
      <c r="B38" s="1" t="s">
        <v>58</v>
      </c>
      <c r="C38" s="27" t="s">
        <v>223</v>
      </c>
      <c r="D38" s="38">
        <v>10</v>
      </c>
      <c r="E38" s="87"/>
      <c r="F38" s="27">
        <v>1</v>
      </c>
      <c r="G38" s="87"/>
      <c r="H38" s="27"/>
      <c r="I38" s="27"/>
      <c r="J38" s="27">
        <v>0</v>
      </c>
      <c r="K38" s="27">
        <v>0</v>
      </c>
      <c r="L38" s="87"/>
      <c r="M38" s="87"/>
      <c r="N38" s="27">
        <f t="shared" si="5"/>
        <v>0</v>
      </c>
      <c r="O38" s="88"/>
      <c r="P38" s="88"/>
      <c r="Q38" s="88"/>
      <c r="R38" s="88"/>
      <c r="S38" s="88"/>
      <c r="T38" s="39">
        <f t="shared" si="6"/>
        <v>2</v>
      </c>
      <c r="U38" s="40" t="str">
        <f t="shared" si="7"/>
        <v/>
      </c>
      <c r="V38" s="22">
        <v>358</v>
      </c>
      <c r="W38" s="22" t="s">
        <v>77</v>
      </c>
      <c r="X38" s="22" t="s">
        <v>78</v>
      </c>
      <c r="Y38" s="68">
        <v>805</v>
      </c>
      <c r="Z38" s="41"/>
      <c r="AA38" s="1" t="s">
        <v>219</v>
      </c>
      <c r="AB38" s="28" t="s">
        <v>262</v>
      </c>
    </row>
    <row r="39" spans="1:28" x14ac:dyDescent="0.3">
      <c r="A39" s="1" t="s">
        <v>46</v>
      </c>
      <c r="B39" s="1" t="s">
        <v>58</v>
      </c>
      <c r="C39" s="27" t="s">
        <v>224</v>
      </c>
      <c r="D39" s="38">
        <v>14</v>
      </c>
      <c r="E39" s="87"/>
      <c r="F39" s="27">
        <v>0</v>
      </c>
      <c r="G39" s="87"/>
      <c r="H39" s="27"/>
      <c r="I39" s="27"/>
      <c r="J39" s="27">
        <v>4</v>
      </c>
      <c r="K39" s="27">
        <v>4</v>
      </c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39">
        <f t="shared" si="6"/>
        <v>4</v>
      </c>
      <c r="U39" s="40" t="str">
        <f t="shared" si="7"/>
        <v/>
      </c>
      <c r="V39" s="22">
        <v>358</v>
      </c>
      <c r="W39" s="22" t="s">
        <v>77</v>
      </c>
      <c r="X39" s="22" t="s">
        <v>78</v>
      </c>
      <c r="Y39" s="68">
        <v>805</v>
      </c>
      <c r="Z39" s="41"/>
      <c r="AA39" s="1" t="s">
        <v>219</v>
      </c>
      <c r="AB39" s="28" t="s">
        <v>262</v>
      </c>
    </row>
    <row r="40" spans="1:28" x14ac:dyDescent="0.3">
      <c r="A40" s="1" t="s">
        <v>46</v>
      </c>
      <c r="B40" s="1" t="s">
        <v>58</v>
      </c>
      <c r="C40" s="27" t="s">
        <v>111</v>
      </c>
      <c r="D40" s="38">
        <v>44</v>
      </c>
      <c r="E40" s="87"/>
      <c r="F40" s="27">
        <v>0</v>
      </c>
      <c r="G40" s="87"/>
      <c r="H40" s="27"/>
      <c r="I40" s="27"/>
      <c r="J40" s="27">
        <v>0</v>
      </c>
      <c r="K40" s="27">
        <v>0</v>
      </c>
      <c r="L40" s="87"/>
      <c r="M40" s="87"/>
      <c r="N40" s="27">
        <f t="shared" si="5"/>
        <v>0</v>
      </c>
      <c r="O40" s="88"/>
      <c r="P40" s="88"/>
      <c r="Q40" s="88"/>
      <c r="R40" s="88"/>
      <c r="S40" s="88"/>
      <c r="T40" s="39">
        <f t="shared" si="6"/>
        <v>0</v>
      </c>
      <c r="U40" s="40" t="str">
        <f t="shared" si="7"/>
        <v/>
      </c>
      <c r="V40" s="22">
        <v>358</v>
      </c>
      <c r="W40" s="22" t="s">
        <v>77</v>
      </c>
      <c r="X40" s="22" t="s">
        <v>78</v>
      </c>
      <c r="Y40" s="68">
        <v>805</v>
      </c>
      <c r="Z40" s="41"/>
      <c r="AA40" s="1" t="s">
        <v>219</v>
      </c>
      <c r="AB40" s="28" t="s">
        <v>262</v>
      </c>
    </row>
    <row r="41" spans="1:28" x14ac:dyDescent="0.3">
      <c r="A41" s="1" t="s">
        <v>46</v>
      </c>
      <c r="B41" s="1" t="s">
        <v>58</v>
      </c>
      <c r="C41" s="27" t="s">
        <v>372</v>
      </c>
      <c r="D41" s="38">
        <v>11</v>
      </c>
      <c r="E41" s="87"/>
      <c r="F41" s="27">
        <v>0</v>
      </c>
      <c r="G41" s="87"/>
      <c r="H41" s="27"/>
      <c r="I41" s="27"/>
      <c r="J41" s="27">
        <v>2</v>
      </c>
      <c r="K41" s="27">
        <v>2</v>
      </c>
      <c r="L41" s="87"/>
      <c r="M41" s="87"/>
      <c r="N41" s="27">
        <f t="shared" si="5"/>
        <v>0</v>
      </c>
      <c r="O41" s="88"/>
      <c r="P41" s="88"/>
      <c r="Q41" s="88"/>
      <c r="R41" s="88"/>
      <c r="S41" s="88"/>
      <c r="T41" s="39">
        <f t="shared" si="6"/>
        <v>2</v>
      </c>
      <c r="U41" s="40" t="str">
        <f t="shared" si="7"/>
        <v/>
      </c>
      <c r="V41" s="22">
        <v>358</v>
      </c>
      <c r="W41" s="22" t="s">
        <v>77</v>
      </c>
      <c r="X41" s="22" t="s">
        <v>78</v>
      </c>
      <c r="Y41" s="68">
        <v>805</v>
      </c>
      <c r="Z41" s="41"/>
      <c r="AA41" s="1" t="s">
        <v>219</v>
      </c>
      <c r="AB41" s="28" t="s">
        <v>262</v>
      </c>
    </row>
    <row r="42" spans="1:28" x14ac:dyDescent="0.3">
      <c r="A42" s="1" t="s">
        <v>46</v>
      </c>
      <c r="B42" s="1" t="s">
        <v>58</v>
      </c>
      <c r="C42" s="27" t="s">
        <v>469</v>
      </c>
      <c r="D42" s="38">
        <v>12</v>
      </c>
      <c r="E42" s="87"/>
      <c r="F42" s="27">
        <v>2</v>
      </c>
      <c r="G42" s="87"/>
      <c r="H42" s="27"/>
      <c r="I42" s="27"/>
      <c r="J42" s="27">
        <v>2</v>
      </c>
      <c r="K42" s="27">
        <v>2</v>
      </c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39">
        <f>(H42*3)+((F42-H42)*2)+J42</f>
        <v>6</v>
      </c>
      <c r="U42" s="40" t="str">
        <f t="shared" si="7"/>
        <v/>
      </c>
      <c r="V42" s="22">
        <v>358</v>
      </c>
      <c r="W42" s="22" t="s">
        <v>77</v>
      </c>
      <c r="X42" s="22" t="s">
        <v>78</v>
      </c>
      <c r="Y42" s="68">
        <v>805</v>
      </c>
      <c r="Z42" s="41"/>
      <c r="AA42" s="1" t="s">
        <v>219</v>
      </c>
      <c r="AB42" s="28" t="s">
        <v>262</v>
      </c>
    </row>
    <row r="43" spans="1:28" x14ac:dyDescent="0.3">
      <c r="A43" s="1" t="s">
        <v>46</v>
      </c>
      <c r="B43" s="1" t="s">
        <v>58</v>
      </c>
      <c r="C43" s="27" t="s">
        <v>226</v>
      </c>
      <c r="D43" s="38">
        <v>25</v>
      </c>
      <c r="E43" s="87"/>
      <c r="F43" s="27">
        <v>8</v>
      </c>
      <c r="G43" s="87"/>
      <c r="H43" s="27"/>
      <c r="I43" s="27"/>
      <c r="J43" s="27">
        <v>1</v>
      </c>
      <c r="K43" s="27">
        <v>2</v>
      </c>
      <c r="L43" s="87"/>
      <c r="M43" s="27">
        <v>8</v>
      </c>
      <c r="N43" s="27">
        <f>SUM(L43:M43)</f>
        <v>8</v>
      </c>
      <c r="O43" s="88"/>
      <c r="P43" s="88"/>
      <c r="Q43" s="88"/>
      <c r="R43" s="88"/>
      <c r="S43" s="88"/>
      <c r="T43" s="39">
        <f>(H43*3)+((F43-H43)*2)+J43</f>
        <v>17</v>
      </c>
      <c r="U43" s="40" t="str">
        <f t="shared" si="7"/>
        <v/>
      </c>
      <c r="V43" s="22">
        <v>358</v>
      </c>
      <c r="W43" s="22" t="s">
        <v>77</v>
      </c>
      <c r="X43" s="22" t="s">
        <v>78</v>
      </c>
      <c r="Y43" s="68">
        <v>805</v>
      </c>
      <c r="Z43" s="41"/>
      <c r="AA43" s="1" t="s">
        <v>219</v>
      </c>
      <c r="AB43" s="28" t="s">
        <v>262</v>
      </c>
    </row>
    <row r="44" spans="1:28" x14ac:dyDescent="0.3">
      <c r="A44" s="1" t="s">
        <v>46</v>
      </c>
      <c r="B44" s="1" t="s">
        <v>58</v>
      </c>
      <c r="C44" s="27" t="s">
        <v>373</v>
      </c>
      <c r="D44" s="38">
        <v>41</v>
      </c>
      <c r="E44" s="87"/>
      <c r="F44" s="27">
        <v>0</v>
      </c>
      <c r="G44" s="87"/>
      <c r="H44" s="27"/>
      <c r="I44" s="27"/>
      <c r="J44" s="27">
        <v>0</v>
      </c>
      <c r="K44" s="27">
        <v>0</v>
      </c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39">
        <f>(H44*3)+((F44-H44)*2)+J44</f>
        <v>0</v>
      </c>
      <c r="U44" s="40" t="str">
        <f t="shared" si="7"/>
        <v/>
      </c>
      <c r="V44" s="22">
        <v>358</v>
      </c>
      <c r="W44" s="22" t="s">
        <v>77</v>
      </c>
      <c r="X44" s="22" t="s">
        <v>78</v>
      </c>
      <c r="Y44" s="68">
        <v>805</v>
      </c>
      <c r="Z44" s="41"/>
      <c r="AA44" s="1" t="s">
        <v>219</v>
      </c>
      <c r="AB44" s="28" t="s">
        <v>262</v>
      </c>
    </row>
    <row r="45" spans="1:28" x14ac:dyDescent="0.3">
      <c r="A45" s="1" t="s">
        <v>46</v>
      </c>
      <c r="B45" s="1" t="s">
        <v>58</v>
      </c>
      <c r="C45" s="27" t="s">
        <v>227</v>
      </c>
      <c r="D45" s="38">
        <v>42</v>
      </c>
      <c r="E45" s="87"/>
      <c r="F45" s="27">
        <v>8</v>
      </c>
      <c r="G45" s="87"/>
      <c r="H45" s="27"/>
      <c r="I45" s="27"/>
      <c r="J45" s="27">
        <v>10</v>
      </c>
      <c r="K45" s="27">
        <v>15</v>
      </c>
      <c r="L45" s="87"/>
      <c r="M45" s="27">
        <v>15</v>
      </c>
      <c r="N45" s="27">
        <f>SUM(L45:M45)</f>
        <v>15</v>
      </c>
      <c r="O45" s="88"/>
      <c r="P45" s="88"/>
      <c r="Q45" s="88"/>
      <c r="R45" s="88"/>
      <c r="S45" s="39">
        <v>6</v>
      </c>
      <c r="T45" s="39">
        <f>(H45*3)+((F45-H45)*2)+J45</f>
        <v>26</v>
      </c>
      <c r="U45" s="40" t="str">
        <f t="shared" si="7"/>
        <v/>
      </c>
      <c r="V45" s="22">
        <v>358</v>
      </c>
      <c r="W45" s="22" t="s">
        <v>77</v>
      </c>
      <c r="X45" s="22" t="s">
        <v>78</v>
      </c>
      <c r="Y45" s="68">
        <v>805</v>
      </c>
      <c r="Z45" s="41"/>
      <c r="AA45" s="1" t="s">
        <v>219</v>
      </c>
      <c r="AB45" s="28" t="s">
        <v>262</v>
      </c>
    </row>
    <row r="46" spans="1:28" x14ac:dyDescent="0.3">
      <c r="A46" s="1" t="s">
        <v>46</v>
      </c>
      <c r="B46" s="1" t="s">
        <v>58</v>
      </c>
      <c r="C46" s="27" t="s">
        <v>228</v>
      </c>
      <c r="D46" s="38">
        <v>20</v>
      </c>
      <c r="E46" s="87"/>
      <c r="F46" s="27">
        <v>5</v>
      </c>
      <c r="G46" s="87"/>
      <c r="H46" s="27"/>
      <c r="I46" s="27"/>
      <c r="J46" s="27">
        <v>9</v>
      </c>
      <c r="K46" s="27">
        <v>11</v>
      </c>
      <c r="L46" s="87"/>
      <c r="M46" s="87"/>
      <c r="N46" s="27">
        <f>SUM(L46:M46)</f>
        <v>0</v>
      </c>
      <c r="O46" s="88"/>
      <c r="P46" s="55">
        <v>6</v>
      </c>
      <c r="Q46" s="88"/>
      <c r="R46" s="88"/>
      <c r="S46" s="88"/>
      <c r="T46" s="39">
        <f>(H46*3)+((F46-H46)*2)+J46</f>
        <v>19</v>
      </c>
      <c r="U46" s="40" t="str">
        <f t="shared" si="7"/>
        <v/>
      </c>
      <c r="V46" s="22">
        <v>358</v>
      </c>
      <c r="W46" s="22" t="s">
        <v>77</v>
      </c>
      <c r="X46" s="22" t="s">
        <v>78</v>
      </c>
      <c r="Y46" s="68">
        <v>805</v>
      </c>
      <c r="Z46" s="41"/>
      <c r="AA46" s="1" t="s">
        <v>219</v>
      </c>
      <c r="AB46" s="28" t="s">
        <v>262</v>
      </c>
    </row>
    <row r="47" spans="1:28" x14ac:dyDescent="0.3">
      <c r="A47" s="1" t="s">
        <v>46</v>
      </c>
      <c r="B47" s="1" t="s">
        <v>58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16</v>
      </c>
      <c r="Q47" s="55"/>
      <c r="R47" s="55">
        <v>32</v>
      </c>
      <c r="S47" s="42"/>
      <c r="T47" s="42"/>
      <c r="U47" s="40" t="str">
        <f t="shared" ref="U47" si="8">_xlfn.IFNA("",((T47+Q47+N47-R47)+(O47*2))/E47)</f>
        <v/>
      </c>
      <c r="V47" s="22">
        <v>358</v>
      </c>
      <c r="W47" s="22" t="s">
        <v>77</v>
      </c>
      <c r="X47" s="22" t="s">
        <v>78</v>
      </c>
      <c r="Y47" s="68">
        <v>805</v>
      </c>
      <c r="Z47" s="41"/>
      <c r="AA47" s="1" t="s">
        <v>219</v>
      </c>
      <c r="AB47" s="28" t="s">
        <v>262</v>
      </c>
    </row>
    <row r="48" spans="1:28" x14ac:dyDescent="0.3">
      <c r="A48" s="43" t="s">
        <v>46</v>
      </c>
      <c r="B48" s="43" t="s">
        <v>58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27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28</v>
      </c>
      <c r="K48" s="44">
        <f t="shared" si="9"/>
        <v>36</v>
      </c>
      <c r="L48" s="44">
        <f t="shared" si="9"/>
        <v>0</v>
      </c>
      <c r="M48" s="44">
        <f t="shared" si="9"/>
        <v>23</v>
      </c>
      <c r="N48" s="44">
        <f t="shared" si="9"/>
        <v>23</v>
      </c>
      <c r="O48" s="44">
        <f t="shared" si="9"/>
        <v>0</v>
      </c>
      <c r="P48" s="44">
        <f t="shared" si="9"/>
        <v>22</v>
      </c>
      <c r="Q48" s="44">
        <f t="shared" si="9"/>
        <v>0</v>
      </c>
      <c r="R48" s="44">
        <f t="shared" si="9"/>
        <v>32</v>
      </c>
      <c r="S48" s="44">
        <f t="shared" si="9"/>
        <v>6</v>
      </c>
      <c r="T48" s="44">
        <f t="shared" si="9"/>
        <v>82</v>
      </c>
      <c r="U48" s="45">
        <f>((T48+Q48+N48-R48)+(O48*2))/E48</f>
        <v>0.30416666666666664</v>
      </c>
      <c r="V48" s="46">
        <v>358</v>
      </c>
      <c r="W48" s="46" t="s">
        <v>77</v>
      </c>
      <c r="X48" s="46" t="s">
        <v>78</v>
      </c>
      <c r="Y48" s="69">
        <v>805</v>
      </c>
      <c r="Z48" s="47"/>
      <c r="AA48" s="43" t="s">
        <v>219</v>
      </c>
      <c r="AB48" s="67" t="s">
        <v>262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0.77777777777777779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  <row r="53" spans="1:28" x14ac:dyDescent="0.3">
      <c r="AB53" s="66"/>
    </row>
    <row r="54" spans="1:28" x14ac:dyDescent="0.3">
      <c r="AB54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C796-8BBF-4059-BC7E-F03794939EA9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330</v>
      </c>
      <c r="K4" s="16" t="s">
        <v>45</v>
      </c>
      <c r="L4" s="17"/>
      <c r="M4" s="18"/>
      <c r="N4" s="19">
        <v>20</v>
      </c>
      <c r="O4" s="19">
        <v>20</v>
      </c>
      <c r="P4" s="19">
        <v>26</v>
      </c>
      <c r="Q4" s="19">
        <v>24</v>
      </c>
      <c r="R4" s="20"/>
      <c r="S4" s="21">
        <f>SUM(N4:R4)</f>
        <v>90</v>
      </c>
      <c r="T4" s="22">
        <v>481</v>
      </c>
    </row>
    <row r="5" spans="1:28" x14ac:dyDescent="0.3">
      <c r="B5" s="1"/>
      <c r="C5" s="6" t="s">
        <v>155</v>
      </c>
      <c r="D5" s="7" t="s">
        <v>6</v>
      </c>
      <c r="E5" s="1"/>
      <c r="F5" s="1"/>
      <c r="G5" s="1"/>
      <c r="J5" s="15" t="s">
        <v>331</v>
      </c>
      <c r="K5" s="16" t="s">
        <v>57</v>
      </c>
      <c r="L5" s="17"/>
      <c r="M5" s="18"/>
      <c r="N5" s="19">
        <v>20</v>
      </c>
      <c r="O5" s="19">
        <v>27</v>
      </c>
      <c r="P5" s="19">
        <v>19</v>
      </c>
      <c r="Q5" s="19">
        <v>31</v>
      </c>
      <c r="R5" s="20"/>
      <c r="S5" s="21">
        <f>SUM(N5:R5)</f>
        <v>97</v>
      </c>
      <c r="T5" s="22">
        <v>481</v>
      </c>
      <c r="U5" s="1"/>
      <c r="V5" s="1"/>
      <c r="W5" s="1"/>
    </row>
    <row r="6" spans="1:28" x14ac:dyDescent="0.3">
      <c r="C6" s="65">
        <v>2463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481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46</v>
      </c>
      <c r="C13" s="27" t="s">
        <v>47</v>
      </c>
      <c r="D13" s="38">
        <v>21</v>
      </c>
      <c r="E13" s="87"/>
      <c r="F13" s="87"/>
      <c r="G13" s="87"/>
      <c r="H13" s="27"/>
      <c r="I13" s="27"/>
      <c r="J13" s="87"/>
      <c r="K13" s="87"/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v>9</v>
      </c>
      <c r="U13" s="40" t="str">
        <f>IFERROR(((T13+Q13+N13-R13)+(O13*2))/E13,"")</f>
        <v/>
      </c>
      <c r="V13" s="22">
        <v>481</v>
      </c>
      <c r="W13" s="22" t="s">
        <v>77</v>
      </c>
      <c r="X13" s="22" t="s">
        <v>82</v>
      </c>
      <c r="Y13" s="68">
        <v>2463</v>
      </c>
      <c r="Z13" s="41"/>
      <c r="AA13" s="1" t="s">
        <v>79</v>
      </c>
      <c r="AB13" s="28" t="s">
        <v>332</v>
      </c>
    </row>
    <row r="14" spans="1:28" x14ac:dyDescent="0.3">
      <c r="A14" s="1" t="s">
        <v>56</v>
      </c>
      <c r="B14" s="1" t="s">
        <v>46</v>
      </c>
      <c r="C14" s="27" t="s">
        <v>85</v>
      </c>
      <c r="D14" s="38">
        <v>24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 t="shared" ref="N14:N18" si="0">SUM(L14:M14)</f>
        <v>0</v>
      </c>
      <c r="O14" s="88"/>
      <c r="P14" s="88"/>
      <c r="Q14" s="88"/>
      <c r="R14" s="88"/>
      <c r="S14" s="88"/>
      <c r="T14" s="27">
        <v>10</v>
      </c>
      <c r="U14" s="40" t="str">
        <f t="shared" ref="U14:U21" si="1">IFERROR(((T14+Q14+N14-R14)+(O14*2))/E14,"")</f>
        <v/>
      </c>
      <c r="V14" s="22">
        <v>481</v>
      </c>
      <c r="W14" s="22" t="s">
        <v>77</v>
      </c>
      <c r="X14" s="22" t="s">
        <v>82</v>
      </c>
      <c r="Y14" s="68">
        <v>2463</v>
      </c>
      <c r="Z14" s="41"/>
      <c r="AA14" s="1" t="s">
        <v>79</v>
      </c>
      <c r="AB14" s="28" t="s">
        <v>332</v>
      </c>
    </row>
    <row r="15" spans="1:28" x14ac:dyDescent="0.3">
      <c r="A15" s="1" t="s">
        <v>56</v>
      </c>
      <c r="B15" s="1" t="s">
        <v>46</v>
      </c>
      <c r="C15" s="27" t="s">
        <v>54</v>
      </c>
      <c r="D15" s="38">
        <v>32</v>
      </c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27">
        <v>3</v>
      </c>
      <c r="U15" s="40" t="str">
        <f t="shared" si="1"/>
        <v/>
      </c>
      <c r="V15" s="22">
        <v>481</v>
      </c>
      <c r="W15" s="22" t="s">
        <v>77</v>
      </c>
      <c r="X15" s="22" t="s">
        <v>82</v>
      </c>
      <c r="Y15" s="68">
        <v>2463</v>
      </c>
      <c r="Z15" s="41"/>
      <c r="AA15" s="1" t="s">
        <v>79</v>
      </c>
      <c r="AB15" s="28" t="s">
        <v>332</v>
      </c>
    </row>
    <row r="16" spans="1:28" x14ac:dyDescent="0.3">
      <c r="A16" s="1" t="s">
        <v>56</v>
      </c>
      <c r="B16" s="1" t="s">
        <v>46</v>
      </c>
      <c r="C16" s="27" t="s">
        <v>110</v>
      </c>
      <c r="D16" s="38">
        <v>25</v>
      </c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v>14</v>
      </c>
      <c r="U16" s="40" t="str">
        <f t="shared" si="1"/>
        <v/>
      </c>
      <c r="V16" s="22">
        <v>481</v>
      </c>
      <c r="W16" s="22" t="s">
        <v>77</v>
      </c>
      <c r="X16" s="22" t="s">
        <v>82</v>
      </c>
      <c r="Y16" s="68">
        <v>2463</v>
      </c>
      <c r="Z16" s="41"/>
      <c r="AA16" s="1" t="s">
        <v>79</v>
      </c>
      <c r="AB16" s="28" t="s">
        <v>332</v>
      </c>
    </row>
    <row r="17" spans="1:28" x14ac:dyDescent="0.3">
      <c r="A17" s="1" t="s">
        <v>56</v>
      </c>
      <c r="B17" s="1" t="s">
        <v>46</v>
      </c>
      <c r="C17" s="27" t="s">
        <v>111</v>
      </c>
      <c r="D17" s="38">
        <v>44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v>2</v>
      </c>
      <c r="U17" s="40" t="str">
        <f t="shared" si="1"/>
        <v/>
      </c>
      <c r="V17" s="22">
        <v>481</v>
      </c>
      <c r="W17" s="22" t="s">
        <v>77</v>
      </c>
      <c r="X17" s="22" t="s">
        <v>82</v>
      </c>
      <c r="Y17" s="68">
        <v>2463</v>
      </c>
      <c r="Z17" s="41"/>
      <c r="AA17" s="1" t="s">
        <v>79</v>
      </c>
      <c r="AB17" s="28" t="s">
        <v>332</v>
      </c>
    </row>
    <row r="18" spans="1:28" x14ac:dyDescent="0.3">
      <c r="A18" s="1" t="s">
        <v>56</v>
      </c>
      <c r="B18" s="1" t="s">
        <v>46</v>
      </c>
      <c r="C18" s="27" t="s">
        <v>48</v>
      </c>
      <c r="D18" s="38">
        <v>15</v>
      </c>
      <c r="E18" s="87"/>
      <c r="F18" s="87"/>
      <c r="G18" s="87"/>
      <c r="H18" s="27"/>
      <c r="I18" s="27"/>
      <c r="J18" s="87"/>
      <c r="K18" s="87"/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v>19</v>
      </c>
      <c r="U18" s="40" t="str">
        <f t="shared" si="1"/>
        <v/>
      </c>
      <c r="V18" s="22">
        <v>481</v>
      </c>
      <c r="W18" s="22" t="s">
        <v>77</v>
      </c>
      <c r="X18" s="22" t="s">
        <v>82</v>
      </c>
      <c r="Y18" s="68">
        <v>2463</v>
      </c>
      <c r="Z18" s="41"/>
      <c r="AA18" s="1" t="s">
        <v>79</v>
      </c>
      <c r="AB18" s="28" t="s">
        <v>332</v>
      </c>
    </row>
    <row r="19" spans="1:28" x14ac:dyDescent="0.3">
      <c r="A19" s="1" t="s">
        <v>56</v>
      </c>
      <c r="B19" s="1" t="s">
        <v>46</v>
      </c>
      <c r="C19" s="27" t="s">
        <v>53</v>
      </c>
      <c r="D19" s="38">
        <v>13</v>
      </c>
      <c r="E19" s="87" t="s">
        <v>450</v>
      </c>
      <c r="F19" s="87"/>
      <c r="G19" s="87"/>
      <c r="H19" s="27"/>
      <c r="I19" s="27"/>
      <c r="J19" s="87"/>
      <c r="K19" s="87"/>
      <c r="L19" s="87"/>
      <c r="M19" s="87"/>
      <c r="N19" s="27"/>
      <c r="O19" s="88"/>
      <c r="P19" s="88"/>
      <c r="Q19" s="88"/>
      <c r="R19" s="88"/>
      <c r="S19" s="88"/>
      <c r="T19" s="27"/>
      <c r="U19" s="40"/>
      <c r="V19" s="22">
        <v>481</v>
      </c>
      <c r="W19" s="22" t="s">
        <v>77</v>
      </c>
      <c r="X19" s="22" t="s">
        <v>82</v>
      </c>
      <c r="Y19" s="68">
        <v>2463</v>
      </c>
      <c r="Z19" s="41"/>
      <c r="AA19" s="1" t="s">
        <v>79</v>
      </c>
      <c r="AB19" s="28" t="s">
        <v>332</v>
      </c>
    </row>
    <row r="20" spans="1:28" x14ac:dyDescent="0.3">
      <c r="A20" s="1" t="s">
        <v>56</v>
      </c>
      <c r="B20" s="1" t="s">
        <v>46</v>
      </c>
      <c r="C20" s="27" t="s">
        <v>112</v>
      </c>
      <c r="D20" s="38">
        <v>33</v>
      </c>
      <c r="E20" s="87"/>
      <c r="F20" s="87"/>
      <c r="G20" s="87"/>
      <c r="H20" s="27"/>
      <c r="I20" s="27"/>
      <c r="J20" s="87"/>
      <c r="K20" s="87"/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27">
        <v>14</v>
      </c>
      <c r="U20" s="40" t="str">
        <f t="shared" si="1"/>
        <v/>
      </c>
      <c r="V20" s="22">
        <v>481</v>
      </c>
      <c r="W20" s="22" t="s">
        <v>77</v>
      </c>
      <c r="X20" s="22" t="s">
        <v>82</v>
      </c>
      <c r="Y20" s="68">
        <v>2463</v>
      </c>
      <c r="Z20" s="41"/>
      <c r="AA20" s="1" t="s">
        <v>79</v>
      </c>
      <c r="AB20" s="28" t="s">
        <v>332</v>
      </c>
    </row>
    <row r="21" spans="1:28" x14ac:dyDescent="0.3">
      <c r="A21" s="1" t="s">
        <v>56</v>
      </c>
      <c r="B21" s="1" t="s">
        <v>46</v>
      </c>
      <c r="C21" s="27" t="s">
        <v>50</v>
      </c>
      <c r="D21" s="38">
        <v>11</v>
      </c>
      <c r="E21" s="87"/>
      <c r="F21" s="87"/>
      <c r="G21" s="87"/>
      <c r="H21" s="27"/>
      <c r="I21" s="27"/>
      <c r="J21" s="87"/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v>19</v>
      </c>
      <c r="U21" s="40" t="str">
        <f t="shared" si="1"/>
        <v/>
      </c>
      <c r="V21" s="22">
        <v>481</v>
      </c>
      <c r="W21" s="22" t="s">
        <v>77</v>
      </c>
      <c r="X21" s="22" t="s">
        <v>82</v>
      </c>
      <c r="Y21" s="68">
        <v>2463</v>
      </c>
      <c r="Z21" s="41"/>
      <c r="AA21" s="1" t="s">
        <v>79</v>
      </c>
      <c r="AB21" s="28" t="s">
        <v>332</v>
      </c>
    </row>
    <row r="22" spans="1:28" x14ac:dyDescent="0.3">
      <c r="A22" s="1" t="s">
        <v>56</v>
      </c>
      <c r="B22" s="1" t="s">
        <v>46</v>
      </c>
      <c r="C22" s="55" t="s">
        <v>39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55">
        <v>33</v>
      </c>
      <c r="Q22" s="42"/>
      <c r="R22" s="42"/>
      <c r="S22" s="42"/>
      <c r="T22" s="27"/>
      <c r="U22" s="40" t="str">
        <f t="shared" ref="U22" si="2">_xlfn.IFNA("",((T22+Q22+N22-R22)+(O22*2))/E22)</f>
        <v/>
      </c>
      <c r="V22" s="22">
        <v>481</v>
      </c>
      <c r="W22" s="22" t="s">
        <v>77</v>
      </c>
      <c r="X22" s="22" t="s">
        <v>82</v>
      </c>
      <c r="Y22" s="68">
        <v>2463</v>
      </c>
      <c r="Z22" s="41"/>
      <c r="AA22" s="1" t="s">
        <v>79</v>
      </c>
      <c r="AB22" s="28" t="s">
        <v>332</v>
      </c>
    </row>
    <row r="23" spans="1:28" x14ac:dyDescent="0.3">
      <c r="A23" s="43" t="s">
        <v>56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33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90</v>
      </c>
      <c r="U23" s="45">
        <f>((T23+Q23+N23-R23)+(O23*2))/E23</f>
        <v>0.375</v>
      </c>
      <c r="V23" s="46">
        <v>481</v>
      </c>
      <c r="W23" s="46" t="s">
        <v>77</v>
      </c>
      <c r="X23" s="46" t="s">
        <v>82</v>
      </c>
      <c r="Y23" s="69">
        <v>2463</v>
      </c>
      <c r="Z23" s="74" t="s">
        <v>383</v>
      </c>
      <c r="AA23" s="43" t="s">
        <v>79</v>
      </c>
      <c r="AB23" s="67" t="s">
        <v>332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 t="e">
        <f>J23/K23</f>
        <v>#DIV/0!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384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31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56</v>
      </c>
      <c r="C35" s="27" t="s">
        <v>160</v>
      </c>
      <c r="D35" s="38">
        <v>34</v>
      </c>
      <c r="E35" s="87"/>
      <c r="F35" s="27">
        <v>4</v>
      </c>
      <c r="G35" s="27">
        <v>8</v>
      </c>
      <c r="H35" s="27"/>
      <c r="I35" s="27"/>
      <c r="J35" s="27">
        <v>2</v>
      </c>
      <c r="K35" s="27">
        <v>2</v>
      </c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10</v>
      </c>
      <c r="U35" s="40" t="str">
        <f>IFERROR(((T35+Q35+N35-R35)+(O35*2))/E35,"")</f>
        <v/>
      </c>
      <c r="V35" s="22">
        <v>481</v>
      </c>
      <c r="W35" s="22" t="s">
        <v>81</v>
      </c>
      <c r="X35" s="22" t="s">
        <v>78</v>
      </c>
      <c r="Y35" s="68">
        <v>2463</v>
      </c>
      <c r="Z35" s="41"/>
      <c r="AA35" s="1" t="s">
        <v>161</v>
      </c>
      <c r="AB35" s="28" t="s">
        <v>333</v>
      </c>
    </row>
    <row r="36" spans="1:28" x14ac:dyDescent="0.3">
      <c r="A36" s="1" t="s">
        <v>46</v>
      </c>
      <c r="B36" s="1" t="s">
        <v>56</v>
      </c>
      <c r="C36" s="27" t="s">
        <v>163</v>
      </c>
      <c r="D36" s="38">
        <v>10</v>
      </c>
      <c r="E36" s="87"/>
      <c r="F36" s="27">
        <v>3</v>
      </c>
      <c r="G36" s="27">
        <v>6</v>
      </c>
      <c r="H36" s="27"/>
      <c r="I36" s="27"/>
      <c r="J36" s="27">
        <v>1</v>
      </c>
      <c r="K36" s="27">
        <v>1</v>
      </c>
      <c r="L36" s="87"/>
      <c r="M36" s="87"/>
      <c r="N36" s="27">
        <f t="shared" ref="N36:N40" si="4">SUM(L36:M36)</f>
        <v>0</v>
      </c>
      <c r="O36" s="88"/>
      <c r="P36" s="88"/>
      <c r="Q36" s="88"/>
      <c r="R36" s="88"/>
      <c r="S36" s="88"/>
      <c r="T36" s="39">
        <v>7</v>
      </c>
      <c r="U36" s="40" t="str">
        <f t="shared" ref="U36:U45" si="5">IFERROR(((T36+Q36+N36-R36)+(O36*2))/E36,"")</f>
        <v/>
      </c>
      <c r="V36" s="22">
        <v>481</v>
      </c>
      <c r="W36" s="22" t="s">
        <v>81</v>
      </c>
      <c r="X36" s="22" t="s">
        <v>78</v>
      </c>
      <c r="Y36" s="68">
        <v>2463</v>
      </c>
      <c r="Z36" s="41"/>
      <c r="AA36" s="1" t="s">
        <v>161</v>
      </c>
      <c r="AB36" s="28" t="s">
        <v>333</v>
      </c>
    </row>
    <row r="37" spans="1:28" x14ac:dyDescent="0.3">
      <c r="A37" s="1" t="s">
        <v>46</v>
      </c>
      <c r="B37" s="1" t="s">
        <v>56</v>
      </c>
      <c r="C37" s="27" t="s">
        <v>164</v>
      </c>
      <c r="D37" s="38">
        <v>32</v>
      </c>
      <c r="E37" s="87"/>
      <c r="F37" s="27">
        <v>0</v>
      </c>
      <c r="G37" s="27">
        <v>6</v>
      </c>
      <c r="H37" s="27"/>
      <c r="I37" s="27"/>
      <c r="J37" s="27">
        <v>1</v>
      </c>
      <c r="K37" s="27">
        <v>2</v>
      </c>
      <c r="L37" s="87"/>
      <c r="M37" s="87"/>
      <c r="N37" s="27">
        <f t="shared" si="4"/>
        <v>0</v>
      </c>
      <c r="O37" s="88"/>
      <c r="P37" s="88"/>
      <c r="Q37" s="88"/>
      <c r="R37" s="88"/>
      <c r="S37" s="88"/>
      <c r="T37" s="39">
        <v>1</v>
      </c>
      <c r="U37" s="40" t="str">
        <f t="shared" si="5"/>
        <v/>
      </c>
      <c r="V37" s="22">
        <v>481</v>
      </c>
      <c r="W37" s="22" t="s">
        <v>81</v>
      </c>
      <c r="X37" s="22" t="s">
        <v>78</v>
      </c>
      <c r="Y37" s="68">
        <v>2463</v>
      </c>
      <c r="Z37" s="41"/>
      <c r="AA37" s="1" t="s">
        <v>161</v>
      </c>
      <c r="AB37" s="28" t="s">
        <v>333</v>
      </c>
    </row>
    <row r="38" spans="1:28" x14ac:dyDescent="0.3">
      <c r="A38" s="1" t="s">
        <v>46</v>
      </c>
      <c r="B38" s="1" t="s">
        <v>56</v>
      </c>
      <c r="C38" s="27" t="s">
        <v>165</v>
      </c>
      <c r="D38" s="38">
        <v>14</v>
      </c>
      <c r="E38" s="87"/>
      <c r="F38" s="27">
        <v>1</v>
      </c>
      <c r="G38" s="27">
        <v>4</v>
      </c>
      <c r="H38" s="27"/>
      <c r="I38" s="27"/>
      <c r="J38" s="27">
        <v>0</v>
      </c>
      <c r="K38" s="27">
        <v>0</v>
      </c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39">
        <v>2</v>
      </c>
      <c r="U38" s="40" t="str">
        <f t="shared" si="5"/>
        <v/>
      </c>
      <c r="V38" s="22">
        <v>481</v>
      </c>
      <c r="W38" s="22" t="s">
        <v>81</v>
      </c>
      <c r="X38" s="22" t="s">
        <v>78</v>
      </c>
      <c r="Y38" s="68">
        <v>2463</v>
      </c>
      <c r="Z38" s="41"/>
      <c r="AA38" s="1" t="s">
        <v>161</v>
      </c>
      <c r="AB38" s="28" t="s">
        <v>333</v>
      </c>
    </row>
    <row r="39" spans="1:28" x14ac:dyDescent="0.3">
      <c r="A39" s="1" t="s">
        <v>46</v>
      </c>
      <c r="B39" s="1" t="s">
        <v>56</v>
      </c>
      <c r="C39" s="27" t="s">
        <v>49</v>
      </c>
      <c r="D39" s="38">
        <v>52</v>
      </c>
      <c r="E39" s="87"/>
      <c r="F39" s="27">
        <v>2</v>
      </c>
      <c r="G39" s="27">
        <v>7</v>
      </c>
      <c r="H39" s="27"/>
      <c r="I39" s="27"/>
      <c r="J39" s="27">
        <v>0</v>
      </c>
      <c r="K39" s="27">
        <v>0</v>
      </c>
      <c r="L39" s="87"/>
      <c r="M39" s="87"/>
      <c r="N39" s="27">
        <f t="shared" si="4"/>
        <v>0</v>
      </c>
      <c r="O39" s="88"/>
      <c r="P39" s="88"/>
      <c r="Q39" s="88"/>
      <c r="R39" s="88"/>
      <c r="S39" s="88"/>
      <c r="T39" s="39">
        <v>4</v>
      </c>
      <c r="U39" s="40" t="str">
        <f t="shared" si="5"/>
        <v/>
      </c>
      <c r="V39" s="22">
        <v>481</v>
      </c>
      <c r="W39" s="22" t="s">
        <v>81</v>
      </c>
      <c r="X39" s="22" t="s">
        <v>78</v>
      </c>
      <c r="Y39" s="68">
        <v>2463</v>
      </c>
      <c r="Z39" s="41"/>
      <c r="AA39" s="1" t="s">
        <v>161</v>
      </c>
      <c r="AB39" s="28" t="s">
        <v>333</v>
      </c>
    </row>
    <row r="40" spans="1:28" x14ac:dyDescent="0.3">
      <c r="A40" s="1" t="s">
        <v>46</v>
      </c>
      <c r="B40" s="1" t="s">
        <v>56</v>
      </c>
      <c r="C40" s="27" t="s">
        <v>168</v>
      </c>
      <c r="D40" s="38">
        <v>50</v>
      </c>
      <c r="E40" s="87"/>
      <c r="F40" s="27">
        <v>5</v>
      </c>
      <c r="G40" s="27">
        <v>13</v>
      </c>
      <c r="H40" s="27"/>
      <c r="I40" s="27"/>
      <c r="J40" s="27">
        <v>0</v>
      </c>
      <c r="K40" s="27">
        <v>0</v>
      </c>
      <c r="L40" s="87"/>
      <c r="M40" s="87"/>
      <c r="N40" s="27">
        <f t="shared" si="4"/>
        <v>0</v>
      </c>
      <c r="O40" s="88"/>
      <c r="P40" s="88"/>
      <c r="Q40" s="88"/>
      <c r="R40" s="88"/>
      <c r="S40" s="88"/>
      <c r="T40" s="39">
        <v>10</v>
      </c>
      <c r="U40" s="40" t="str">
        <f t="shared" si="5"/>
        <v/>
      </c>
      <c r="V40" s="22">
        <v>481</v>
      </c>
      <c r="W40" s="22" t="s">
        <v>81</v>
      </c>
      <c r="X40" s="22" t="s">
        <v>78</v>
      </c>
      <c r="Y40" s="68">
        <v>2463</v>
      </c>
      <c r="Z40" s="41"/>
      <c r="AA40" s="1" t="s">
        <v>161</v>
      </c>
      <c r="AB40" s="28" t="s">
        <v>333</v>
      </c>
    </row>
    <row r="41" spans="1:28" x14ac:dyDescent="0.3">
      <c r="A41" s="1" t="s">
        <v>46</v>
      </c>
      <c r="B41" s="1" t="s">
        <v>56</v>
      </c>
      <c r="C41" s="27" t="s">
        <v>169</v>
      </c>
      <c r="D41" s="38">
        <v>20</v>
      </c>
      <c r="E41" s="87" t="s">
        <v>382</v>
      </c>
      <c r="F41" s="27"/>
      <c r="G41" s="27"/>
      <c r="H41" s="27"/>
      <c r="I41" s="27"/>
      <c r="J41" s="27"/>
      <c r="K41" s="27"/>
      <c r="L41" s="87"/>
      <c r="M41" s="87"/>
      <c r="N41" s="27"/>
      <c r="O41" s="88"/>
      <c r="P41" s="88"/>
      <c r="Q41" s="88"/>
      <c r="R41" s="88"/>
      <c r="S41" s="88"/>
      <c r="T41" s="39"/>
      <c r="U41" s="40" t="str">
        <f t="shared" si="5"/>
        <v/>
      </c>
      <c r="V41" s="22">
        <v>481</v>
      </c>
      <c r="W41" s="22" t="s">
        <v>81</v>
      </c>
      <c r="X41" s="22" t="s">
        <v>78</v>
      </c>
      <c r="Y41" s="68">
        <v>2463</v>
      </c>
      <c r="Z41" s="41"/>
      <c r="AA41" s="1" t="s">
        <v>161</v>
      </c>
      <c r="AB41" s="28" t="s">
        <v>333</v>
      </c>
    </row>
    <row r="42" spans="1:28" x14ac:dyDescent="0.3">
      <c r="A42" s="1" t="s">
        <v>46</v>
      </c>
      <c r="B42" s="1" t="s">
        <v>56</v>
      </c>
      <c r="C42" s="27" t="s">
        <v>170</v>
      </c>
      <c r="D42" s="38">
        <v>24</v>
      </c>
      <c r="E42" s="87"/>
      <c r="F42" s="27">
        <v>6</v>
      </c>
      <c r="G42" s="27">
        <v>10</v>
      </c>
      <c r="H42" s="27"/>
      <c r="I42" s="27"/>
      <c r="J42" s="27">
        <v>5</v>
      </c>
      <c r="K42" s="27">
        <v>9</v>
      </c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39">
        <v>17</v>
      </c>
      <c r="U42" s="40" t="str">
        <f t="shared" si="5"/>
        <v/>
      </c>
      <c r="V42" s="22">
        <v>481</v>
      </c>
      <c r="W42" s="22" t="s">
        <v>81</v>
      </c>
      <c r="X42" s="22" t="s">
        <v>78</v>
      </c>
      <c r="Y42" s="68">
        <v>2463</v>
      </c>
      <c r="Z42" s="41"/>
      <c r="AA42" s="1" t="s">
        <v>161</v>
      </c>
      <c r="AB42" s="28" t="s">
        <v>333</v>
      </c>
    </row>
    <row r="43" spans="1:28" x14ac:dyDescent="0.3">
      <c r="A43" s="1" t="s">
        <v>46</v>
      </c>
      <c r="B43" s="1" t="s">
        <v>56</v>
      </c>
      <c r="C43" s="27" t="s">
        <v>171</v>
      </c>
      <c r="D43" s="38">
        <v>40</v>
      </c>
      <c r="E43" s="87"/>
      <c r="F43" s="27">
        <v>5</v>
      </c>
      <c r="G43" s="27">
        <v>7</v>
      </c>
      <c r="H43" s="27"/>
      <c r="I43" s="27"/>
      <c r="J43" s="27">
        <v>15</v>
      </c>
      <c r="K43" s="27">
        <v>17</v>
      </c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v>25</v>
      </c>
      <c r="U43" s="40" t="str">
        <f t="shared" si="5"/>
        <v/>
      </c>
      <c r="V43" s="22">
        <v>481</v>
      </c>
      <c r="W43" s="22" t="s">
        <v>81</v>
      </c>
      <c r="X43" s="22" t="s">
        <v>78</v>
      </c>
      <c r="Y43" s="68">
        <v>2463</v>
      </c>
      <c r="Z43" s="41"/>
      <c r="AA43" s="1" t="s">
        <v>161</v>
      </c>
      <c r="AB43" s="28" t="s">
        <v>333</v>
      </c>
    </row>
    <row r="44" spans="1:28" x14ac:dyDescent="0.3">
      <c r="A44" s="1" t="s">
        <v>46</v>
      </c>
      <c r="B44" s="1" t="s">
        <v>56</v>
      </c>
      <c r="C44" s="27" t="s">
        <v>172</v>
      </c>
      <c r="D44" s="38">
        <v>22</v>
      </c>
      <c r="E44" s="87"/>
      <c r="F44" s="27">
        <v>2</v>
      </c>
      <c r="G44" s="27">
        <v>7</v>
      </c>
      <c r="H44" s="27"/>
      <c r="I44" s="27"/>
      <c r="J44" s="27">
        <v>2</v>
      </c>
      <c r="K44" s="27">
        <v>2</v>
      </c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39">
        <v>6</v>
      </c>
      <c r="U44" s="40" t="str">
        <f t="shared" si="5"/>
        <v/>
      </c>
      <c r="V44" s="22">
        <v>481</v>
      </c>
      <c r="W44" s="22" t="s">
        <v>81</v>
      </c>
      <c r="X44" s="22" t="s">
        <v>78</v>
      </c>
      <c r="Y44" s="68">
        <v>2463</v>
      </c>
      <c r="Z44" s="41"/>
      <c r="AA44" s="1" t="s">
        <v>161</v>
      </c>
      <c r="AB44" s="28" t="s">
        <v>333</v>
      </c>
    </row>
    <row r="45" spans="1:28" x14ac:dyDescent="0.3">
      <c r="A45" s="1" t="s">
        <v>46</v>
      </c>
      <c r="B45" s="1" t="s">
        <v>56</v>
      </c>
      <c r="C45" s="27" t="s">
        <v>173</v>
      </c>
      <c r="D45" s="38">
        <v>42</v>
      </c>
      <c r="E45" s="87"/>
      <c r="F45" s="27">
        <v>2</v>
      </c>
      <c r="G45" s="27">
        <v>7</v>
      </c>
      <c r="H45" s="27"/>
      <c r="I45" s="27"/>
      <c r="J45" s="27">
        <v>11</v>
      </c>
      <c r="K45" s="27">
        <v>16</v>
      </c>
      <c r="L45" s="87"/>
      <c r="M45" s="87"/>
      <c r="N45" s="27">
        <f>SUM(L45:M45)</f>
        <v>0</v>
      </c>
      <c r="O45" s="88"/>
      <c r="P45" s="88"/>
      <c r="Q45" s="88"/>
      <c r="R45" s="88"/>
      <c r="S45" s="88"/>
      <c r="T45" s="39">
        <v>15</v>
      </c>
      <c r="U45" s="40" t="str">
        <f t="shared" si="5"/>
        <v/>
      </c>
      <c r="V45" s="22">
        <v>481</v>
      </c>
      <c r="W45" s="22" t="s">
        <v>81</v>
      </c>
      <c r="X45" s="22" t="s">
        <v>78</v>
      </c>
      <c r="Y45" s="68">
        <v>2463</v>
      </c>
      <c r="Z45" s="41" t="s">
        <v>468</v>
      </c>
      <c r="AA45" s="1" t="s">
        <v>161</v>
      </c>
      <c r="AB45" s="28" t="s">
        <v>333</v>
      </c>
    </row>
    <row r="46" spans="1:28" x14ac:dyDescent="0.3">
      <c r="A46" s="1" t="s">
        <v>46</v>
      </c>
      <c r="B46" s="1" t="s">
        <v>56</v>
      </c>
      <c r="C46" s="55" t="s">
        <v>39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55">
        <v>22</v>
      </c>
      <c r="Q46" s="42"/>
      <c r="R46" s="55">
        <v>24</v>
      </c>
      <c r="S46" s="42"/>
      <c r="T46" s="42"/>
      <c r="U46" s="40" t="str">
        <f t="shared" ref="U46" si="6">_xlfn.IFNA("",((T46+Q46+N46-R46)+(O46*2))/E46)</f>
        <v/>
      </c>
      <c r="V46" s="22">
        <v>481</v>
      </c>
      <c r="W46" s="22" t="s">
        <v>81</v>
      </c>
      <c r="X46" s="22" t="s">
        <v>78</v>
      </c>
      <c r="Y46" s="68">
        <v>2463</v>
      </c>
      <c r="Z46" s="41"/>
      <c r="AA46" s="1" t="s">
        <v>161</v>
      </c>
      <c r="AB46" s="28" t="s">
        <v>333</v>
      </c>
    </row>
    <row r="47" spans="1:28" x14ac:dyDescent="0.3">
      <c r="A47" s="43" t="s">
        <v>46</v>
      </c>
      <c r="B47" s="43" t="s">
        <v>56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30</v>
      </c>
      <c r="G47" s="44">
        <f t="shared" si="7"/>
        <v>75</v>
      </c>
      <c r="H47" s="44">
        <f t="shared" si="7"/>
        <v>0</v>
      </c>
      <c r="I47" s="44">
        <f t="shared" si="7"/>
        <v>0</v>
      </c>
      <c r="J47" s="44">
        <f t="shared" si="7"/>
        <v>37</v>
      </c>
      <c r="K47" s="44">
        <f t="shared" si="7"/>
        <v>49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22</v>
      </c>
      <c r="Q47" s="44">
        <f t="shared" si="7"/>
        <v>0</v>
      </c>
      <c r="R47" s="44">
        <f t="shared" si="7"/>
        <v>24</v>
      </c>
      <c r="S47" s="44">
        <f t="shared" si="7"/>
        <v>0</v>
      </c>
      <c r="T47" s="44">
        <f t="shared" si="7"/>
        <v>97</v>
      </c>
      <c r="U47" s="45">
        <f>((T47+Q47+N47-R47)+(O47*2))/E47</f>
        <v>0.30416666666666664</v>
      </c>
      <c r="V47" s="46">
        <v>481</v>
      </c>
      <c r="W47" s="46" t="s">
        <v>81</v>
      </c>
      <c r="X47" s="63" t="s">
        <v>78</v>
      </c>
      <c r="Y47" s="73">
        <v>2463</v>
      </c>
      <c r="Z47" s="47"/>
      <c r="AA47" s="43" t="s">
        <v>161</v>
      </c>
      <c r="AB47" s="67" t="s">
        <v>333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0.4</v>
      </c>
      <c r="H48" s="27"/>
      <c r="I48" s="1"/>
      <c r="J48" s="48" t="s">
        <v>42</v>
      </c>
      <c r="K48" s="50">
        <f>J47/K47</f>
        <v>0.75510204081632648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B1F5-DAC6-49B8-A730-DABFC11E76A8}">
  <sheetPr>
    <tabColor rgb="FFFF0000"/>
    <pageSetUpPr fitToPage="1"/>
  </sheetPr>
  <dimension ref="A1:AB51"/>
  <sheetViews>
    <sheetView workbookViewId="0">
      <selection activeCell="C27" sqref="C2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385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447</v>
      </c>
    </row>
    <row r="3" spans="1:28" x14ac:dyDescent="0.3">
      <c r="B3" s="1"/>
      <c r="C3" s="6">
        <v>29662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277</v>
      </c>
      <c r="D4" s="7" t="s">
        <v>5</v>
      </c>
      <c r="E4" s="8"/>
      <c r="F4" s="5"/>
      <c r="G4" s="1"/>
      <c r="J4" s="15" t="s">
        <v>334</v>
      </c>
      <c r="K4" s="16" t="s">
        <v>45</v>
      </c>
      <c r="L4" s="17"/>
      <c r="M4" s="18"/>
      <c r="N4" s="19">
        <v>13</v>
      </c>
      <c r="O4" s="19">
        <v>28</v>
      </c>
      <c r="P4" s="19">
        <v>26</v>
      </c>
      <c r="Q4" s="19">
        <v>20</v>
      </c>
      <c r="R4" s="20"/>
      <c r="S4" s="21">
        <f>SUM(N4:R4)</f>
        <v>87</v>
      </c>
      <c r="T4" s="22">
        <v>482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335</v>
      </c>
      <c r="K5" s="16" t="s">
        <v>57</v>
      </c>
      <c r="L5" s="17"/>
      <c r="M5" s="18"/>
      <c r="N5" s="19">
        <v>22</v>
      </c>
      <c r="O5" s="19">
        <v>29</v>
      </c>
      <c r="P5" s="19">
        <v>26</v>
      </c>
      <c r="Q5" s="19">
        <v>32</v>
      </c>
      <c r="R5" s="20"/>
      <c r="S5" s="21">
        <f>SUM(N5:R5)</f>
        <v>109</v>
      </c>
      <c r="T5" s="22">
        <v>482</v>
      </c>
      <c r="U5" s="1"/>
      <c r="V5" s="1"/>
      <c r="W5" s="1"/>
    </row>
    <row r="6" spans="1:28" x14ac:dyDescent="0.3">
      <c r="C6" s="65">
        <v>647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482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46</v>
      </c>
      <c r="C13" s="27" t="s">
        <v>47</v>
      </c>
      <c r="D13" s="38">
        <v>21</v>
      </c>
      <c r="E13" s="87"/>
      <c r="F13" s="27">
        <v>7</v>
      </c>
      <c r="G13" s="27">
        <v>17</v>
      </c>
      <c r="H13" s="27"/>
      <c r="I13" s="27"/>
      <c r="J13" s="27">
        <v>2</v>
      </c>
      <c r="K13" s="27">
        <v>2</v>
      </c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v>16</v>
      </c>
      <c r="U13" s="40" t="str">
        <f>IFERROR(((T13+Q13+N13-R13)+(O13*2))/E13,"")</f>
        <v/>
      </c>
      <c r="V13" s="22">
        <v>482</v>
      </c>
      <c r="W13" s="22" t="s">
        <v>81</v>
      </c>
      <c r="X13" s="22" t="s">
        <v>82</v>
      </c>
      <c r="Y13" s="68">
        <v>647</v>
      </c>
      <c r="Z13" s="41"/>
      <c r="AA13" s="1" t="s">
        <v>79</v>
      </c>
      <c r="AB13" s="28" t="s">
        <v>336</v>
      </c>
    </row>
    <row r="14" spans="1:28" x14ac:dyDescent="0.3">
      <c r="A14" s="1" t="s">
        <v>56</v>
      </c>
      <c r="B14" s="1" t="s">
        <v>46</v>
      </c>
      <c r="C14" s="27" t="s">
        <v>85</v>
      </c>
      <c r="D14" s="38">
        <v>24</v>
      </c>
      <c r="E14" s="87"/>
      <c r="F14" s="27">
        <v>3</v>
      </c>
      <c r="G14" s="27">
        <v>8</v>
      </c>
      <c r="H14" s="27"/>
      <c r="I14" s="27"/>
      <c r="J14" s="27">
        <v>0</v>
      </c>
      <c r="K14" s="27">
        <v>0</v>
      </c>
      <c r="L14" s="87"/>
      <c r="M14" s="87"/>
      <c r="N14" s="27">
        <f t="shared" ref="N14:N20" si="0">SUM(L14:M14)</f>
        <v>0</v>
      </c>
      <c r="O14" s="88"/>
      <c r="P14" s="88"/>
      <c r="Q14" s="88"/>
      <c r="R14" s="88"/>
      <c r="S14" s="88"/>
      <c r="T14" s="27">
        <v>6</v>
      </c>
      <c r="U14" s="40" t="str">
        <f t="shared" ref="U14:U21" si="1">IFERROR(((T14+Q14+N14-R14)+(O14*2))/E14,"")</f>
        <v/>
      </c>
      <c r="V14" s="22">
        <v>482</v>
      </c>
      <c r="W14" s="22" t="s">
        <v>81</v>
      </c>
      <c r="X14" s="22" t="s">
        <v>82</v>
      </c>
      <c r="Y14" s="68">
        <v>647</v>
      </c>
      <c r="Z14" s="41"/>
      <c r="AA14" s="1" t="s">
        <v>79</v>
      </c>
      <c r="AB14" s="28" t="s">
        <v>336</v>
      </c>
    </row>
    <row r="15" spans="1:28" x14ac:dyDescent="0.3">
      <c r="A15" s="1" t="s">
        <v>56</v>
      </c>
      <c r="B15" s="1" t="s">
        <v>46</v>
      </c>
      <c r="C15" s="27" t="s">
        <v>54</v>
      </c>
      <c r="D15" s="38">
        <v>32</v>
      </c>
      <c r="E15" s="87"/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27">
        <v>4</v>
      </c>
      <c r="U15" s="40" t="str">
        <f t="shared" si="1"/>
        <v/>
      </c>
      <c r="V15" s="22">
        <v>482</v>
      </c>
      <c r="W15" s="22" t="s">
        <v>81</v>
      </c>
      <c r="X15" s="22" t="s">
        <v>82</v>
      </c>
      <c r="Y15" s="68">
        <v>647</v>
      </c>
      <c r="Z15" s="41"/>
      <c r="AA15" s="1" t="s">
        <v>79</v>
      </c>
      <c r="AB15" s="28" t="s">
        <v>336</v>
      </c>
    </row>
    <row r="16" spans="1:28" x14ac:dyDescent="0.3">
      <c r="A16" s="1" t="s">
        <v>56</v>
      </c>
      <c r="B16" s="1" t="s">
        <v>46</v>
      </c>
      <c r="C16" s="27" t="s">
        <v>110</v>
      </c>
      <c r="D16" s="38">
        <v>25</v>
      </c>
      <c r="E16" s="87"/>
      <c r="F16" s="27">
        <v>4</v>
      </c>
      <c r="G16" s="27">
        <v>11</v>
      </c>
      <c r="H16" s="27"/>
      <c r="I16" s="27"/>
      <c r="J16" s="27">
        <v>0</v>
      </c>
      <c r="K16" s="27">
        <v>0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v>8</v>
      </c>
      <c r="U16" s="40" t="str">
        <f t="shared" si="1"/>
        <v/>
      </c>
      <c r="V16" s="22">
        <v>482</v>
      </c>
      <c r="W16" s="22" t="s">
        <v>81</v>
      </c>
      <c r="X16" s="22" t="s">
        <v>82</v>
      </c>
      <c r="Y16" s="68">
        <v>647</v>
      </c>
      <c r="Z16" s="41"/>
      <c r="AA16" s="1" t="s">
        <v>79</v>
      </c>
      <c r="AB16" s="28" t="s">
        <v>336</v>
      </c>
    </row>
    <row r="17" spans="1:28" x14ac:dyDescent="0.3">
      <c r="A17" s="1" t="s">
        <v>56</v>
      </c>
      <c r="B17" s="1" t="s">
        <v>46</v>
      </c>
      <c r="C17" s="27" t="s">
        <v>111</v>
      </c>
      <c r="D17" s="38">
        <v>44</v>
      </c>
      <c r="E17" s="87"/>
      <c r="F17" s="27">
        <v>3</v>
      </c>
      <c r="G17" s="27">
        <v>11</v>
      </c>
      <c r="H17" s="27"/>
      <c r="I17" s="27"/>
      <c r="J17" s="27">
        <v>3</v>
      </c>
      <c r="K17" s="27">
        <v>4</v>
      </c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v>9</v>
      </c>
      <c r="U17" s="40" t="str">
        <f t="shared" si="1"/>
        <v/>
      </c>
      <c r="V17" s="22">
        <v>482</v>
      </c>
      <c r="W17" s="22" t="s">
        <v>81</v>
      </c>
      <c r="X17" s="22" t="s">
        <v>82</v>
      </c>
      <c r="Y17" s="68">
        <v>647</v>
      </c>
      <c r="Z17" s="41"/>
      <c r="AA17" s="1" t="s">
        <v>79</v>
      </c>
      <c r="AB17" s="28" t="s">
        <v>336</v>
      </c>
    </row>
    <row r="18" spans="1:28" x14ac:dyDescent="0.3">
      <c r="A18" s="1" t="s">
        <v>56</v>
      </c>
      <c r="B18" s="1" t="s">
        <v>46</v>
      </c>
      <c r="C18" s="27" t="s">
        <v>48</v>
      </c>
      <c r="D18" s="38">
        <v>15</v>
      </c>
      <c r="E18" s="87"/>
      <c r="F18" s="27">
        <v>8</v>
      </c>
      <c r="G18" s="27">
        <v>19</v>
      </c>
      <c r="H18" s="27"/>
      <c r="I18" s="27"/>
      <c r="J18" s="27">
        <v>2</v>
      </c>
      <c r="K18" s="27">
        <v>4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v>18</v>
      </c>
      <c r="U18" s="40" t="str">
        <f t="shared" si="1"/>
        <v/>
      </c>
      <c r="V18" s="22">
        <v>482</v>
      </c>
      <c r="W18" s="22" t="s">
        <v>81</v>
      </c>
      <c r="X18" s="22" t="s">
        <v>82</v>
      </c>
      <c r="Y18" s="68">
        <v>647</v>
      </c>
      <c r="Z18" s="41"/>
      <c r="AA18" s="1" t="s">
        <v>79</v>
      </c>
      <c r="AB18" s="28" t="s">
        <v>336</v>
      </c>
    </row>
    <row r="19" spans="1:28" x14ac:dyDescent="0.3">
      <c r="A19" s="1" t="s">
        <v>56</v>
      </c>
      <c r="B19" s="1" t="s">
        <v>46</v>
      </c>
      <c r="C19" s="27" t="s">
        <v>53</v>
      </c>
      <c r="D19" s="38">
        <v>13</v>
      </c>
      <c r="E19" s="87" t="s">
        <v>450</v>
      </c>
      <c r="F19" s="27"/>
      <c r="G19" s="27"/>
      <c r="H19" s="27"/>
      <c r="I19" s="27"/>
      <c r="J19" s="27"/>
      <c r="K19" s="27"/>
      <c r="L19" s="87"/>
      <c r="M19" s="87"/>
      <c r="N19" s="27"/>
      <c r="O19" s="88"/>
      <c r="P19" s="88"/>
      <c r="Q19" s="88"/>
      <c r="R19" s="88"/>
      <c r="S19" s="88"/>
      <c r="T19" s="27"/>
      <c r="U19" s="40"/>
      <c r="V19" s="22">
        <v>482</v>
      </c>
      <c r="W19" s="22" t="s">
        <v>81</v>
      </c>
      <c r="X19" s="22" t="s">
        <v>82</v>
      </c>
      <c r="Y19" s="68">
        <v>647</v>
      </c>
      <c r="Z19" s="41"/>
      <c r="AA19" s="1" t="s">
        <v>79</v>
      </c>
      <c r="AB19" s="28" t="s">
        <v>336</v>
      </c>
    </row>
    <row r="20" spans="1:28" x14ac:dyDescent="0.3">
      <c r="A20" s="1" t="s">
        <v>56</v>
      </c>
      <c r="B20" s="1" t="s">
        <v>46</v>
      </c>
      <c r="C20" s="27" t="s">
        <v>112</v>
      </c>
      <c r="D20" s="38">
        <v>33</v>
      </c>
      <c r="E20" s="87"/>
      <c r="F20" s="27">
        <v>6</v>
      </c>
      <c r="G20" s="27">
        <v>10</v>
      </c>
      <c r="H20" s="27"/>
      <c r="I20" s="27"/>
      <c r="J20" s="27">
        <v>2</v>
      </c>
      <c r="K20" s="27">
        <v>3</v>
      </c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27">
        <v>14</v>
      </c>
      <c r="U20" s="40" t="str">
        <f t="shared" si="1"/>
        <v/>
      </c>
      <c r="V20" s="22">
        <v>482</v>
      </c>
      <c r="W20" s="22" t="s">
        <v>81</v>
      </c>
      <c r="X20" s="22" t="s">
        <v>82</v>
      </c>
      <c r="Y20" s="68">
        <v>647</v>
      </c>
      <c r="Z20" s="41"/>
      <c r="AA20" s="1" t="s">
        <v>79</v>
      </c>
      <c r="AB20" s="28" t="s">
        <v>336</v>
      </c>
    </row>
    <row r="21" spans="1:28" x14ac:dyDescent="0.3">
      <c r="A21" s="1" t="s">
        <v>56</v>
      </c>
      <c r="B21" s="1" t="s">
        <v>46</v>
      </c>
      <c r="C21" s="27" t="s">
        <v>50</v>
      </c>
      <c r="D21" s="38">
        <v>11</v>
      </c>
      <c r="E21" s="87"/>
      <c r="F21" s="27">
        <v>6</v>
      </c>
      <c r="G21" s="27">
        <v>14</v>
      </c>
      <c r="H21" s="27"/>
      <c r="I21" s="27"/>
      <c r="J21" s="27">
        <v>0</v>
      </c>
      <c r="K21" s="27">
        <v>0</v>
      </c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v>12</v>
      </c>
      <c r="U21" s="40" t="str">
        <f t="shared" si="1"/>
        <v/>
      </c>
      <c r="V21" s="22">
        <v>482</v>
      </c>
      <c r="W21" s="22" t="s">
        <v>81</v>
      </c>
      <c r="X21" s="22" t="s">
        <v>82</v>
      </c>
      <c r="Y21" s="68">
        <v>647</v>
      </c>
      <c r="Z21" s="41"/>
      <c r="AA21" s="1" t="s">
        <v>79</v>
      </c>
      <c r="AB21" s="28" t="s">
        <v>336</v>
      </c>
    </row>
    <row r="22" spans="1:28" x14ac:dyDescent="0.3">
      <c r="A22" s="1" t="s">
        <v>56</v>
      </c>
      <c r="B22" s="1" t="s">
        <v>46</v>
      </c>
      <c r="C22" s="55" t="s">
        <v>39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55">
        <v>18</v>
      </c>
      <c r="Q22" s="42"/>
      <c r="R22" s="42"/>
      <c r="S22" s="42"/>
      <c r="T22" s="27"/>
      <c r="U22" s="40" t="str">
        <f t="shared" ref="U22" si="2">_xlfn.IFNA("",((T22+Q22+N22-R22)+(O22*2))/E22)</f>
        <v/>
      </c>
      <c r="V22" s="22">
        <v>482</v>
      </c>
      <c r="W22" s="22" t="s">
        <v>81</v>
      </c>
      <c r="X22" s="22" t="s">
        <v>82</v>
      </c>
      <c r="Y22" s="68">
        <v>647</v>
      </c>
      <c r="Z22" s="41"/>
      <c r="AA22" s="1" t="s">
        <v>79</v>
      </c>
      <c r="AB22" s="28" t="s">
        <v>336</v>
      </c>
    </row>
    <row r="23" spans="1:28" x14ac:dyDescent="0.3">
      <c r="A23" s="43" t="s">
        <v>56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39</v>
      </c>
      <c r="G23" s="44">
        <f t="shared" si="3"/>
        <v>95</v>
      </c>
      <c r="H23" s="44">
        <f t="shared" si="3"/>
        <v>0</v>
      </c>
      <c r="I23" s="44">
        <f t="shared" si="3"/>
        <v>0</v>
      </c>
      <c r="J23" s="44">
        <f t="shared" si="3"/>
        <v>9</v>
      </c>
      <c r="K23" s="44">
        <f t="shared" si="3"/>
        <v>13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18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87</v>
      </c>
      <c r="U23" s="45">
        <f>((T23+Q23+N23-R23)+(O23*2))/E23</f>
        <v>0.36249999999999999</v>
      </c>
      <c r="V23" s="46">
        <v>482</v>
      </c>
      <c r="W23" s="46" t="s">
        <v>81</v>
      </c>
      <c r="X23" s="46" t="s">
        <v>82</v>
      </c>
      <c r="Y23" s="69">
        <v>647</v>
      </c>
      <c r="Z23" s="47"/>
      <c r="AA23" s="43" t="s">
        <v>79</v>
      </c>
      <c r="AB23" s="67" t="s">
        <v>336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0.41052631578947368</v>
      </c>
      <c r="H24" s="27"/>
      <c r="I24" s="1"/>
      <c r="J24" s="48" t="s">
        <v>42</v>
      </c>
      <c r="K24" s="50">
        <f>J23/K23</f>
        <v>0.69230769230769229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32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56</v>
      </c>
      <c r="C35" s="27" t="s">
        <v>160</v>
      </c>
      <c r="D35" s="38">
        <v>34</v>
      </c>
      <c r="E35" s="87"/>
      <c r="F35" s="27">
        <v>2</v>
      </c>
      <c r="G35" s="27">
        <v>6</v>
      </c>
      <c r="H35" s="27"/>
      <c r="I35" s="27"/>
      <c r="J35" s="27">
        <v>0</v>
      </c>
      <c r="K35" s="27">
        <v>0</v>
      </c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4</v>
      </c>
      <c r="U35" s="40" t="str">
        <f>IFERROR(((T35+Q35+N35-R35)+(O35*2))/E35,"")</f>
        <v/>
      </c>
      <c r="V35" s="22">
        <v>482</v>
      </c>
      <c r="W35" s="22" t="s">
        <v>77</v>
      </c>
      <c r="X35" s="22" t="s">
        <v>78</v>
      </c>
      <c r="Y35" s="68">
        <v>647</v>
      </c>
      <c r="Z35" s="41"/>
      <c r="AA35" s="1" t="s">
        <v>161</v>
      </c>
      <c r="AB35" s="28" t="s">
        <v>337</v>
      </c>
    </row>
    <row r="36" spans="1:28" x14ac:dyDescent="0.3">
      <c r="A36" s="1" t="s">
        <v>46</v>
      </c>
      <c r="B36" s="1" t="s">
        <v>56</v>
      </c>
      <c r="C36" s="27" t="s">
        <v>163</v>
      </c>
      <c r="D36" s="38">
        <v>10</v>
      </c>
      <c r="E36" s="87"/>
      <c r="F36" s="27">
        <v>1</v>
      </c>
      <c r="G36" s="27">
        <v>3</v>
      </c>
      <c r="H36" s="27"/>
      <c r="I36" s="27"/>
      <c r="J36" s="27">
        <v>0</v>
      </c>
      <c r="K36" s="27">
        <v>0</v>
      </c>
      <c r="L36" s="87"/>
      <c r="M36" s="87"/>
      <c r="N36" s="27">
        <f t="shared" ref="N36:N40" si="4">SUM(L36:M36)</f>
        <v>0</v>
      </c>
      <c r="O36" s="88"/>
      <c r="P36" s="88"/>
      <c r="Q36" s="88"/>
      <c r="R36" s="88"/>
      <c r="S36" s="88"/>
      <c r="T36" s="39">
        <v>2</v>
      </c>
      <c r="U36" s="40" t="str">
        <f t="shared" ref="U36:U45" si="5">IFERROR(((T36+Q36+N36-R36)+(O36*2))/E36,"")</f>
        <v/>
      </c>
      <c r="V36" s="22">
        <v>482</v>
      </c>
      <c r="W36" s="22" t="s">
        <v>77</v>
      </c>
      <c r="X36" s="22" t="s">
        <v>78</v>
      </c>
      <c r="Y36" s="68">
        <v>647</v>
      </c>
      <c r="Z36" s="41"/>
      <c r="AA36" s="1" t="s">
        <v>161</v>
      </c>
      <c r="AB36" s="28" t="s">
        <v>337</v>
      </c>
    </row>
    <row r="37" spans="1:28" x14ac:dyDescent="0.3">
      <c r="A37" s="1" t="s">
        <v>46</v>
      </c>
      <c r="B37" s="1" t="s">
        <v>56</v>
      </c>
      <c r="C37" s="27" t="s">
        <v>164</v>
      </c>
      <c r="D37" s="38">
        <v>32</v>
      </c>
      <c r="E37" s="87"/>
      <c r="F37" s="27">
        <v>6</v>
      </c>
      <c r="G37" s="27">
        <v>14</v>
      </c>
      <c r="H37" s="27"/>
      <c r="I37" s="27"/>
      <c r="J37" s="27">
        <v>0</v>
      </c>
      <c r="K37" s="27">
        <v>0</v>
      </c>
      <c r="L37" s="87"/>
      <c r="M37" s="87"/>
      <c r="N37" s="27">
        <f t="shared" si="4"/>
        <v>0</v>
      </c>
      <c r="O37" s="88"/>
      <c r="P37" s="88"/>
      <c r="Q37" s="88"/>
      <c r="R37" s="88"/>
      <c r="S37" s="88"/>
      <c r="T37" s="39">
        <v>12</v>
      </c>
      <c r="U37" s="40" t="str">
        <f t="shared" si="5"/>
        <v/>
      </c>
      <c r="V37" s="22">
        <v>482</v>
      </c>
      <c r="W37" s="22" t="s">
        <v>77</v>
      </c>
      <c r="X37" s="22" t="s">
        <v>78</v>
      </c>
      <c r="Y37" s="68">
        <v>647</v>
      </c>
      <c r="Z37" s="41"/>
      <c r="AA37" s="1" t="s">
        <v>161</v>
      </c>
      <c r="AB37" s="28" t="s">
        <v>337</v>
      </c>
    </row>
    <row r="38" spans="1:28" x14ac:dyDescent="0.3">
      <c r="A38" s="1" t="s">
        <v>46</v>
      </c>
      <c r="B38" s="1" t="s">
        <v>56</v>
      </c>
      <c r="C38" s="27" t="s">
        <v>165</v>
      </c>
      <c r="D38" s="38">
        <v>14</v>
      </c>
      <c r="E38" s="87"/>
      <c r="F38" s="27">
        <v>0</v>
      </c>
      <c r="G38" s="27">
        <v>2</v>
      </c>
      <c r="H38" s="27">
        <v>1</v>
      </c>
      <c r="I38" s="27"/>
      <c r="J38" s="27">
        <v>0</v>
      </c>
      <c r="K38" s="27">
        <v>0</v>
      </c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39">
        <v>3</v>
      </c>
      <c r="U38" s="40" t="str">
        <f t="shared" si="5"/>
        <v/>
      </c>
      <c r="V38" s="22">
        <v>482</v>
      </c>
      <c r="W38" s="22" t="s">
        <v>77</v>
      </c>
      <c r="X38" s="22" t="s">
        <v>78</v>
      </c>
      <c r="Y38" s="68">
        <v>647</v>
      </c>
      <c r="Z38" s="41"/>
      <c r="AA38" s="1" t="s">
        <v>161</v>
      </c>
      <c r="AB38" s="28" t="s">
        <v>337</v>
      </c>
    </row>
    <row r="39" spans="1:28" x14ac:dyDescent="0.3">
      <c r="A39" s="1" t="s">
        <v>46</v>
      </c>
      <c r="B39" s="1" t="s">
        <v>56</v>
      </c>
      <c r="C39" s="27" t="s">
        <v>49</v>
      </c>
      <c r="D39" s="38">
        <v>52</v>
      </c>
      <c r="E39" s="87"/>
      <c r="F39" s="27">
        <v>2</v>
      </c>
      <c r="G39" s="27">
        <v>3</v>
      </c>
      <c r="H39" s="27"/>
      <c r="I39" s="27"/>
      <c r="J39" s="27">
        <v>0</v>
      </c>
      <c r="K39" s="27">
        <v>0</v>
      </c>
      <c r="L39" s="87"/>
      <c r="M39" s="87"/>
      <c r="N39" s="27">
        <f t="shared" si="4"/>
        <v>0</v>
      </c>
      <c r="O39" s="88"/>
      <c r="P39" s="88"/>
      <c r="Q39" s="88"/>
      <c r="R39" s="88"/>
      <c r="S39" s="88"/>
      <c r="T39" s="39">
        <v>4</v>
      </c>
      <c r="U39" s="40" t="str">
        <f t="shared" si="5"/>
        <v/>
      </c>
      <c r="V39" s="22">
        <v>482</v>
      </c>
      <c r="W39" s="22" t="s">
        <v>77</v>
      </c>
      <c r="X39" s="22" t="s">
        <v>78</v>
      </c>
      <c r="Y39" s="68">
        <v>647</v>
      </c>
      <c r="Z39" s="41"/>
      <c r="AA39" s="1" t="s">
        <v>161</v>
      </c>
      <c r="AB39" s="28" t="s">
        <v>337</v>
      </c>
    </row>
    <row r="40" spans="1:28" x14ac:dyDescent="0.3">
      <c r="A40" s="1" t="s">
        <v>46</v>
      </c>
      <c r="B40" s="1" t="s">
        <v>56</v>
      </c>
      <c r="C40" s="27" t="s">
        <v>168</v>
      </c>
      <c r="D40" s="38">
        <v>50</v>
      </c>
      <c r="E40" s="87"/>
      <c r="F40" s="27">
        <v>7</v>
      </c>
      <c r="G40" s="27">
        <v>11</v>
      </c>
      <c r="H40" s="27"/>
      <c r="I40" s="27"/>
      <c r="J40" s="27">
        <v>0</v>
      </c>
      <c r="K40" s="27">
        <v>2</v>
      </c>
      <c r="L40" s="87"/>
      <c r="M40" s="87"/>
      <c r="N40" s="27">
        <f t="shared" si="4"/>
        <v>0</v>
      </c>
      <c r="O40" s="88"/>
      <c r="P40" s="88"/>
      <c r="Q40" s="88"/>
      <c r="R40" s="88"/>
      <c r="S40" s="88"/>
      <c r="T40" s="39">
        <v>14</v>
      </c>
      <c r="U40" s="40" t="str">
        <f t="shared" si="5"/>
        <v/>
      </c>
      <c r="V40" s="22">
        <v>482</v>
      </c>
      <c r="W40" s="22" t="s">
        <v>77</v>
      </c>
      <c r="X40" s="22" t="s">
        <v>78</v>
      </c>
      <c r="Y40" s="68">
        <v>647</v>
      </c>
      <c r="Z40" s="41"/>
      <c r="AA40" s="1" t="s">
        <v>161</v>
      </c>
      <c r="AB40" s="28" t="s">
        <v>337</v>
      </c>
    </row>
    <row r="41" spans="1:28" x14ac:dyDescent="0.3">
      <c r="A41" s="1" t="s">
        <v>46</v>
      </c>
      <c r="B41" s="1" t="s">
        <v>56</v>
      </c>
      <c r="C41" s="27" t="s">
        <v>169</v>
      </c>
      <c r="D41" s="38">
        <v>20</v>
      </c>
      <c r="E41" s="87" t="s">
        <v>382</v>
      </c>
      <c r="F41" s="27"/>
      <c r="G41" s="27"/>
      <c r="H41" s="27"/>
      <c r="I41" s="27"/>
      <c r="J41" s="27"/>
      <c r="K41" s="27"/>
      <c r="L41" s="87"/>
      <c r="M41" s="87"/>
      <c r="N41" s="27"/>
      <c r="O41" s="88"/>
      <c r="P41" s="88"/>
      <c r="Q41" s="88"/>
      <c r="R41" s="88"/>
      <c r="S41" s="88"/>
      <c r="T41" s="39"/>
      <c r="U41" s="40" t="str">
        <f t="shared" si="5"/>
        <v/>
      </c>
      <c r="V41" s="22">
        <v>482</v>
      </c>
      <c r="W41" s="22" t="s">
        <v>77</v>
      </c>
      <c r="X41" s="22" t="s">
        <v>78</v>
      </c>
      <c r="Y41" s="68">
        <v>647</v>
      </c>
      <c r="Z41" s="41"/>
      <c r="AA41" s="1" t="s">
        <v>161</v>
      </c>
      <c r="AB41" s="28" t="s">
        <v>337</v>
      </c>
    </row>
    <row r="42" spans="1:28" x14ac:dyDescent="0.3">
      <c r="A42" s="1" t="s">
        <v>46</v>
      </c>
      <c r="B42" s="1" t="s">
        <v>56</v>
      </c>
      <c r="C42" s="27" t="s">
        <v>170</v>
      </c>
      <c r="D42" s="38">
        <v>24</v>
      </c>
      <c r="E42" s="87"/>
      <c r="F42" s="27">
        <v>11</v>
      </c>
      <c r="G42" s="27">
        <v>15</v>
      </c>
      <c r="H42" s="27"/>
      <c r="I42" s="27"/>
      <c r="J42" s="27">
        <v>0</v>
      </c>
      <c r="K42" s="27">
        <v>1</v>
      </c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39">
        <v>22</v>
      </c>
      <c r="U42" s="40" t="str">
        <f t="shared" si="5"/>
        <v/>
      </c>
      <c r="V42" s="22">
        <v>482</v>
      </c>
      <c r="W42" s="22" t="s">
        <v>77</v>
      </c>
      <c r="X42" s="22" t="s">
        <v>78</v>
      </c>
      <c r="Y42" s="68">
        <v>647</v>
      </c>
      <c r="Z42" s="41"/>
      <c r="AA42" s="1" t="s">
        <v>161</v>
      </c>
      <c r="AB42" s="28" t="s">
        <v>337</v>
      </c>
    </row>
    <row r="43" spans="1:28" x14ac:dyDescent="0.3">
      <c r="A43" s="1" t="s">
        <v>46</v>
      </c>
      <c r="B43" s="1" t="s">
        <v>56</v>
      </c>
      <c r="C43" s="27" t="s">
        <v>171</v>
      </c>
      <c r="D43" s="38">
        <v>40</v>
      </c>
      <c r="E43" s="87"/>
      <c r="F43" s="27">
        <v>9</v>
      </c>
      <c r="G43" s="27">
        <v>14</v>
      </c>
      <c r="H43" s="27"/>
      <c r="I43" s="27"/>
      <c r="J43" s="27">
        <v>10</v>
      </c>
      <c r="K43" s="27">
        <v>12</v>
      </c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v>28</v>
      </c>
      <c r="U43" s="40" t="str">
        <f t="shared" si="5"/>
        <v/>
      </c>
      <c r="V43" s="22">
        <v>482</v>
      </c>
      <c r="W43" s="22" t="s">
        <v>77</v>
      </c>
      <c r="X43" s="22" t="s">
        <v>78</v>
      </c>
      <c r="Y43" s="68">
        <v>647</v>
      </c>
      <c r="Z43" s="41"/>
      <c r="AA43" s="1" t="s">
        <v>161</v>
      </c>
      <c r="AB43" s="28" t="s">
        <v>337</v>
      </c>
    </row>
    <row r="44" spans="1:28" x14ac:dyDescent="0.3">
      <c r="A44" s="1" t="s">
        <v>46</v>
      </c>
      <c r="B44" s="1" t="s">
        <v>56</v>
      </c>
      <c r="C44" s="27" t="s">
        <v>172</v>
      </c>
      <c r="D44" s="38">
        <v>22</v>
      </c>
      <c r="E44" s="87"/>
      <c r="F44" s="87">
        <v>1</v>
      </c>
      <c r="G44" s="87">
        <v>2</v>
      </c>
      <c r="H44" s="87"/>
      <c r="I44" s="87"/>
      <c r="J44" s="87">
        <v>0</v>
      </c>
      <c r="K44" s="87">
        <v>4</v>
      </c>
      <c r="L44" s="87"/>
      <c r="M44" s="87"/>
      <c r="N44" s="87">
        <f>SUM(L44:M44)</f>
        <v>0</v>
      </c>
      <c r="O44" s="88"/>
      <c r="P44" s="88"/>
      <c r="Q44" s="88"/>
      <c r="R44" s="88"/>
      <c r="S44" s="88"/>
      <c r="T44" s="88">
        <v>12</v>
      </c>
      <c r="U44" s="40" t="str">
        <f t="shared" si="5"/>
        <v/>
      </c>
      <c r="V44" s="22">
        <v>482</v>
      </c>
      <c r="W44" s="22" t="s">
        <v>77</v>
      </c>
      <c r="X44" s="22" t="s">
        <v>78</v>
      </c>
      <c r="Y44" s="68">
        <v>647</v>
      </c>
      <c r="Z44" s="41" t="s">
        <v>448</v>
      </c>
      <c r="AA44" s="1" t="s">
        <v>161</v>
      </c>
      <c r="AB44" s="28" t="s">
        <v>337</v>
      </c>
    </row>
    <row r="45" spans="1:28" x14ac:dyDescent="0.3">
      <c r="A45" s="1" t="s">
        <v>46</v>
      </c>
      <c r="B45" s="1" t="s">
        <v>56</v>
      </c>
      <c r="C45" s="27" t="s">
        <v>173</v>
      </c>
      <c r="D45" s="38">
        <v>42</v>
      </c>
      <c r="E45" s="87"/>
      <c r="F45" s="27">
        <v>3</v>
      </c>
      <c r="G45" s="27">
        <v>3</v>
      </c>
      <c r="H45" s="27"/>
      <c r="I45" s="27"/>
      <c r="J45" s="27">
        <v>2</v>
      </c>
      <c r="K45" s="27">
        <v>2</v>
      </c>
      <c r="L45" s="87"/>
      <c r="M45" s="87"/>
      <c r="N45" s="27">
        <f>SUM(L45:M45)</f>
        <v>0</v>
      </c>
      <c r="O45" s="88"/>
      <c r="P45" s="88"/>
      <c r="Q45" s="88"/>
      <c r="R45" s="88"/>
      <c r="S45" s="88"/>
      <c r="T45" s="39">
        <v>8</v>
      </c>
      <c r="U45" s="40" t="str">
        <f t="shared" si="5"/>
        <v/>
      </c>
      <c r="V45" s="22">
        <v>482</v>
      </c>
      <c r="W45" s="22" t="s">
        <v>77</v>
      </c>
      <c r="X45" s="22" t="s">
        <v>78</v>
      </c>
      <c r="Y45" s="68">
        <v>647</v>
      </c>
      <c r="Z45" s="41"/>
      <c r="AA45" s="1" t="s">
        <v>161</v>
      </c>
      <c r="AB45" s="28" t="s">
        <v>337</v>
      </c>
    </row>
    <row r="46" spans="1:28" x14ac:dyDescent="0.3">
      <c r="A46" s="1" t="s">
        <v>46</v>
      </c>
      <c r="B46" s="1" t="s">
        <v>56</v>
      </c>
      <c r="C46" s="55" t="s">
        <v>39</v>
      </c>
      <c r="D46" s="1"/>
      <c r="E46" s="55">
        <v>240</v>
      </c>
      <c r="F46" s="96"/>
      <c r="G46" s="55"/>
      <c r="H46" s="55"/>
      <c r="I46" s="55"/>
      <c r="J46" s="96"/>
      <c r="K46" s="55"/>
      <c r="L46" s="55"/>
      <c r="M46" s="55"/>
      <c r="N46" s="55"/>
      <c r="O46" s="55"/>
      <c r="P46" s="55">
        <v>11</v>
      </c>
      <c r="Q46" s="42"/>
      <c r="R46" s="42"/>
      <c r="S46" s="42"/>
      <c r="T46" s="42"/>
      <c r="U46" s="40" t="str">
        <f t="shared" ref="U46" si="6">_xlfn.IFNA("",((T46+Q46+N46-R46)+(O46*2))/E46)</f>
        <v/>
      </c>
      <c r="V46" s="22">
        <v>482</v>
      </c>
      <c r="W46" s="22" t="s">
        <v>77</v>
      </c>
      <c r="X46" s="22" t="s">
        <v>78</v>
      </c>
      <c r="Y46" s="68">
        <v>647</v>
      </c>
      <c r="Z46" s="41"/>
      <c r="AA46" s="1" t="s">
        <v>161</v>
      </c>
      <c r="AB46" s="28" t="s">
        <v>337</v>
      </c>
    </row>
    <row r="47" spans="1:28" x14ac:dyDescent="0.3">
      <c r="A47" s="43" t="s">
        <v>46</v>
      </c>
      <c r="B47" s="43" t="s">
        <v>56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42</v>
      </c>
      <c r="G47" s="44">
        <f t="shared" si="7"/>
        <v>73</v>
      </c>
      <c r="H47" s="44">
        <f t="shared" si="7"/>
        <v>1</v>
      </c>
      <c r="I47" s="44">
        <f t="shared" si="7"/>
        <v>0</v>
      </c>
      <c r="J47" s="44">
        <f t="shared" si="7"/>
        <v>12</v>
      </c>
      <c r="K47" s="44">
        <f t="shared" si="7"/>
        <v>21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11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109</v>
      </c>
      <c r="U47" s="45">
        <f>((T47+Q47+N47-R47)+(O47*2))/E47</f>
        <v>0.45416666666666666</v>
      </c>
      <c r="V47" s="46">
        <v>482</v>
      </c>
      <c r="W47" s="46" t="s">
        <v>77</v>
      </c>
      <c r="X47" s="46" t="s">
        <v>78</v>
      </c>
      <c r="Y47" s="69">
        <v>647</v>
      </c>
      <c r="Z47" s="47"/>
      <c r="AA47" s="43" t="s">
        <v>161</v>
      </c>
      <c r="AB47" s="67" t="s">
        <v>337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0.57534246575342463</v>
      </c>
      <c r="H48" s="27"/>
      <c r="I48" s="1"/>
      <c r="J48" s="48" t="s">
        <v>42</v>
      </c>
      <c r="K48" s="50">
        <f>J47/K47</f>
        <v>0.5714285714285714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7D90-B68B-4F8A-B49C-2597229ACA58}">
  <sheetPr>
    <tabColor rgb="FF92D050"/>
    <pageSetUpPr fitToPage="1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338</v>
      </c>
      <c r="K4" s="16" t="str">
        <f>+C11</f>
        <v>Minnesota Fillies</v>
      </c>
      <c r="L4" s="17"/>
      <c r="M4" s="18"/>
      <c r="N4" s="57"/>
      <c r="O4" s="57"/>
      <c r="P4" s="57"/>
      <c r="Q4" s="57"/>
      <c r="R4" s="19">
        <v>0</v>
      </c>
      <c r="S4" s="21">
        <f>SUM(N4:R4)</f>
        <v>0</v>
      </c>
      <c r="T4" s="22">
        <v>486</v>
      </c>
    </row>
    <row r="5" spans="1:28" x14ac:dyDescent="0.3">
      <c r="B5" s="1"/>
      <c r="C5" s="6" t="s">
        <v>229</v>
      </c>
      <c r="D5" s="7" t="s">
        <v>6</v>
      </c>
      <c r="E5" s="1"/>
      <c r="F5" s="1"/>
      <c r="G5" s="1"/>
      <c r="J5" s="15" t="s">
        <v>339</v>
      </c>
      <c r="K5" s="16" t="str">
        <f>+C30</f>
        <v>Chicago Hustle</v>
      </c>
      <c r="L5" s="17"/>
      <c r="M5" s="18"/>
      <c r="N5" s="57"/>
      <c r="O5" s="57"/>
      <c r="P5" s="57"/>
      <c r="Q5" s="57"/>
      <c r="R5" s="19">
        <v>2</v>
      </c>
      <c r="S5" s="21">
        <f>SUM(N5:R5)</f>
        <v>2</v>
      </c>
      <c r="T5" s="22">
        <v>486</v>
      </c>
      <c r="U5" s="1"/>
      <c r="V5" s="1"/>
      <c r="W5" s="1"/>
    </row>
    <row r="6" spans="1:28" x14ac:dyDescent="0.3">
      <c r="C6" s="23" t="s">
        <v>121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121</v>
      </c>
      <c r="D7" s="7" t="s">
        <v>8</v>
      </c>
      <c r="G7" s="1"/>
      <c r="S7" s="1"/>
      <c r="T7" s="25" t="s">
        <v>9</v>
      </c>
      <c r="U7" s="1"/>
      <c r="V7" s="26">
        <v>486</v>
      </c>
      <c r="W7" s="1"/>
    </row>
    <row r="8" spans="1:28" x14ac:dyDescent="0.3">
      <c r="B8" s="1"/>
      <c r="C8" s="24" t="s">
        <v>121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 t="s">
        <v>121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47</v>
      </c>
      <c r="D13" s="38">
        <v>10</v>
      </c>
      <c r="E13" s="48" t="s">
        <v>121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0</v>
      </c>
      <c r="U13" s="40" t="str">
        <f>IFERROR(((T13+Q13+N13-R13)+(O13*2))/E13,"")</f>
        <v/>
      </c>
      <c r="V13" s="22">
        <v>486</v>
      </c>
      <c r="W13" s="22" t="s">
        <v>77</v>
      </c>
      <c r="X13" s="22" t="s">
        <v>82</v>
      </c>
      <c r="Y13" s="68" t="s">
        <v>121</v>
      </c>
      <c r="Z13" s="41"/>
      <c r="AA13" s="1" t="s">
        <v>79</v>
      </c>
      <c r="AB13" s="28" t="s">
        <v>340</v>
      </c>
    </row>
    <row r="14" spans="1:28" x14ac:dyDescent="0.3">
      <c r="A14" s="1" t="s">
        <v>58</v>
      </c>
      <c r="B14" s="1" t="s">
        <v>46</v>
      </c>
      <c r="C14" s="27" t="s">
        <v>85</v>
      </c>
      <c r="D14" s="38">
        <v>24</v>
      </c>
      <c r="E14" s="48" t="s">
        <v>121</v>
      </c>
      <c r="F14" s="27"/>
      <c r="G14" s="27"/>
      <c r="H14" s="27"/>
      <c r="I14" s="27"/>
      <c r="J14" s="27"/>
      <c r="K14" s="27"/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27">
        <f t="shared" ref="T14:T21" si="1">+(F14*2)+J14</f>
        <v>0</v>
      </c>
      <c r="U14" s="40" t="str">
        <f t="shared" ref="U14:U21" si="2">IFERROR(((T14+Q14+N14-R14)+(O14*2))/E14,"")</f>
        <v/>
      </c>
      <c r="V14" s="22">
        <v>486</v>
      </c>
      <c r="W14" s="22" t="s">
        <v>77</v>
      </c>
      <c r="X14" s="22" t="s">
        <v>82</v>
      </c>
      <c r="Y14" s="68" t="s">
        <v>121</v>
      </c>
      <c r="Z14" s="41"/>
      <c r="AA14" s="1" t="s">
        <v>79</v>
      </c>
      <c r="AB14" s="28" t="s">
        <v>340</v>
      </c>
    </row>
    <row r="15" spans="1:28" x14ac:dyDescent="0.3">
      <c r="A15" s="1" t="s">
        <v>58</v>
      </c>
      <c r="B15" s="1" t="s">
        <v>46</v>
      </c>
      <c r="C15" s="27" t="s">
        <v>54</v>
      </c>
      <c r="D15" s="38">
        <v>32</v>
      </c>
      <c r="E15" s="48" t="s">
        <v>121</v>
      </c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27">
        <f t="shared" si="1"/>
        <v>0</v>
      </c>
      <c r="U15" s="40" t="str">
        <f t="shared" si="2"/>
        <v/>
      </c>
      <c r="V15" s="22">
        <v>486</v>
      </c>
      <c r="W15" s="22" t="s">
        <v>77</v>
      </c>
      <c r="X15" s="22" t="s">
        <v>82</v>
      </c>
      <c r="Y15" s="68" t="s">
        <v>121</v>
      </c>
      <c r="Z15" s="41"/>
      <c r="AA15" s="1" t="s">
        <v>79</v>
      </c>
      <c r="AB15" s="28" t="s">
        <v>340</v>
      </c>
    </row>
    <row r="16" spans="1:28" x14ac:dyDescent="0.3">
      <c r="A16" s="1" t="s">
        <v>58</v>
      </c>
      <c r="B16" s="1" t="s">
        <v>46</v>
      </c>
      <c r="C16" s="27" t="s">
        <v>110</v>
      </c>
      <c r="D16" s="38">
        <v>25</v>
      </c>
      <c r="E16" s="48" t="s">
        <v>121</v>
      </c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27">
        <f t="shared" si="1"/>
        <v>0</v>
      </c>
      <c r="U16" s="40" t="str">
        <f t="shared" si="2"/>
        <v/>
      </c>
      <c r="V16" s="22">
        <v>486</v>
      </c>
      <c r="W16" s="22" t="s">
        <v>77</v>
      </c>
      <c r="X16" s="22" t="s">
        <v>82</v>
      </c>
      <c r="Y16" s="68" t="s">
        <v>121</v>
      </c>
      <c r="Z16" s="41"/>
      <c r="AA16" s="1" t="s">
        <v>79</v>
      </c>
      <c r="AB16" s="28" t="s">
        <v>340</v>
      </c>
    </row>
    <row r="17" spans="1:28" x14ac:dyDescent="0.3">
      <c r="A17" s="1" t="s">
        <v>58</v>
      </c>
      <c r="B17" s="1" t="s">
        <v>46</v>
      </c>
      <c r="C17" s="27" t="s">
        <v>111</v>
      </c>
      <c r="D17" s="38">
        <v>44</v>
      </c>
      <c r="E17" s="48" t="s">
        <v>121</v>
      </c>
      <c r="F17" s="27"/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0</v>
      </c>
      <c r="U17" s="40" t="str">
        <f t="shared" si="2"/>
        <v/>
      </c>
      <c r="V17" s="22">
        <v>486</v>
      </c>
      <c r="W17" s="22" t="s">
        <v>77</v>
      </c>
      <c r="X17" s="22" t="s">
        <v>82</v>
      </c>
      <c r="Y17" s="68" t="s">
        <v>121</v>
      </c>
      <c r="Z17" s="41"/>
      <c r="AA17" s="1" t="s">
        <v>79</v>
      </c>
      <c r="AB17" s="28" t="s">
        <v>340</v>
      </c>
    </row>
    <row r="18" spans="1:28" x14ac:dyDescent="0.3">
      <c r="A18" s="1" t="s">
        <v>58</v>
      </c>
      <c r="B18" s="1" t="s">
        <v>46</v>
      </c>
      <c r="C18" s="27" t="s">
        <v>48</v>
      </c>
      <c r="D18" s="38">
        <v>15</v>
      </c>
      <c r="E18" s="48" t="s">
        <v>121</v>
      </c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0</v>
      </c>
      <c r="U18" s="40" t="str">
        <f t="shared" si="2"/>
        <v/>
      </c>
      <c r="V18" s="22">
        <v>486</v>
      </c>
      <c r="W18" s="22" t="s">
        <v>77</v>
      </c>
      <c r="X18" s="22" t="s">
        <v>82</v>
      </c>
      <c r="Y18" s="68" t="s">
        <v>121</v>
      </c>
      <c r="Z18" s="41"/>
      <c r="AA18" s="1" t="s">
        <v>79</v>
      </c>
      <c r="AB18" s="28" t="s">
        <v>340</v>
      </c>
    </row>
    <row r="19" spans="1:28" x14ac:dyDescent="0.3">
      <c r="A19" s="1" t="s">
        <v>58</v>
      </c>
      <c r="B19" s="1" t="s">
        <v>46</v>
      </c>
      <c r="C19" s="27" t="s">
        <v>53</v>
      </c>
      <c r="D19" s="38">
        <v>13</v>
      </c>
      <c r="E19" s="48" t="s">
        <v>121</v>
      </c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0</v>
      </c>
      <c r="U19" s="40" t="str">
        <f t="shared" si="2"/>
        <v/>
      </c>
      <c r="V19" s="22">
        <v>486</v>
      </c>
      <c r="W19" s="22" t="s">
        <v>77</v>
      </c>
      <c r="X19" s="22" t="s">
        <v>82</v>
      </c>
      <c r="Y19" s="68" t="s">
        <v>121</v>
      </c>
      <c r="Z19" s="41"/>
      <c r="AA19" s="1" t="s">
        <v>79</v>
      </c>
      <c r="AB19" s="28" t="s">
        <v>340</v>
      </c>
    </row>
    <row r="20" spans="1:28" x14ac:dyDescent="0.3">
      <c r="A20" s="1" t="s">
        <v>58</v>
      </c>
      <c r="B20" s="1" t="s">
        <v>46</v>
      </c>
      <c r="C20" s="27" t="s">
        <v>112</v>
      </c>
      <c r="D20" s="38">
        <v>33</v>
      </c>
      <c r="E20" s="48" t="s">
        <v>121</v>
      </c>
      <c r="F20" s="27"/>
      <c r="G20" s="27"/>
      <c r="H20" s="27"/>
      <c r="I20" s="27"/>
      <c r="J20" s="27"/>
      <c r="K20" s="27"/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27">
        <f t="shared" si="1"/>
        <v>0</v>
      </c>
      <c r="U20" s="40" t="str">
        <f t="shared" si="2"/>
        <v/>
      </c>
      <c r="V20" s="22">
        <v>486</v>
      </c>
      <c r="W20" s="22" t="s">
        <v>77</v>
      </c>
      <c r="X20" s="22" t="s">
        <v>82</v>
      </c>
      <c r="Y20" s="68" t="s">
        <v>121</v>
      </c>
      <c r="Z20" s="41"/>
      <c r="AA20" s="1" t="s">
        <v>79</v>
      </c>
      <c r="AB20" s="28" t="s">
        <v>340</v>
      </c>
    </row>
    <row r="21" spans="1:28" x14ac:dyDescent="0.3">
      <c r="A21" s="1" t="s">
        <v>58</v>
      </c>
      <c r="B21" s="1" t="s">
        <v>46</v>
      </c>
      <c r="C21" s="27" t="s">
        <v>50</v>
      </c>
      <c r="D21" s="38">
        <v>11</v>
      </c>
      <c r="E21" s="48" t="s">
        <v>121</v>
      </c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27">
        <f t="shared" si="1"/>
        <v>0</v>
      </c>
      <c r="U21" s="40" t="str">
        <f t="shared" si="2"/>
        <v/>
      </c>
      <c r="V21" s="22">
        <v>486</v>
      </c>
      <c r="W21" s="22" t="s">
        <v>77</v>
      </c>
      <c r="X21" s="22" t="s">
        <v>82</v>
      </c>
      <c r="Y21" s="68" t="s">
        <v>121</v>
      </c>
      <c r="Z21" s="41"/>
      <c r="AA21" s="1" t="s">
        <v>79</v>
      </c>
      <c r="AB21" s="28" t="s">
        <v>340</v>
      </c>
    </row>
    <row r="22" spans="1:28" x14ac:dyDescent="0.3">
      <c r="A22" s="43" t="s">
        <v>58</v>
      </c>
      <c r="B22" s="43" t="s">
        <v>46</v>
      </c>
      <c r="C22" s="44" t="s">
        <v>40</v>
      </c>
      <c r="D22" s="43"/>
      <c r="E22" s="44" t="s">
        <v>121</v>
      </c>
      <c r="F22" s="44">
        <f t="shared" ref="F22:T22" si="3">SUM(F13:F21)</f>
        <v>0</v>
      </c>
      <c r="G22" s="44">
        <f t="shared" si="3"/>
        <v>0</v>
      </c>
      <c r="H22" s="44">
        <f t="shared" si="3"/>
        <v>0</v>
      </c>
      <c r="I22" s="44">
        <f t="shared" si="3"/>
        <v>0</v>
      </c>
      <c r="J22" s="44">
        <f t="shared" si="3"/>
        <v>0</v>
      </c>
      <c r="K22" s="44">
        <f t="shared" si="3"/>
        <v>0</v>
      </c>
      <c r="L22" s="44">
        <f t="shared" si="3"/>
        <v>0</v>
      </c>
      <c r="M22" s="44">
        <f t="shared" si="3"/>
        <v>0</v>
      </c>
      <c r="N22" s="44">
        <f t="shared" si="3"/>
        <v>0</v>
      </c>
      <c r="O22" s="44">
        <f t="shared" si="3"/>
        <v>0</v>
      </c>
      <c r="P22" s="44">
        <f t="shared" si="3"/>
        <v>0</v>
      </c>
      <c r="Q22" s="44">
        <f t="shared" si="3"/>
        <v>0</v>
      </c>
      <c r="R22" s="44">
        <f t="shared" si="3"/>
        <v>0</v>
      </c>
      <c r="S22" s="44">
        <f t="shared" si="3"/>
        <v>0</v>
      </c>
      <c r="T22" s="44">
        <f t="shared" si="3"/>
        <v>0</v>
      </c>
      <c r="U22" s="45"/>
      <c r="V22" s="46">
        <v>486</v>
      </c>
      <c r="W22" s="46" t="s">
        <v>77</v>
      </c>
      <c r="X22" s="46" t="s">
        <v>82</v>
      </c>
      <c r="Y22" s="73" t="s">
        <v>121</v>
      </c>
      <c r="Z22" s="47"/>
      <c r="AA22" s="43" t="s">
        <v>79</v>
      </c>
      <c r="AB22" s="67" t="s">
        <v>340</v>
      </c>
    </row>
    <row r="23" spans="1:28" x14ac:dyDescent="0.3">
      <c r="A23" s="1"/>
      <c r="B23" s="1"/>
      <c r="C23" s="1"/>
      <c r="D23" s="1"/>
      <c r="F23" s="48" t="s">
        <v>41</v>
      </c>
      <c r="G23" s="49" t="e">
        <f>F22/G22</f>
        <v>#DIV/0!</v>
      </c>
      <c r="H23" s="27"/>
      <c r="I23" s="1"/>
      <c r="J23" s="48" t="s">
        <v>42</v>
      </c>
      <c r="K23" s="50" t="e">
        <f>J22/K22</f>
        <v>#DIV/0!</v>
      </c>
      <c r="L23" s="1"/>
      <c r="M23" s="39" t="s">
        <v>43</v>
      </c>
      <c r="N23" s="51"/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1"/>
      <c r="D25" s="1"/>
      <c r="F25" s="48"/>
      <c r="G25" s="80"/>
      <c r="H25" s="27"/>
      <c r="I25" s="1"/>
      <c r="J25" s="48"/>
      <c r="K25" s="81"/>
      <c r="L25" s="1"/>
      <c r="M25" s="39"/>
      <c r="N25" s="82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B30" s="1"/>
      <c r="C30" s="32" t="s">
        <v>59</v>
      </c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7" t="s">
        <v>11</v>
      </c>
      <c r="U30" s="1"/>
      <c r="V30" s="35">
        <v>32</v>
      </c>
      <c r="AB30" s="66"/>
    </row>
    <row r="31" spans="1:28" x14ac:dyDescent="0.3">
      <c r="A31" s="36" t="s">
        <v>12</v>
      </c>
      <c r="B31" s="37" t="s">
        <v>13</v>
      </c>
      <c r="C31" s="38" t="s">
        <v>14</v>
      </c>
      <c r="D31" s="38" t="s">
        <v>15</v>
      </c>
      <c r="E31" s="14" t="s">
        <v>16</v>
      </c>
      <c r="F31" s="14" t="s">
        <v>17</v>
      </c>
      <c r="G31" s="14" t="s">
        <v>18</v>
      </c>
      <c r="H31" s="14" t="s">
        <v>19</v>
      </c>
      <c r="I31" s="14" t="s">
        <v>20</v>
      </c>
      <c r="J31" s="14" t="s">
        <v>21</v>
      </c>
      <c r="K31" s="14" t="s">
        <v>22</v>
      </c>
      <c r="L31" s="14" t="s">
        <v>23</v>
      </c>
      <c r="M31" s="14" t="s">
        <v>24</v>
      </c>
      <c r="N31" s="14" t="s">
        <v>25</v>
      </c>
      <c r="O31" s="14" t="s">
        <v>26</v>
      </c>
      <c r="P31" s="14" t="s">
        <v>27</v>
      </c>
      <c r="Q31" s="14" t="s">
        <v>28</v>
      </c>
      <c r="R31" s="14" t="s">
        <v>29</v>
      </c>
      <c r="S31" s="14" t="s">
        <v>30</v>
      </c>
      <c r="T31" s="14" t="s">
        <v>31</v>
      </c>
      <c r="U31" s="14" t="s">
        <v>32</v>
      </c>
      <c r="V31" s="14" t="s">
        <v>4</v>
      </c>
      <c r="W31" s="14" t="s">
        <v>33</v>
      </c>
      <c r="X31" s="14" t="s">
        <v>34</v>
      </c>
      <c r="Y31" s="14" t="s">
        <v>35</v>
      </c>
      <c r="Z31" s="14" t="s">
        <v>36</v>
      </c>
      <c r="AA31" s="14" t="s">
        <v>37</v>
      </c>
      <c r="AB31" s="14" t="s">
        <v>38</v>
      </c>
    </row>
    <row r="32" spans="1:28" x14ac:dyDescent="0.3">
      <c r="A32" s="1" t="s">
        <v>46</v>
      </c>
      <c r="B32" s="1" t="s">
        <v>58</v>
      </c>
      <c r="C32" s="27" t="s">
        <v>438</v>
      </c>
      <c r="D32" s="38">
        <v>30</v>
      </c>
      <c r="E32" s="48" t="s">
        <v>121</v>
      </c>
      <c r="F32" s="27"/>
      <c r="G32" s="27"/>
      <c r="H32" s="27"/>
      <c r="I32" s="27"/>
      <c r="J32" s="27"/>
      <c r="K32" s="27"/>
      <c r="L32" s="27"/>
      <c r="M32" s="27"/>
      <c r="N32" s="27">
        <f>SUM(L32:M32)</f>
        <v>0</v>
      </c>
      <c r="O32" s="27"/>
      <c r="P32" s="39"/>
      <c r="Q32" s="27"/>
      <c r="R32" s="27"/>
      <c r="S32" s="27"/>
      <c r="T32" s="27">
        <f>(H32*3)+((F32-H32)*2)+J32</f>
        <v>0</v>
      </c>
      <c r="U32" s="40" t="str">
        <f>IFERROR(((T32+Q32+N32-R32)+(O32*2))/E32,"")</f>
        <v/>
      </c>
      <c r="V32" s="22">
        <v>486</v>
      </c>
      <c r="W32" s="22" t="s">
        <v>81</v>
      </c>
      <c r="X32" s="22" t="s">
        <v>78</v>
      </c>
      <c r="Y32" s="68" t="s">
        <v>121</v>
      </c>
      <c r="Z32" s="41"/>
      <c r="AA32" s="1" t="s">
        <v>219</v>
      </c>
      <c r="AB32" s="28" t="s">
        <v>341</v>
      </c>
    </row>
    <row r="33" spans="1:28" x14ac:dyDescent="0.3">
      <c r="A33" s="1" t="s">
        <v>46</v>
      </c>
      <c r="B33" s="1" t="s">
        <v>58</v>
      </c>
      <c r="C33" s="27" t="s">
        <v>235</v>
      </c>
      <c r="D33" s="38">
        <v>24</v>
      </c>
      <c r="E33" s="48" t="s">
        <v>121</v>
      </c>
      <c r="F33" s="27"/>
      <c r="G33" s="27"/>
      <c r="H33" s="27"/>
      <c r="I33" s="27"/>
      <c r="J33" s="27"/>
      <c r="K33" s="27"/>
      <c r="L33" s="27"/>
      <c r="M33" s="27"/>
      <c r="N33" s="27">
        <f t="shared" ref="N33:N38" si="4">SUM(L33:M33)</f>
        <v>0</v>
      </c>
      <c r="O33" s="39"/>
      <c r="P33" s="39"/>
      <c r="Q33" s="39"/>
      <c r="R33" s="39"/>
      <c r="S33" s="39"/>
      <c r="T33" s="39">
        <f t="shared" ref="T33:T38" si="5">(H33*3)+((F33-H33)*2)+J33</f>
        <v>0</v>
      </c>
      <c r="U33" s="40" t="str">
        <f t="shared" ref="U33:U43" si="6">IFERROR(((T33+Q33+N33-R33)+(O33*2))/E33,"")</f>
        <v/>
      </c>
      <c r="V33" s="22">
        <v>486</v>
      </c>
      <c r="W33" s="22" t="s">
        <v>81</v>
      </c>
      <c r="X33" s="22" t="s">
        <v>78</v>
      </c>
      <c r="Y33" s="68" t="s">
        <v>121</v>
      </c>
      <c r="Z33" s="41"/>
      <c r="AA33" s="1" t="s">
        <v>219</v>
      </c>
      <c r="AB33" s="28" t="s">
        <v>341</v>
      </c>
    </row>
    <row r="34" spans="1:28" x14ac:dyDescent="0.3">
      <c r="A34" s="1" t="s">
        <v>46</v>
      </c>
      <c r="B34" s="1" t="s">
        <v>58</v>
      </c>
      <c r="C34" s="27" t="s">
        <v>144</v>
      </c>
      <c r="D34" s="38">
        <v>22</v>
      </c>
      <c r="E34" s="48" t="s">
        <v>121</v>
      </c>
      <c r="F34" s="27"/>
      <c r="G34" s="27"/>
      <c r="H34" s="27"/>
      <c r="I34" s="27"/>
      <c r="J34" s="27"/>
      <c r="K34" s="27"/>
      <c r="L34" s="27"/>
      <c r="M34" s="27"/>
      <c r="N34" s="27">
        <f t="shared" si="4"/>
        <v>0</v>
      </c>
      <c r="O34" s="39"/>
      <c r="P34" s="39"/>
      <c r="Q34" s="39"/>
      <c r="R34" s="39"/>
      <c r="S34" s="39"/>
      <c r="T34" s="39">
        <f t="shared" si="5"/>
        <v>0</v>
      </c>
      <c r="U34" s="40" t="str">
        <f t="shared" si="6"/>
        <v/>
      </c>
      <c r="V34" s="22">
        <v>486</v>
      </c>
      <c r="W34" s="22" t="s">
        <v>81</v>
      </c>
      <c r="X34" s="22" t="s">
        <v>78</v>
      </c>
      <c r="Y34" s="68" t="s">
        <v>121</v>
      </c>
      <c r="Z34" s="41"/>
      <c r="AA34" s="1" t="s">
        <v>219</v>
      </c>
      <c r="AB34" s="28" t="s">
        <v>341</v>
      </c>
    </row>
    <row r="35" spans="1:28" x14ac:dyDescent="0.3">
      <c r="A35" s="1" t="s">
        <v>46</v>
      </c>
      <c r="B35" s="1" t="s">
        <v>58</v>
      </c>
      <c r="C35" s="27" t="s">
        <v>221</v>
      </c>
      <c r="D35" s="38">
        <v>21</v>
      </c>
      <c r="E35" s="48" t="s">
        <v>121</v>
      </c>
      <c r="F35" s="27"/>
      <c r="G35" s="27"/>
      <c r="H35" s="27"/>
      <c r="I35" s="27"/>
      <c r="J35" s="27"/>
      <c r="K35" s="27"/>
      <c r="L35" s="27"/>
      <c r="M35" s="27"/>
      <c r="N35" s="27">
        <f t="shared" si="4"/>
        <v>0</v>
      </c>
      <c r="O35" s="39"/>
      <c r="P35" s="39"/>
      <c r="Q35" s="39"/>
      <c r="R35" s="39"/>
      <c r="S35" s="39"/>
      <c r="T35" s="39">
        <f t="shared" si="5"/>
        <v>0</v>
      </c>
      <c r="U35" s="40" t="str">
        <f t="shared" si="6"/>
        <v/>
      </c>
      <c r="V35" s="22">
        <v>486</v>
      </c>
      <c r="W35" s="22" t="s">
        <v>81</v>
      </c>
      <c r="X35" s="22" t="s">
        <v>78</v>
      </c>
      <c r="Y35" s="68" t="s">
        <v>121</v>
      </c>
      <c r="Z35" s="41"/>
      <c r="AA35" s="1" t="s">
        <v>219</v>
      </c>
      <c r="AB35" s="28" t="s">
        <v>341</v>
      </c>
    </row>
    <row r="36" spans="1:28" x14ac:dyDescent="0.3">
      <c r="A36" s="1" t="s">
        <v>46</v>
      </c>
      <c r="B36" s="1" t="s">
        <v>58</v>
      </c>
      <c r="C36" s="27" t="s">
        <v>222</v>
      </c>
      <c r="D36" s="38">
        <v>15</v>
      </c>
      <c r="E36" s="48" t="s">
        <v>121</v>
      </c>
      <c r="F36" s="27"/>
      <c r="G36" s="27"/>
      <c r="H36" s="27"/>
      <c r="I36" s="27"/>
      <c r="J36" s="27"/>
      <c r="K36" s="27"/>
      <c r="L36" s="27"/>
      <c r="M36" s="27"/>
      <c r="N36" s="27">
        <f t="shared" si="4"/>
        <v>0</v>
      </c>
      <c r="O36" s="39"/>
      <c r="P36" s="39"/>
      <c r="Q36" s="39"/>
      <c r="R36" s="39"/>
      <c r="S36" s="39"/>
      <c r="T36" s="39">
        <f t="shared" si="5"/>
        <v>0</v>
      </c>
      <c r="U36" s="40" t="str">
        <f t="shared" si="6"/>
        <v/>
      </c>
      <c r="V36" s="22">
        <v>486</v>
      </c>
      <c r="W36" s="22" t="s">
        <v>81</v>
      </c>
      <c r="X36" s="22" t="s">
        <v>78</v>
      </c>
      <c r="Y36" s="68" t="s">
        <v>121</v>
      </c>
      <c r="Z36" s="41"/>
      <c r="AA36" s="1" t="s">
        <v>219</v>
      </c>
      <c r="AB36" s="28" t="s">
        <v>341</v>
      </c>
    </row>
    <row r="37" spans="1:28" x14ac:dyDescent="0.3">
      <c r="A37" s="1" t="s">
        <v>46</v>
      </c>
      <c r="B37" s="1" t="s">
        <v>58</v>
      </c>
      <c r="C37" s="27" t="s">
        <v>223</v>
      </c>
      <c r="D37" s="38">
        <v>10</v>
      </c>
      <c r="E37" s="48" t="s">
        <v>121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39">
        <f t="shared" si="5"/>
        <v>0</v>
      </c>
      <c r="U37" s="40" t="str">
        <f t="shared" si="6"/>
        <v/>
      </c>
      <c r="V37" s="22">
        <v>486</v>
      </c>
      <c r="W37" s="22" t="s">
        <v>81</v>
      </c>
      <c r="X37" s="22" t="s">
        <v>78</v>
      </c>
      <c r="Y37" s="68" t="s">
        <v>121</v>
      </c>
      <c r="Z37" s="41"/>
      <c r="AA37" s="1" t="s">
        <v>219</v>
      </c>
      <c r="AB37" s="28" t="s">
        <v>341</v>
      </c>
    </row>
    <row r="38" spans="1:28" x14ac:dyDescent="0.3">
      <c r="A38" s="1" t="s">
        <v>46</v>
      </c>
      <c r="B38" s="1" t="s">
        <v>58</v>
      </c>
      <c r="C38" s="27" t="s">
        <v>224</v>
      </c>
      <c r="D38" s="38">
        <v>14</v>
      </c>
      <c r="E38" s="48" t="s">
        <v>121</v>
      </c>
      <c r="F38" s="27"/>
      <c r="G38" s="27"/>
      <c r="H38" s="27"/>
      <c r="I38" s="27"/>
      <c r="J38" s="27"/>
      <c r="K38" s="27"/>
      <c r="L38" s="27"/>
      <c r="M38" s="27"/>
      <c r="N38" s="27">
        <f t="shared" si="4"/>
        <v>0</v>
      </c>
      <c r="O38" s="39"/>
      <c r="P38" s="39"/>
      <c r="Q38" s="39"/>
      <c r="R38" s="39"/>
      <c r="S38" s="39"/>
      <c r="T38" s="39">
        <f t="shared" si="5"/>
        <v>0</v>
      </c>
      <c r="U38" s="40" t="str">
        <f t="shared" si="6"/>
        <v/>
      </c>
      <c r="V38" s="22">
        <v>486</v>
      </c>
      <c r="W38" s="22" t="s">
        <v>81</v>
      </c>
      <c r="X38" s="22" t="s">
        <v>78</v>
      </c>
      <c r="Y38" s="68" t="s">
        <v>121</v>
      </c>
      <c r="Z38" s="41"/>
      <c r="AA38" s="1" t="s">
        <v>219</v>
      </c>
      <c r="AB38" s="28" t="s">
        <v>341</v>
      </c>
    </row>
    <row r="39" spans="1:28" x14ac:dyDescent="0.3">
      <c r="A39" s="1" t="s">
        <v>46</v>
      </c>
      <c r="B39" s="1" t="s">
        <v>58</v>
      </c>
      <c r="C39" s="27" t="s">
        <v>145</v>
      </c>
      <c r="D39" s="38">
        <v>44</v>
      </c>
      <c r="E39" s="48" t="s">
        <v>121</v>
      </c>
      <c r="F39" s="27"/>
      <c r="G39" s="27"/>
      <c r="H39" s="27"/>
      <c r="I39" s="27"/>
      <c r="J39" s="27"/>
      <c r="K39" s="27"/>
      <c r="L39" s="27"/>
      <c r="M39" s="27"/>
      <c r="N39" s="27">
        <f>SUM(L39:M39)</f>
        <v>0</v>
      </c>
      <c r="O39" s="39"/>
      <c r="P39" s="39"/>
      <c r="Q39" s="39"/>
      <c r="R39" s="39"/>
      <c r="S39" s="39"/>
      <c r="T39" s="39">
        <f>(H39*3)+((F39-H39)*2)+J39</f>
        <v>0</v>
      </c>
      <c r="U39" s="40" t="str">
        <f t="shared" si="6"/>
        <v/>
      </c>
      <c r="V39" s="22">
        <v>486</v>
      </c>
      <c r="W39" s="22" t="s">
        <v>81</v>
      </c>
      <c r="X39" s="22" t="s">
        <v>78</v>
      </c>
      <c r="Y39" s="68" t="s">
        <v>121</v>
      </c>
      <c r="Z39" s="41"/>
      <c r="AA39" s="1" t="s">
        <v>219</v>
      </c>
      <c r="AB39" s="28" t="s">
        <v>341</v>
      </c>
    </row>
    <row r="40" spans="1:28" x14ac:dyDescent="0.3">
      <c r="A40" s="1" t="s">
        <v>46</v>
      </c>
      <c r="B40" s="1" t="s">
        <v>58</v>
      </c>
      <c r="C40" s="27" t="s">
        <v>225</v>
      </c>
      <c r="D40" s="38">
        <v>12</v>
      </c>
      <c r="E40" s="48" t="s">
        <v>121</v>
      </c>
      <c r="F40" s="27"/>
      <c r="G40" s="27"/>
      <c r="H40" s="27"/>
      <c r="I40" s="27"/>
      <c r="J40" s="27"/>
      <c r="K40" s="27"/>
      <c r="L40" s="27"/>
      <c r="M40" s="27"/>
      <c r="N40" s="27">
        <f>SUM(L40:M40)</f>
        <v>0</v>
      </c>
      <c r="O40" s="39"/>
      <c r="P40" s="39"/>
      <c r="Q40" s="39"/>
      <c r="R40" s="39"/>
      <c r="S40" s="39"/>
      <c r="T40" s="39">
        <f>(H40*3)+((F40-H40)*2)+J40</f>
        <v>0</v>
      </c>
      <c r="U40" s="40" t="str">
        <f t="shared" si="6"/>
        <v/>
      </c>
      <c r="V40" s="22">
        <v>486</v>
      </c>
      <c r="W40" s="22" t="s">
        <v>81</v>
      </c>
      <c r="X40" s="22" t="s">
        <v>78</v>
      </c>
      <c r="Y40" s="68" t="s">
        <v>121</v>
      </c>
      <c r="Z40" s="41"/>
      <c r="AA40" s="1" t="s">
        <v>219</v>
      </c>
      <c r="AB40" s="28" t="s">
        <v>341</v>
      </c>
    </row>
    <row r="41" spans="1:28" x14ac:dyDescent="0.3">
      <c r="A41" s="1" t="s">
        <v>46</v>
      </c>
      <c r="B41" s="1" t="s">
        <v>58</v>
      </c>
      <c r="C41" s="27" t="s">
        <v>226</v>
      </c>
      <c r="D41" s="38">
        <v>25</v>
      </c>
      <c r="E41" s="48" t="s">
        <v>121</v>
      </c>
      <c r="F41" s="27"/>
      <c r="G41" s="27"/>
      <c r="H41" s="27"/>
      <c r="I41" s="27"/>
      <c r="J41" s="27"/>
      <c r="K41" s="27"/>
      <c r="L41" s="27"/>
      <c r="M41" s="27"/>
      <c r="N41" s="27">
        <f>SUM(L41:M41)</f>
        <v>0</v>
      </c>
      <c r="O41" s="39"/>
      <c r="P41" s="39"/>
      <c r="Q41" s="39"/>
      <c r="R41" s="39"/>
      <c r="S41" s="39"/>
      <c r="T41" s="39">
        <f>(H41*3)+((F41-H41)*2)+J41</f>
        <v>0</v>
      </c>
      <c r="U41" s="40" t="str">
        <f t="shared" si="6"/>
        <v/>
      </c>
      <c r="V41" s="22">
        <v>486</v>
      </c>
      <c r="W41" s="22" t="s">
        <v>81</v>
      </c>
      <c r="X41" s="22" t="s">
        <v>78</v>
      </c>
      <c r="Y41" s="68" t="s">
        <v>121</v>
      </c>
      <c r="Z41" s="41"/>
      <c r="AA41" s="1" t="s">
        <v>219</v>
      </c>
      <c r="AB41" s="28" t="s">
        <v>341</v>
      </c>
    </row>
    <row r="42" spans="1:28" x14ac:dyDescent="0.3">
      <c r="A42" s="1" t="s">
        <v>46</v>
      </c>
      <c r="B42" s="1" t="s">
        <v>58</v>
      </c>
      <c r="C42" s="27" t="s">
        <v>227</v>
      </c>
      <c r="D42" s="38">
        <v>42</v>
      </c>
      <c r="E42" s="48" t="s">
        <v>121</v>
      </c>
      <c r="F42" s="27"/>
      <c r="G42" s="27"/>
      <c r="H42" s="27"/>
      <c r="I42" s="27"/>
      <c r="J42" s="27"/>
      <c r="K42" s="27"/>
      <c r="L42" s="27"/>
      <c r="M42" s="27"/>
      <c r="N42" s="27">
        <f>SUM(L42:M42)</f>
        <v>0</v>
      </c>
      <c r="O42" s="39"/>
      <c r="P42" s="39"/>
      <c r="Q42" s="39"/>
      <c r="R42" s="39"/>
      <c r="S42" s="39"/>
      <c r="T42" s="39">
        <f>(H42*3)+((F42-H42)*2)+J42</f>
        <v>0</v>
      </c>
      <c r="U42" s="40" t="str">
        <f t="shared" si="6"/>
        <v/>
      </c>
      <c r="V42" s="22">
        <v>486</v>
      </c>
      <c r="W42" s="22" t="s">
        <v>81</v>
      </c>
      <c r="X42" s="22" t="s">
        <v>78</v>
      </c>
      <c r="Y42" s="68" t="s">
        <v>121</v>
      </c>
      <c r="Z42" s="41"/>
      <c r="AA42" s="1" t="s">
        <v>219</v>
      </c>
      <c r="AB42" s="28" t="s">
        <v>341</v>
      </c>
    </row>
    <row r="43" spans="1:28" x14ac:dyDescent="0.3">
      <c r="A43" s="1" t="s">
        <v>46</v>
      </c>
      <c r="B43" s="1" t="s">
        <v>58</v>
      </c>
      <c r="C43" s="27" t="s">
        <v>228</v>
      </c>
      <c r="D43" s="38">
        <v>20</v>
      </c>
      <c r="E43" s="48" t="s">
        <v>121</v>
      </c>
      <c r="F43" s="27"/>
      <c r="G43" s="27"/>
      <c r="H43" s="27"/>
      <c r="I43" s="27"/>
      <c r="J43" s="27"/>
      <c r="K43" s="27"/>
      <c r="L43" s="27"/>
      <c r="M43" s="27"/>
      <c r="N43" s="27">
        <f>SUM(L43:M43)</f>
        <v>0</v>
      </c>
      <c r="O43" s="39"/>
      <c r="P43" s="39"/>
      <c r="Q43" s="39"/>
      <c r="R43" s="39"/>
      <c r="S43" s="39"/>
      <c r="T43" s="39">
        <f>(H43*3)+((F43-H43)*2)+J43</f>
        <v>0</v>
      </c>
      <c r="U43" s="40" t="str">
        <f t="shared" si="6"/>
        <v/>
      </c>
      <c r="V43" s="22">
        <v>486</v>
      </c>
      <c r="W43" s="22" t="s">
        <v>81</v>
      </c>
      <c r="X43" s="22" t="s">
        <v>78</v>
      </c>
      <c r="Y43" s="68" t="s">
        <v>121</v>
      </c>
      <c r="Z43" s="41"/>
      <c r="AA43" s="1" t="s">
        <v>219</v>
      </c>
      <c r="AB43" s="28" t="s">
        <v>341</v>
      </c>
    </row>
    <row r="44" spans="1:28" x14ac:dyDescent="0.3">
      <c r="A44" s="43" t="s">
        <v>46</v>
      </c>
      <c r="B44" s="43" t="s">
        <v>58</v>
      </c>
      <c r="C44" s="44" t="s">
        <v>40</v>
      </c>
      <c r="D44" s="43"/>
      <c r="E44" s="79" t="s">
        <v>121</v>
      </c>
      <c r="F44" s="44">
        <f t="shared" ref="F44:T44" si="7">SUM(F32:F43)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 t="shared" si="7"/>
        <v>0</v>
      </c>
      <c r="L44" s="44">
        <f t="shared" si="7"/>
        <v>0</v>
      </c>
      <c r="M44" s="44">
        <f t="shared" si="7"/>
        <v>0</v>
      </c>
      <c r="N44" s="44">
        <f t="shared" si="7"/>
        <v>0</v>
      </c>
      <c r="O44" s="44">
        <f t="shared" si="7"/>
        <v>0</v>
      </c>
      <c r="P44" s="44">
        <f t="shared" si="7"/>
        <v>0</v>
      </c>
      <c r="Q44" s="44">
        <f t="shared" si="7"/>
        <v>0</v>
      </c>
      <c r="R44" s="44">
        <f t="shared" si="7"/>
        <v>0</v>
      </c>
      <c r="S44" s="44">
        <f t="shared" si="7"/>
        <v>0</v>
      </c>
      <c r="T44" s="44">
        <f t="shared" si="7"/>
        <v>0</v>
      </c>
      <c r="U44" s="45"/>
      <c r="V44" s="46">
        <v>486</v>
      </c>
      <c r="W44" s="46" t="s">
        <v>81</v>
      </c>
      <c r="X44" s="46" t="s">
        <v>78</v>
      </c>
      <c r="Y44" s="69" t="s">
        <v>121</v>
      </c>
      <c r="Z44" s="47"/>
      <c r="AA44" s="43" t="s">
        <v>219</v>
      </c>
      <c r="AB44" s="67" t="s">
        <v>341</v>
      </c>
    </row>
    <row r="45" spans="1:28" x14ac:dyDescent="0.3">
      <c r="A45" s="1"/>
      <c r="B45" s="1"/>
      <c r="C45" s="1"/>
      <c r="D45" s="1"/>
      <c r="F45" s="48" t="s">
        <v>41</v>
      </c>
      <c r="G45" s="49" t="e">
        <f>F44/G44</f>
        <v>#DIV/0!</v>
      </c>
      <c r="H45" s="27"/>
      <c r="I45" s="1"/>
      <c r="J45" s="48" t="s">
        <v>42</v>
      </c>
      <c r="K45" s="50" t="e">
        <f>J44/K44</f>
        <v>#DIV/0!</v>
      </c>
      <c r="L45" s="1"/>
      <c r="M45" s="39" t="s">
        <v>43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4F34-8B7F-4CCA-9DE1-39B45301466F}">
  <sheetPr>
    <tabColor rgb="FF92D050"/>
    <pageSetUpPr fitToPage="1"/>
  </sheetPr>
  <dimension ref="A2:AB46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124</v>
      </c>
      <c r="K4" s="16" t="str">
        <f>+C11</f>
        <v>Minnesota Fillies</v>
      </c>
      <c r="L4" s="17"/>
      <c r="M4" s="18"/>
      <c r="N4" s="57"/>
      <c r="O4" s="57"/>
      <c r="P4" s="57"/>
      <c r="Q4" s="57"/>
      <c r="R4" s="19">
        <v>0</v>
      </c>
      <c r="S4" s="21">
        <f>SUM(N4:R4)</f>
        <v>0</v>
      </c>
      <c r="T4" s="22">
        <v>488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125</v>
      </c>
      <c r="K5" s="16" t="str">
        <f>+C30</f>
        <v>Dallas Diamonds</v>
      </c>
      <c r="L5" s="17"/>
      <c r="M5" s="18"/>
      <c r="N5" s="57"/>
      <c r="O5" s="57"/>
      <c r="P5" s="57"/>
      <c r="Q5" s="57"/>
      <c r="R5" s="19">
        <v>2</v>
      </c>
      <c r="S5" s="21">
        <f>SUM(N5:R5)</f>
        <v>2</v>
      </c>
      <c r="T5" s="22">
        <v>488</v>
      </c>
      <c r="U5" s="1"/>
      <c r="V5" s="1"/>
      <c r="W5" s="1"/>
    </row>
    <row r="6" spans="1:28" x14ac:dyDescent="0.3">
      <c r="C6" s="58" t="s">
        <v>121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0" t="s">
        <v>121</v>
      </c>
      <c r="D7" s="7" t="s">
        <v>8</v>
      </c>
      <c r="G7" s="1"/>
      <c r="S7" s="1"/>
      <c r="T7" s="25" t="s">
        <v>9</v>
      </c>
      <c r="U7" s="1"/>
      <c r="V7" s="26">
        <v>488</v>
      </c>
      <c r="W7" s="1"/>
    </row>
    <row r="8" spans="1:28" x14ac:dyDescent="0.3">
      <c r="B8" s="1"/>
      <c r="C8" s="60" t="s">
        <v>121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9" t="s">
        <v>121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10</v>
      </c>
      <c r="E13" s="56" t="s">
        <v>121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0</v>
      </c>
      <c r="U13" s="40" t="str">
        <f>IFERROR(((T13+Q13+N13-R13)+(O13*2))/E13,"")</f>
        <v/>
      </c>
      <c r="V13" s="22">
        <v>488</v>
      </c>
      <c r="W13" s="22" t="s">
        <v>81</v>
      </c>
      <c r="X13" s="22" t="s">
        <v>82</v>
      </c>
      <c r="Y13" s="68" t="s">
        <v>121</v>
      </c>
      <c r="Z13" s="41"/>
      <c r="AA13" s="1" t="s">
        <v>79</v>
      </c>
      <c r="AB13" s="28" t="s">
        <v>122</v>
      </c>
    </row>
    <row r="14" spans="1:28" x14ac:dyDescent="0.3">
      <c r="A14" s="1" t="s">
        <v>71</v>
      </c>
      <c r="B14" s="1" t="s">
        <v>46</v>
      </c>
      <c r="C14" s="27" t="s">
        <v>85</v>
      </c>
      <c r="D14" s="38">
        <v>24</v>
      </c>
      <c r="E14" s="56" t="s">
        <v>121</v>
      </c>
      <c r="F14" s="27"/>
      <c r="G14" s="27"/>
      <c r="H14" s="27"/>
      <c r="I14" s="27"/>
      <c r="J14" s="27"/>
      <c r="K14" s="27"/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27">
        <f t="shared" ref="T14:T21" si="1">+(F14*2)+J14</f>
        <v>0</v>
      </c>
      <c r="U14" s="40" t="str">
        <f t="shared" ref="U14:U21" si="2">IFERROR(((T14+Q14+N14-R14)+(O14*2))/E14,"")</f>
        <v/>
      </c>
      <c r="V14" s="22">
        <v>488</v>
      </c>
      <c r="W14" s="22" t="s">
        <v>81</v>
      </c>
      <c r="X14" s="22" t="s">
        <v>82</v>
      </c>
      <c r="Y14" s="68" t="s">
        <v>121</v>
      </c>
      <c r="Z14" s="41"/>
      <c r="AA14" s="1" t="s">
        <v>79</v>
      </c>
      <c r="AB14" s="28" t="s">
        <v>122</v>
      </c>
    </row>
    <row r="15" spans="1:28" x14ac:dyDescent="0.3">
      <c r="A15" s="1" t="s">
        <v>71</v>
      </c>
      <c r="B15" s="1" t="s">
        <v>46</v>
      </c>
      <c r="C15" s="27" t="s">
        <v>54</v>
      </c>
      <c r="D15" s="38">
        <v>32</v>
      </c>
      <c r="E15" s="56" t="s">
        <v>121</v>
      </c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27">
        <f t="shared" si="1"/>
        <v>0</v>
      </c>
      <c r="U15" s="40" t="str">
        <f t="shared" si="2"/>
        <v/>
      </c>
      <c r="V15" s="22">
        <v>488</v>
      </c>
      <c r="W15" s="22" t="s">
        <v>81</v>
      </c>
      <c r="X15" s="22" t="s">
        <v>82</v>
      </c>
      <c r="Y15" s="68" t="s">
        <v>121</v>
      </c>
      <c r="Z15" s="41"/>
      <c r="AA15" s="1" t="s">
        <v>79</v>
      </c>
      <c r="AB15" s="28" t="s">
        <v>122</v>
      </c>
    </row>
    <row r="16" spans="1:28" x14ac:dyDescent="0.3">
      <c r="A16" s="1" t="s">
        <v>71</v>
      </c>
      <c r="B16" s="1" t="s">
        <v>46</v>
      </c>
      <c r="C16" s="27" t="s">
        <v>110</v>
      </c>
      <c r="D16" s="38">
        <v>25</v>
      </c>
      <c r="E16" s="56" t="s">
        <v>121</v>
      </c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27">
        <f t="shared" si="1"/>
        <v>0</v>
      </c>
      <c r="U16" s="40" t="str">
        <f t="shared" si="2"/>
        <v/>
      </c>
      <c r="V16" s="22">
        <v>488</v>
      </c>
      <c r="W16" s="22" t="s">
        <v>81</v>
      </c>
      <c r="X16" s="22" t="s">
        <v>82</v>
      </c>
      <c r="Y16" s="68" t="s">
        <v>121</v>
      </c>
      <c r="Z16" s="41"/>
      <c r="AA16" s="1" t="s">
        <v>79</v>
      </c>
      <c r="AB16" s="28" t="s">
        <v>122</v>
      </c>
    </row>
    <row r="17" spans="1:28" x14ac:dyDescent="0.3">
      <c r="A17" s="1" t="s">
        <v>71</v>
      </c>
      <c r="B17" s="1" t="s">
        <v>46</v>
      </c>
      <c r="C17" s="27" t="s">
        <v>111</v>
      </c>
      <c r="D17" s="38">
        <v>44</v>
      </c>
      <c r="E17" s="56" t="s">
        <v>121</v>
      </c>
      <c r="F17" s="27"/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0</v>
      </c>
      <c r="U17" s="40" t="str">
        <f t="shared" si="2"/>
        <v/>
      </c>
      <c r="V17" s="22">
        <v>488</v>
      </c>
      <c r="W17" s="22" t="s">
        <v>81</v>
      </c>
      <c r="X17" s="22" t="s">
        <v>82</v>
      </c>
      <c r="Y17" s="68" t="s">
        <v>121</v>
      </c>
      <c r="Z17" s="41"/>
      <c r="AA17" s="1" t="s">
        <v>79</v>
      </c>
      <c r="AB17" s="28" t="s">
        <v>122</v>
      </c>
    </row>
    <row r="18" spans="1:28" x14ac:dyDescent="0.3">
      <c r="A18" s="1" t="s">
        <v>71</v>
      </c>
      <c r="B18" s="1" t="s">
        <v>46</v>
      </c>
      <c r="C18" s="27" t="s">
        <v>48</v>
      </c>
      <c r="D18" s="38">
        <v>15</v>
      </c>
      <c r="E18" s="56" t="s">
        <v>121</v>
      </c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0</v>
      </c>
      <c r="U18" s="40" t="str">
        <f t="shared" si="2"/>
        <v/>
      </c>
      <c r="V18" s="22">
        <v>488</v>
      </c>
      <c r="W18" s="22" t="s">
        <v>81</v>
      </c>
      <c r="X18" s="22" t="s">
        <v>82</v>
      </c>
      <c r="Y18" s="68" t="s">
        <v>121</v>
      </c>
      <c r="Z18" s="41"/>
      <c r="AA18" s="1" t="s">
        <v>79</v>
      </c>
      <c r="AB18" s="28" t="s">
        <v>122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13</v>
      </c>
      <c r="E19" s="56" t="s">
        <v>121</v>
      </c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0</v>
      </c>
      <c r="U19" s="40" t="str">
        <f t="shared" si="2"/>
        <v/>
      </c>
      <c r="V19" s="22">
        <v>488</v>
      </c>
      <c r="W19" s="22" t="s">
        <v>81</v>
      </c>
      <c r="X19" s="22" t="s">
        <v>82</v>
      </c>
      <c r="Y19" s="68" t="s">
        <v>121</v>
      </c>
      <c r="Z19" s="41"/>
      <c r="AA19" s="1" t="s">
        <v>79</v>
      </c>
      <c r="AB19" s="28" t="s">
        <v>122</v>
      </c>
    </row>
    <row r="20" spans="1:28" x14ac:dyDescent="0.3">
      <c r="A20" s="1" t="s">
        <v>71</v>
      </c>
      <c r="B20" s="1" t="s">
        <v>46</v>
      </c>
      <c r="C20" s="27" t="s">
        <v>112</v>
      </c>
      <c r="D20" s="38">
        <v>33</v>
      </c>
      <c r="E20" s="56" t="s">
        <v>121</v>
      </c>
      <c r="F20" s="27"/>
      <c r="G20" s="27"/>
      <c r="H20" s="27"/>
      <c r="I20" s="27"/>
      <c r="J20" s="27"/>
      <c r="K20" s="27"/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27">
        <f t="shared" si="1"/>
        <v>0</v>
      </c>
      <c r="U20" s="40" t="str">
        <f t="shared" si="2"/>
        <v/>
      </c>
      <c r="V20" s="22">
        <v>488</v>
      </c>
      <c r="W20" s="22" t="s">
        <v>81</v>
      </c>
      <c r="X20" s="22" t="s">
        <v>82</v>
      </c>
      <c r="Y20" s="68" t="s">
        <v>121</v>
      </c>
      <c r="Z20" s="41"/>
      <c r="AA20" s="1" t="s">
        <v>79</v>
      </c>
      <c r="AB20" s="28" t="s">
        <v>122</v>
      </c>
    </row>
    <row r="21" spans="1:28" x14ac:dyDescent="0.3">
      <c r="A21" s="1" t="s">
        <v>71</v>
      </c>
      <c r="B21" s="1" t="s">
        <v>46</v>
      </c>
      <c r="C21" s="27" t="s">
        <v>50</v>
      </c>
      <c r="D21" s="38">
        <v>11</v>
      </c>
      <c r="E21" s="56" t="s">
        <v>121</v>
      </c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27">
        <f t="shared" si="1"/>
        <v>0</v>
      </c>
      <c r="U21" s="40" t="str">
        <f t="shared" si="2"/>
        <v/>
      </c>
      <c r="V21" s="22">
        <v>488</v>
      </c>
      <c r="W21" s="22" t="s">
        <v>81</v>
      </c>
      <c r="X21" s="22" t="s">
        <v>82</v>
      </c>
      <c r="Y21" s="68" t="s">
        <v>121</v>
      </c>
      <c r="Z21" s="41"/>
      <c r="AA21" s="1" t="s">
        <v>79</v>
      </c>
      <c r="AB21" s="28" t="s">
        <v>122</v>
      </c>
    </row>
    <row r="22" spans="1:28" x14ac:dyDescent="0.3">
      <c r="A22" s="43" t="s">
        <v>71</v>
      </c>
      <c r="B22" s="43" t="s">
        <v>46</v>
      </c>
      <c r="C22" s="44" t="s">
        <v>40</v>
      </c>
      <c r="D22" s="43"/>
      <c r="E22" s="44">
        <f t="shared" ref="E22:T22" si="3">SUM(E13:E21)</f>
        <v>0</v>
      </c>
      <c r="F22" s="44">
        <f t="shared" si="3"/>
        <v>0</v>
      </c>
      <c r="G22" s="44">
        <f t="shared" si="3"/>
        <v>0</v>
      </c>
      <c r="H22" s="44">
        <f t="shared" si="3"/>
        <v>0</v>
      </c>
      <c r="I22" s="44">
        <f t="shared" si="3"/>
        <v>0</v>
      </c>
      <c r="J22" s="44">
        <f t="shared" si="3"/>
        <v>0</v>
      </c>
      <c r="K22" s="44">
        <f t="shared" si="3"/>
        <v>0</v>
      </c>
      <c r="L22" s="44">
        <f t="shared" si="3"/>
        <v>0</v>
      </c>
      <c r="M22" s="44">
        <f t="shared" si="3"/>
        <v>0</v>
      </c>
      <c r="N22" s="44">
        <f t="shared" si="3"/>
        <v>0</v>
      </c>
      <c r="O22" s="44">
        <f t="shared" si="3"/>
        <v>0</v>
      </c>
      <c r="P22" s="44">
        <f t="shared" si="3"/>
        <v>0</v>
      </c>
      <c r="Q22" s="44">
        <f t="shared" si="3"/>
        <v>0</v>
      </c>
      <c r="R22" s="44">
        <f t="shared" si="3"/>
        <v>0</v>
      </c>
      <c r="S22" s="44">
        <f t="shared" si="3"/>
        <v>0</v>
      </c>
      <c r="T22" s="44">
        <f t="shared" si="3"/>
        <v>0</v>
      </c>
      <c r="U22" s="45" t="e">
        <f>((T22+Q22+N22-R22)+(O22*2))/E22</f>
        <v>#DIV/0!</v>
      </c>
      <c r="V22" s="46">
        <v>488</v>
      </c>
      <c r="W22" s="46" t="s">
        <v>81</v>
      </c>
      <c r="X22" s="46" t="s">
        <v>82</v>
      </c>
      <c r="Y22" s="69" t="s">
        <v>121</v>
      </c>
      <c r="Z22" s="47"/>
      <c r="AA22" s="43" t="s">
        <v>79</v>
      </c>
      <c r="AB22" s="67" t="s">
        <v>122</v>
      </c>
    </row>
    <row r="23" spans="1:28" x14ac:dyDescent="0.3">
      <c r="A23" s="1"/>
      <c r="B23" s="1"/>
      <c r="C23" s="1"/>
      <c r="D23" s="1"/>
      <c r="F23" s="48" t="s">
        <v>41</v>
      </c>
      <c r="G23" s="49" t="e">
        <f>F22/G22</f>
        <v>#DIV/0!</v>
      </c>
      <c r="H23" s="27"/>
      <c r="I23" s="1"/>
      <c r="J23" s="48" t="s">
        <v>42</v>
      </c>
      <c r="K23" s="50" t="e">
        <f>J22/K22</f>
        <v>#DIV/0!</v>
      </c>
      <c r="L23" s="1"/>
      <c r="M23" s="39" t="s">
        <v>43</v>
      </c>
      <c r="N23" s="51"/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38"/>
      <c r="D25" s="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83"/>
      <c r="V25" s="22"/>
      <c r="W25" s="22"/>
      <c r="X25" s="22"/>
      <c r="Y25" s="84"/>
      <c r="Z25" s="41"/>
      <c r="AA25" s="1"/>
      <c r="AB25" s="1"/>
    </row>
    <row r="26" spans="1:28" x14ac:dyDescent="0.3">
      <c r="A26" s="1"/>
      <c r="B26" s="1"/>
      <c r="C26" s="1"/>
      <c r="D26" s="1"/>
      <c r="F26" s="48"/>
      <c r="G26" s="80"/>
      <c r="H26" s="27"/>
      <c r="I26" s="1"/>
      <c r="J26" s="48"/>
      <c r="K26" s="81"/>
      <c r="L26" s="1"/>
      <c r="M26" s="39"/>
      <c r="N26" s="82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B30" s="1"/>
      <c r="C30" s="32" t="s">
        <v>72</v>
      </c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7" t="s">
        <v>11</v>
      </c>
      <c r="U30" s="1"/>
      <c r="V30" s="35">
        <v>32</v>
      </c>
      <c r="AB30" s="66"/>
    </row>
    <row r="31" spans="1:28" x14ac:dyDescent="0.3">
      <c r="A31" s="36" t="s">
        <v>12</v>
      </c>
      <c r="B31" s="37" t="s">
        <v>13</v>
      </c>
      <c r="C31" s="38" t="s">
        <v>14</v>
      </c>
      <c r="D31" s="38" t="s">
        <v>15</v>
      </c>
      <c r="E31" s="14" t="s">
        <v>16</v>
      </c>
      <c r="F31" s="14" t="s">
        <v>17</v>
      </c>
      <c r="G31" s="14" t="s">
        <v>18</v>
      </c>
      <c r="H31" s="14" t="s">
        <v>19</v>
      </c>
      <c r="I31" s="14" t="s">
        <v>20</v>
      </c>
      <c r="J31" s="14" t="s">
        <v>21</v>
      </c>
      <c r="K31" s="14" t="s">
        <v>22</v>
      </c>
      <c r="L31" s="14" t="s">
        <v>23</v>
      </c>
      <c r="M31" s="14" t="s">
        <v>24</v>
      </c>
      <c r="N31" s="14" t="s">
        <v>25</v>
      </c>
      <c r="O31" s="14" t="s">
        <v>26</v>
      </c>
      <c r="P31" s="14" t="s">
        <v>27</v>
      </c>
      <c r="Q31" s="14" t="s">
        <v>28</v>
      </c>
      <c r="R31" s="14" t="s">
        <v>29</v>
      </c>
      <c r="S31" s="14" t="s">
        <v>30</v>
      </c>
      <c r="T31" s="14" t="s">
        <v>31</v>
      </c>
      <c r="U31" s="14" t="s">
        <v>32</v>
      </c>
      <c r="V31" s="14" t="s">
        <v>4</v>
      </c>
      <c r="W31" s="14" t="s">
        <v>33</v>
      </c>
      <c r="X31" s="14" t="s">
        <v>34</v>
      </c>
      <c r="Y31" s="14" t="s">
        <v>35</v>
      </c>
      <c r="Z31" s="14" t="s">
        <v>36</v>
      </c>
      <c r="AA31" s="14" t="s">
        <v>37</v>
      </c>
      <c r="AB31" s="14" t="s">
        <v>38</v>
      </c>
    </row>
    <row r="32" spans="1:28" x14ac:dyDescent="0.3">
      <c r="A32" s="1" t="s">
        <v>46</v>
      </c>
      <c r="B32" s="1" t="s">
        <v>71</v>
      </c>
      <c r="C32" s="27" t="s">
        <v>90</v>
      </c>
      <c r="D32" s="38">
        <v>11</v>
      </c>
      <c r="E32" s="56" t="s">
        <v>121</v>
      </c>
      <c r="F32" s="27"/>
      <c r="G32" s="27"/>
      <c r="H32" s="27"/>
      <c r="I32" s="27"/>
      <c r="J32" s="27"/>
      <c r="K32" s="27"/>
      <c r="L32" s="27"/>
      <c r="M32" s="27"/>
      <c r="N32" s="27">
        <f>SUM(L32:M32)</f>
        <v>0</v>
      </c>
      <c r="O32" s="27"/>
      <c r="P32" s="39"/>
      <c r="Q32" s="27"/>
      <c r="R32" s="27"/>
      <c r="S32" s="27"/>
      <c r="T32" s="27">
        <f>(H32*3)+((F32-H32)*2)+J32</f>
        <v>0</v>
      </c>
      <c r="U32" s="40" t="str">
        <f>IFERROR(((T32+Q32+N32-R32)+(O32*2))/E32,"")</f>
        <v/>
      </c>
      <c r="V32" s="22">
        <v>488</v>
      </c>
      <c r="W32" s="22" t="s">
        <v>77</v>
      </c>
      <c r="X32" s="22" t="s">
        <v>78</v>
      </c>
      <c r="Y32" s="68" t="s">
        <v>121</v>
      </c>
      <c r="Z32" s="41"/>
      <c r="AA32" s="1" t="s">
        <v>91</v>
      </c>
      <c r="AB32" s="28" t="s">
        <v>126</v>
      </c>
    </row>
    <row r="33" spans="1:28" x14ac:dyDescent="0.3">
      <c r="A33" s="1" t="s">
        <v>46</v>
      </c>
      <c r="B33" s="1" t="s">
        <v>71</v>
      </c>
      <c r="C33" s="27" t="s">
        <v>94</v>
      </c>
      <c r="D33" s="38">
        <v>22</v>
      </c>
      <c r="E33" s="56" t="s">
        <v>121</v>
      </c>
      <c r="F33" s="27"/>
      <c r="G33" s="27"/>
      <c r="H33" s="27"/>
      <c r="I33" s="27"/>
      <c r="J33" s="27"/>
      <c r="K33" s="27"/>
      <c r="L33" s="27"/>
      <c r="M33" s="27"/>
      <c r="N33" s="27">
        <f t="shared" ref="N33:N38" si="4">SUM(L33:M33)</f>
        <v>0</v>
      </c>
      <c r="O33" s="39"/>
      <c r="P33" s="39"/>
      <c r="Q33" s="39"/>
      <c r="R33" s="39"/>
      <c r="S33" s="39"/>
      <c r="T33" s="39">
        <f t="shared" ref="T33:T38" si="5">(H33*3)+((F33-H33)*2)+J33</f>
        <v>0</v>
      </c>
      <c r="U33" s="40" t="str">
        <f t="shared" ref="U33:U43" si="6">IFERROR(((T33+Q33+N33-R33)+(O33*2))/E33,"")</f>
        <v/>
      </c>
      <c r="V33" s="22">
        <v>488</v>
      </c>
      <c r="W33" s="22" t="s">
        <v>77</v>
      </c>
      <c r="X33" s="22" t="s">
        <v>78</v>
      </c>
      <c r="Y33" s="68" t="s">
        <v>121</v>
      </c>
      <c r="Z33" s="41"/>
      <c r="AA33" s="1" t="s">
        <v>91</v>
      </c>
      <c r="AB33" s="28" t="s">
        <v>126</v>
      </c>
    </row>
    <row r="34" spans="1:28" x14ac:dyDescent="0.3">
      <c r="A34" s="1" t="s">
        <v>46</v>
      </c>
      <c r="B34" s="1" t="s">
        <v>71</v>
      </c>
      <c r="C34" s="27" t="s">
        <v>96</v>
      </c>
      <c r="D34" s="38">
        <v>14</v>
      </c>
      <c r="E34" s="56" t="s">
        <v>121</v>
      </c>
      <c r="F34" s="27"/>
      <c r="G34" s="27"/>
      <c r="H34" s="27"/>
      <c r="I34" s="27"/>
      <c r="J34" s="27"/>
      <c r="K34" s="27"/>
      <c r="L34" s="27"/>
      <c r="M34" s="27"/>
      <c r="N34" s="27">
        <f t="shared" si="4"/>
        <v>0</v>
      </c>
      <c r="O34" s="39"/>
      <c r="P34" s="39"/>
      <c r="Q34" s="39"/>
      <c r="R34" s="39"/>
      <c r="S34" s="39"/>
      <c r="T34" s="39">
        <f t="shared" si="5"/>
        <v>0</v>
      </c>
      <c r="U34" s="40" t="str">
        <f t="shared" si="6"/>
        <v/>
      </c>
      <c r="V34" s="22">
        <v>488</v>
      </c>
      <c r="W34" s="22" t="s">
        <v>77</v>
      </c>
      <c r="X34" s="22" t="s">
        <v>78</v>
      </c>
      <c r="Y34" s="68" t="s">
        <v>121</v>
      </c>
      <c r="Z34" s="41"/>
      <c r="AA34" s="1" t="s">
        <v>91</v>
      </c>
      <c r="AB34" s="28" t="s">
        <v>126</v>
      </c>
    </row>
    <row r="35" spans="1:28" x14ac:dyDescent="0.3">
      <c r="A35" s="1" t="s">
        <v>46</v>
      </c>
      <c r="B35" s="1" t="s">
        <v>71</v>
      </c>
      <c r="C35" s="27" t="s">
        <v>98</v>
      </c>
      <c r="D35" s="38">
        <v>42</v>
      </c>
      <c r="E35" s="56" t="s">
        <v>121</v>
      </c>
      <c r="F35" s="27"/>
      <c r="G35" s="27"/>
      <c r="H35" s="27"/>
      <c r="I35" s="27"/>
      <c r="J35" s="27"/>
      <c r="K35" s="27"/>
      <c r="L35" s="27"/>
      <c r="M35" s="27"/>
      <c r="N35" s="27">
        <f t="shared" si="4"/>
        <v>0</v>
      </c>
      <c r="O35" s="39"/>
      <c r="P35" s="39"/>
      <c r="Q35" s="39"/>
      <c r="R35" s="39"/>
      <c r="S35" s="39"/>
      <c r="T35" s="39">
        <f t="shared" si="5"/>
        <v>0</v>
      </c>
      <c r="U35" s="40" t="str">
        <f t="shared" si="6"/>
        <v/>
      </c>
      <c r="V35" s="22">
        <v>488</v>
      </c>
      <c r="W35" s="22" t="s">
        <v>77</v>
      </c>
      <c r="X35" s="22" t="s">
        <v>78</v>
      </c>
      <c r="Y35" s="68" t="s">
        <v>121</v>
      </c>
      <c r="Z35" s="41"/>
      <c r="AA35" s="1" t="s">
        <v>91</v>
      </c>
      <c r="AB35" s="28" t="s">
        <v>126</v>
      </c>
    </row>
    <row r="36" spans="1:28" x14ac:dyDescent="0.3">
      <c r="A36" s="1" t="s">
        <v>46</v>
      </c>
      <c r="B36" s="1" t="s">
        <v>71</v>
      </c>
      <c r="C36" s="27" t="s">
        <v>99</v>
      </c>
      <c r="D36" s="38">
        <v>15</v>
      </c>
      <c r="E36" s="56" t="s">
        <v>121</v>
      </c>
      <c r="F36" s="27"/>
      <c r="G36" s="27"/>
      <c r="H36" s="27"/>
      <c r="I36" s="27"/>
      <c r="J36" s="27"/>
      <c r="K36" s="27"/>
      <c r="L36" s="27"/>
      <c r="M36" s="27"/>
      <c r="N36" s="27">
        <f t="shared" si="4"/>
        <v>0</v>
      </c>
      <c r="O36" s="39"/>
      <c r="P36" s="39"/>
      <c r="Q36" s="39"/>
      <c r="R36" s="39"/>
      <c r="S36" s="39"/>
      <c r="T36" s="39">
        <f t="shared" si="5"/>
        <v>0</v>
      </c>
      <c r="U36" s="40" t="str">
        <f t="shared" si="6"/>
        <v/>
      </c>
      <c r="V36" s="22">
        <v>488</v>
      </c>
      <c r="W36" s="22" t="s">
        <v>77</v>
      </c>
      <c r="X36" s="22" t="s">
        <v>78</v>
      </c>
      <c r="Y36" s="68" t="s">
        <v>121</v>
      </c>
      <c r="Z36" s="41"/>
      <c r="AA36" s="1" t="s">
        <v>91</v>
      </c>
      <c r="AB36" s="28" t="s">
        <v>126</v>
      </c>
    </row>
    <row r="37" spans="1:28" x14ac:dyDescent="0.3">
      <c r="A37" s="1" t="s">
        <v>46</v>
      </c>
      <c r="B37" s="1" t="s">
        <v>71</v>
      </c>
      <c r="C37" s="27" t="s">
        <v>120</v>
      </c>
      <c r="D37" s="38">
        <v>10</v>
      </c>
      <c r="E37" s="56" t="s">
        <v>121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39">
        <f t="shared" si="5"/>
        <v>0</v>
      </c>
      <c r="U37" s="40" t="str">
        <f t="shared" si="6"/>
        <v/>
      </c>
      <c r="V37" s="22">
        <v>488</v>
      </c>
      <c r="W37" s="22" t="s">
        <v>77</v>
      </c>
      <c r="X37" s="22" t="s">
        <v>78</v>
      </c>
      <c r="Y37" s="68" t="s">
        <v>121</v>
      </c>
      <c r="Z37" s="41"/>
      <c r="AA37" s="1" t="s">
        <v>91</v>
      </c>
      <c r="AB37" s="28" t="s">
        <v>126</v>
      </c>
    </row>
    <row r="38" spans="1:28" x14ac:dyDescent="0.3">
      <c r="A38" s="1" t="s">
        <v>46</v>
      </c>
      <c r="B38" s="1" t="s">
        <v>71</v>
      </c>
      <c r="C38" s="27" t="s">
        <v>100</v>
      </c>
      <c r="D38" s="38">
        <v>33</v>
      </c>
      <c r="E38" s="56" t="s">
        <v>121</v>
      </c>
      <c r="F38" s="27"/>
      <c r="G38" s="27"/>
      <c r="H38" s="27"/>
      <c r="I38" s="27"/>
      <c r="J38" s="27"/>
      <c r="K38" s="27"/>
      <c r="L38" s="27"/>
      <c r="M38" s="27"/>
      <c r="N38" s="27">
        <f t="shared" si="4"/>
        <v>0</v>
      </c>
      <c r="O38" s="39"/>
      <c r="P38" s="39"/>
      <c r="Q38" s="39"/>
      <c r="R38" s="39"/>
      <c r="S38" s="39"/>
      <c r="T38" s="39">
        <f t="shared" si="5"/>
        <v>0</v>
      </c>
      <c r="U38" s="40" t="str">
        <f t="shared" si="6"/>
        <v/>
      </c>
      <c r="V38" s="22">
        <v>488</v>
      </c>
      <c r="W38" s="22" t="s">
        <v>77</v>
      </c>
      <c r="X38" s="22" t="s">
        <v>78</v>
      </c>
      <c r="Y38" s="68" t="s">
        <v>121</v>
      </c>
      <c r="Z38" s="41"/>
      <c r="AA38" s="1" t="s">
        <v>91</v>
      </c>
      <c r="AB38" s="28" t="s">
        <v>126</v>
      </c>
    </row>
    <row r="39" spans="1:28" x14ac:dyDescent="0.3">
      <c r="A39" s="1" t="s">
        <v>46</v>
      </c>
      <c r="B39" s="1" t="s">
        <v>71</v>
      </c>
      <c r="C39" s="27" t="s">
        <v>101</v>
      </c>
      <c r="D39" s="38">
        <v>24</v>
      </c>
      <c r="E39" s="56" t="s">
        <v>121</v>
      </c>
      <c r="F39" s="27"/>
      <c r="G39" s="27"/>
      <c r="H39" s="27"/>
      <c r="I39" s="27"/>
      <c r="J39" s="27"/>
      <c r="K39" s="27"/>
      <c r="L39" s="27"/>
      <c r="M39" s="27"/>
      <c r="N39" s="27">
        <f>SUM(L39:M39)</f>
        <v>0</v>
      </c>
      <c r="O39" s="39"/>
      <c r="P39" s="39"/>
      <c r="Q39" s="39"/>
      <c r="R39" s="39"/>
      <c r="S39" s="39"/>
      <c r="T39" s="39">
        <f>(H39*3)+((F39-H39)*2)+J39</f>
        <v>0</v>
      </c>
      <c r="U39" s="40" t="str">
        <f t="shared" si="6"/>
        <v/>
      </c>
      <c r="V39" s="22">
        <v>488</v>
      </c>
      <c r="W39" s="22" t="s">
        <v>77</v>
      </c>
      <c r="X39" s="22" t="s">
        <v>78</v>
      </c>
      <c r="Y39" s="68" t="s">
        <v>121</v>
      </c>
      <c r="Z39" s="41"/>
      <c r="AA39" s="1" t="s">
        <v>91</v>
      </c>
      <c r="AB39" s="28" t="s">
        <v>126</v>
      </c>
    </row>
    <row r="40" spans="1:28" x14ac:dyDescent="0.3">
      <c r="A40" s="1" t="s">
        <v>46</v>
      </c>
      <c r="B40" s="1" t="s">
        <v>71</v>
      </c>
      <c r="C40" s="27" t="s">
        <v>102</v>
      </c>
      <c r="D40" s="38">
        <v>35</v>
      </c>
      <c r="E40" s="56" t="s">
        <v>121</v>
      </c>
      <c r="F40" s="27"/>
      <c r="G40" s="27"/>
      <c r="H40" s="27"/>
      <c r="I40" s="27"/>
      <c r="J40" s="27"/>
      <c r="K40" s="27"/>
      <c r="L40" s="27"/>
      <c r="M40" s="27"/>
      <c r="N40" s="27">
        <f>SUM(L40:M40)</f>
        <v>0</v>
      </c>
      <c r="O40" s="39"/>
      <c r="P40" s="39"/>
      <c r="Q40" s="39"/>
      <c r="R40" s="39"/>
      <c r="S40" s="39"/>
      <c r="T40" s="39">
        <f>(H40*3)+((F40-H40)*2)+J40</f>
        <v>0</v>
      </c>
      <c r="U40" s="40" t="str">
        <f t="shared" si="6"/>
        <v/>
      </c>
      <c r="V40" s="22">
        <v>488</v>
      </c>
      <c r="W40" s="22" t="s">
        <v>77</v>
      </c>
      <c r="X40" s="22" t="s">
        <v>78</v>
      </c>
      <c r="Y40" s="68" t="s">
        <v>121</v>
      </c>
      <c r="Z40" s="41"/>
      <c r="AA40" s="1" t="s">
        <v>91</v>
      </c>
      <c r="AB40" s="28" t="s">
        <v>126</v>
      </c>
    </row>
    <row r="41" spans="1:28" x14ac:dyDescent="0.3">
      <c r="A41" s="1" t="s">
        <v>46</v>
      </c>
      <c r="B41" s="1" t="s">
        <v>71</v>
      </c>
      <c r="C41" s="27" t="s">
        <v>103</v>
      </c>
      <c r="D41" s="38">
        <v>40</v>
      </c>
      <c r="E41" s="56" t="s">
        <v>121</v>
      </c>
      <c r="F41" s="27"/>
      <c r="G41" s="27"/>
      <c r="H41" s="27"/>
      <c r="I41" s="27"/>
      <c r="J41" s="27"/>
      <c r="K41" s="27"/>
      <c r="L41" s="27"/>
      <c r="M41" s="27"/>
      <c r="N41" s="27">
        <f>SUM(L41:M41)</f>
        <v>0</v>
      </c>
      <c r="O41" s="39"/>
      <c r="P41" s="39"/>
      <c r="Q41" s="39"/>
      <c r="R41" s="39"/>
      <c r="S41" s="39"/>
      <c r="T41" s="39">
        <f>(H41*3)+((F41-H41)*2)+J41</f>
        <v>0</v>
      </c>
      <c r="U41" s="40" t="str">
        <f t="shared" si="6"/>
        <v/>
      </c>
      <c r="V41" s="22">
        <v>488</v>
      </c>
      <c r="W41" s="22" t="s">
        <v>77</v>
      </c>
      <c r="X41" s="22" t="s">
        <v>78</v>
      </c>
      <c r="Y41" s="68" t="s">
        <v>121</v>
      </c>
      <c r="Z41" s="41"/>
      <c r="AA41" s="1" t="s">
        <v>91</v>
      </c>
      <c r="AB41" s="28" t="s">
        <v>126</v>
      </c>
    </row>
    <row r="42" spans="1:28" x14ac:dyDescent="0.3">
      <c r="A42" s="1" t="s">
        <v>46</v>
      </c>
      <c r="B42" s="1" t="s">
        <v>71</v>
      </c>
      <c r="C42" s="27" t="s">
        <v>102</v>
      </c>
      <c r="D42" s="38">
        <v>35</v>
      </c>
      <c r="E42" s="56" t="s">
        <v>121</v>
      </c>
      <c r="F42" s="27"/>
      <c r="G42" s="27"/>
      <c r="H42" s="27"/>
      <c r="I42" s="27"/>
      <c r="J42" s="27"/>
      <c r="K42" s="27"/>
      <c r="L42" s="27"/>
      <c r="M42" s="27"/>
      <c r="N42" s="27">
        <f>SUM(L42:M42)</f>
        <v>0</v>
      </c>
      <c r="O42" s="39"/>
      <c r="P42" s="39"/>
      <c r="Q42" s="39"/>
      <c r="R42" s="39"/>
      <c r="S42" s="39"/>
      <c r="T42" s="39">
        <f>(H42*3)+((F42-H42)*2)+J42</f>
        <v>0</v>
      </c>
      <c r="U42" s="40" t="str">
        <f t="shared" si="6"/>
        <v/>
      </c>
      <c r="V42" s="22">
        <v>488</v>
      </c>
      <c r="W42" s="22" t="s">
        <v>77</v>
      </c>
      <c r="X42" s="22" t="s">
        <v>78</v>
      </c>
      <c r="Y42" s="68" t="s">
        <v>121</v>
      </c>
      <c r="Z42" s="41"/>
      <c r="AA42" s="1" t="s">
        <v>91</v>
      </c>
      <c r="AB42" s="28" t="s">
        <v>126</v>
      </c>
    </row>
    <row r="43" spans="1:28" x14ac:dyDescent="0.3">
      <c r="A43" s="1" t="s">
        <v>46</v>
      </c>
      <c r="B43" s="1" t="s">
        <v>71</v>
      </c>
      <c r="C43" s="27" t="s">
        <v>103</v>
      </c>
      <c r="D43" s="38">
        <v>40</v>
      </c>
      <c r="E43" s="56" t="s">
        <v>121</v>
      </c>
      <c r="F43" s="27"/>
      <c r="G43" s="27"/>
      <c r="H43" s="27"/>
      <c r="I43" s="27"/>
      <c r="J43" s="27"/>
      <c r="K43" s="27"/>
      <c r="L43" s="27"/>
      <c r="M43" s="27"/>
      <c r="N43" s="27">
        <f>SUM(L43:M43)</f>
        <v>0</v>
      </c>
      <c r="O43" s="39"/>
      <c r="P43" s="39"/>
      <c r="Q43" s="39"/>
      <c r="R43" s="39"/>
      <c r="S43" s="39"/>
      <c r="T43" s="39">
        <f>(H43*3)+((F43-H43)*2)+J43</f>
        <v>0</v>
      </c>
      <c r="U43" s="40" t="str">
        <f t="shared" si="6"/>
        <v/>
      </c>
      <c r="V43" s="22">
        <v>488</v>
      </c>
      <c r="W43" s="22" t="s">
        <v>77</v>
      </c>
      <c r="X43" s="22" t="s">
        <v>78</v>
      </c>
      <c r="Y43" s="68" t="s">
        <v>121</v>
      </c>
      <c r="Z43" s="41"/>
      <c r="AA43" s="1" t="s">
        <v>91</v>
      </c>
      <c r="AB43" s="28" t="s">
        <v>126</v>
      </c>
    </row>
    <row r="44" spans="1:28" x14ac:dyDescent="0.3">
      <c r="A44" s="43" t="s">
        <v>46</v>
      </c>
      <c r="B44" s="43" t="s">
        <v>71</v>
      </c>
      <c r="C44" s="44" t="s">
        <v>40</v>
      </c>
      <c r="D44" s="43"/>
      <c r="E44" s="44">
        <f t="shared" ref="E44:T44" si="7">SUM(E32:E43)</f>
        <v>0</v>
      </c>
      <c r="F44" s="44">
        <f t="shared" si="7"/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 t="shared" si="7"/>
        <v>0</v>
      </c>
      <c r="L44" s="44">
        <f t="shared" si="7"/>
        <v>0</v>
      </c>
      <c r="M44" s="44">
        <f t="shared" si="7"/>
        <v>0</v>
      </c>
      <c r="N44" s="44">
        <f t="shared" si="7"/>
        <v>0</v>
      </c>
      <c r="O44" s="44">
        <f t="shared" si="7"/>
        <v>0</v>
      </c>
      <c r="P44" s="44">
        <f t="shared" si="7"/>
        <v>0</v>
      </c>
      <c r="Q44" s="44">
        <f t="shared" si="7"/>
        <v>0</v>
      </c>
      <c r="R44" s="44">
        <f t="shared" si="7"/>
        <v>0</v>
      </c>
      <c r="S44" s="44">
        <f t="shared" si="7"/>
        <v>0</v>
      </c>
      <c r="T44" s="44">
        <f t="shared" si="7"/>
        <v>0</v>
      </c>
      <c r="U44" s="45" t="e">
        <f>((T44+Q44+N44-R44)+(O44*2))/E44</f>
        <v>#DIV/0!</v>
      </c>
      <c r="V44" s="46">
        <v>488</v>
      </c>
      <c r="W44" s="46" t="s">
        <v>77</v>
      </c>
      <c r="X44" s="46" t="s">
        <v>78</v>
      </c>
      <c r="Y44" s="69" t="s">
        <v>121</v>
      </c>
      <c r="Z44" s="47"/>
      <c r="AA44" s="43" t="s">
        <v>91</v>
      </c>
      <c r="AB44" s="67" t="s">
        <v>126</v>
      </c>
    </row>
    <row r="45" spans="1:28" x14ac:dyDescent="0.3">
      <c r="A45" s="1"/>
      <c r="B45" s="1"/>
      <c r="C45" s="1"/>
      <c r="D45" s="1"/>
      <c r="F45" s="48" t="s">
        <v>41</v>
      </c>
      <c r="G45" s="49" t="e">
        <f>F44/G44</f>
        <v>#DIV/0!</v>
      </c>
      <c r="H45" s="27"/>
      <c r="I45" s="1"/>
      <c r="J45" s="48" t="s">
        <v>42</v>
      </c>
      <c r="K45" s="50" t="e">
        <f>J44/K44</f>
        <v>#DIV/0!</v>
      </c>
      <c r="L45" s="1"/>
      <c r="M45" s="39" t="s">
        <v>43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EFE3-BA18-4714-B32A-9A8FD29D2FD6}">
  <sheetPr>
    <tabColor theme="2" tint="-0.249977111117893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299</v>
      </c>
      <c r="D4" s="7" t="s">
        <v>5</v>
      </c>
      <c r="E4" s="8"/>
      <c r="F4" s="5"/>
      <c r="G4" s="1"/>
      <c r="J4" s="15" t="s">
        <v>342</v>
      </c>
      <c r="K4" s="16" t="s">
        <v>45</v>
      </c>
      <c r="L4" s="17"/>
      <c r="M4" s="18"/>
      <c r="N4" s="91"/>
      <c r="O4" s="91"/>
      <c r="P4" s="91"/>
      <c r="Q4" s="91">
        <v>80</v>
      </c>
      <c r="R4" s="20"/>
      <c r="S4" s="21">
        <f>SUM(N4:R4)</f>
        <v>80</v>
      </c>
      <c r="T4" s="22">
        <v>491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343</v>
      </c>
      <c r="K5" s="16" t="s">
        <v>63</v>
      </c>
      <c r="L5" s="17"/>
      <c r="M5" s="18"/>
      <c r="N5" s="91"/>
      <c r="O5" s="91"/>
      <c r="P5" s="91"/>
      <c r="Q5" s="91">
        <v>128</v>
      </c>
      <c r="R5" s="20"/>
      <c r="S5" s="21">
        <f>SUM(N5:R5)</f>
        <v>128</v>
      </c>
      <c r="T5" s="22">
        <v>491</v>
      </c>
      <c r="U5" s="1"/>
      <c r="V5" s="1"/>
      <c r="W5" s="1"/>
    </row>
    <row r="6" spans="1:28" x14ac:dyDescent="0.3">
      <c r="C6" s="23">
        <v>200</v>
      </c>
      <c r="D6" s="7" t="s">
        <v>7</v>
      </c>
      <c r="F6" s="1" t="s">
        <v>428</v>
      </c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491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33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62</v>
      </c>
      <c r="B13" s="1" t="s">
        <v>46</v>
      </c>
      <c r="C13" s="27" t="s">
        <v>129</v>
      </c>
      <c r="D13" s="38">
        <v>12</v>
      </c>
      <c r="E13" s="87"/>
      <c r="F13" s="87"/>
      <c r="G13" s="87"/>
      <c r="H13" s="27"/>
      <c r="I13" s="27"/>
      <c r="J13" s="87"/>
      <c r="K13" s="87"/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(H13*3)+((F13-H13)*2)+J13</f>
        <v>0</v>
      </c>
      <c r="U13" s="40" t="str">
        <f>IFERROR(((T13+Q13+N13-R13)+(O13*2))/E13,"")</f>
        <v/>
      </c>
      <c r="V13" s="22">
        <v>491</v>
      </c>
      <c r="W13" s="22" t="s">
        <v>81</v>
      </c>
      <c r="X13" s="22" t="s">
        <v>344</v>
      </c>
      <c r="Y13" s="68">
        <v>200</v>
      </c>
      <c r="Z13" s="41"/>
      <c r="AA13" s="1" t="s">
        <v>423</v>
      </c>
      <c r="AB13" s="28" t="s">
        <v>259</v>
      </c>
    </row>
    <row r="14" spans="1:28" x14ac:dyDescent="0.3">
      <c r="A14" s="1" t="s">
        <v>62</v>
      </c>
      <c r="B14" s="1" t="s">
        <v>46</v>
      </c>
      <c r="C14" s="27" t="s">
        <v>454</v>
      </c>
      <c r="D14" s="38">
        <v>24</v>
      </c>
      <c r="E14" s="27">
        <v>12</v>
      </c>
      <c r="F14" s="27">
        <v>1</v>
      </c>
      <c r="G14" s="27">
        <v>5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v>1</v>
      </c>
      <c r="O14" s="27">
        <v>0</v>
      </c>
      <c r="P14" s="39">
        <v>1</v>
      </c>
      <c r="Q14" s="27">
        <v>0</v>
      </c>
      <c r="R14" s="27">
        <v>0</v>
      </c>
      <c r="S14" s="27"/>
      <c r="T14" s="27">
        <v>2</v>
      </c>
      <c r="U14" s="40"/>
      <c r="V14" s="22">
        <v>491</v>
      </c>
      <c r="W14" s="22" t="s">
        <v>81</v>
      </c>
      <c r="X14" s="22" t="s">
        <v>344</v>
      </c>
      <c r="Y14" s="68">
        <v>200</v>
      </c>
      <c r="Z14" s="41"/>
      <c r="AA14" s="1" t="s">
        <v>423</v>
      </c>
      <c r="AB14" s="28" t="s">
        <v>259</v>
      </c>
    </row>
    <row r="15" spans="1:28" x14ac:dyDescent="0.3">
      <c r="A15" s="1" t="s">
        <v>62</v>
      </c>
      <c r="B15" s="1" t="s">
        <v>46</v>
      </c>
      <c r="C15" s="27" t="s">
        <v>131</v>
      </c>
      <c r="D15" s="38">
        <v>42</v>
      </c>
      <c r="E15" s="87" t="s">
        <v>455</v>
      </c>
      <c r="F15" s="87"/>
      <c r="G15" s="87"/>
      <c r="H15" s="27"/>
      <c r="I15" s="27"/>
      <c r="J15" s="87"/>
      <c r="K15" s="87"/>
      <c r="L15" s="87"/>
      <c r="M15" s="87"/>
      <c r="N15" s="27">
        <f t="shared" ref="N15:N21" si="0">SUM(L15:M15)</f>
        <v>0</v>
      </c>
      <c r="O15" s="88"/>
      <c r="P15" s="88"/>
      <c r="Q15" s="88"/>
      <c r="R15" s="88"/>
      <c r="S15" s="88"/>
      <c r="T15" s="39">
        <f t="shared" ref="T15:T21" si="1">(H15*3)+((F15-H15)*2)+J15</f>
        <v>0</v>
      </c>
      <c r="U15" s="40" t="str">
        <f t="shared" ref="U15:U24" si="2">IFERROR(((T15+Q15+N15-R15)+(O15*2))/E15,"")</f>
        <v/>
      </c>
      <c r="V15" s="22">
        <v>491</v>
      </c>
      <c r="W15" s="22" t="s">
        <v>81</v>
      </c>
      <c r="X15" s="22" t="s">
        <v>344</v>
      </c>
      <c r="Y15" s="68">
        <v>200</v>
      </c>
      <c r="Z15" s="41" t="s">
        <v>424</v>
      </c>
      <c r="AA15" s="1" t="s">
        <v>423</v>
      </c>
      <c r="AB15" s="28" t="s">
        <v>259</v>
      </c>
    </row>
    <row r="16" spans="1:28" x14ac:dyDescent="0.3">
      <c r="A16" s="1" t="s">
        <v>62</v>
      </c>
      <c r="B16" s="1" t="s">
        <v>46</v>
      </c>
      <c r="C16" s="27" t="s">
        <v>430</v>
      </c>
      <c r="D16" s="85"/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v>19</v>
      </c>
      <c r="U16" s="40" t="str">
        <f t="shared" si="2"/>
        <v/>
      </c>
      <c r="V16" s="22">
        <v>491</v>
      </c>
      <c r="W16" s="22" t="s">
        <v>81</v>
      </c>
      <c r="X16" s="22" t="s">
        <v>344</v>
      </c>
      <c r="Y16" s="68">
        <v>200</v>
      </c>
      <c r="Z16" s="41" t="s">
        <v>424</v>
      </c>
      <c r="AA16" s="1" t="s">
        <v>423</v>
      </c>
      <c r="AB16" s="28" t="s">
        <v>259</v>
      </c>
    </row>
    <row r="17" spans="1:28" x14ac:dyDescent="0.3">
      <c r="A17" s="1" t="s">
        <v>62</v>
      </c>
      <c r="B17" s="1" t="s">
        <v>46</v>
      </c>
      <c r="C17" s="27" t="s">
        <v>132</v>
      </c>
      <c r="D17" s="38">
        <v>53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39">
        <f t="shared" si="1"/>
        <v>0</v>
      </c>
      <c r="U17" s="40" t="str">
        <f t="shared" si="2"/>
        <v/>
      </c>
      <c r="V17" s="22">
        <v>491</v>
      </c>
      <c r="W17" s="22" t="s">
        <v>81</v>
      </c>
      <c r="X17" s="22" t="s">
        <v>344</v>
      </c>
      <c r="Y17" s="68">
        <v>200</v>
      </c>
      <c r="Z17" s="41"/>
      <c r="AA17" s="1" t="s">
        <v>423</v>
      </c>
      <c r="AB17" s="28" t="s">
        <v>259</v>
      </c>
    </row>
    <row r="18" spans="1:28" x14ac:dyDescent="0.3">
      <c r="A18" s="1" t="s">
        <v>62</v>
      </c>
      <c r="B18" s="1" t="s">
        <v>46</v>
      </c>
      <c r="C18" s="27" t="s">
        <v>133</v>
      </c>
      <c r="D18" s="38">
        <v>32</v>
      </c>
      <c r="E18" s="87"/>
      <c r="F18" s="87"/>
      <c r="G18" s="87"/>
      <c r="H18" s="27"/>
      <c r="I18" s="27"/>
      <c r="J18" s="87"/>
      <c r="K18" s="87"/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39">
        <v>16</v>
      </c>
      <c r="U18" s="40" t="str">
        <f t="shared" si="2"/>
        <v/>
      </c>
      <c r="V18" s="22">
        <v>491</v>
      </c>
      <c r="W18" s="22" t="s">
        <v>81</v>
      </c>
      <c r="X18" s="22" t="s">
        <v>344</v>
      </c>
      <c r="Y18" s="68">
        <v>200</v>
      </c>
      <c r="Z18" s="41" t="s">
        <v>425</v>
      </c>
      <c r="AA18" s="1" t="s">
        <v>423</v>
      </c>
      <c r="AB18" s="28" t="s">
        <v>259</v>
      </c>
    </row>
    <row r="19" spans="1:28" x14ac:dyDescent="0.3">
      <c r="A19" s="1" t="s">
        <v>62</v>
      </c>
      <c r="B19" s="1" t="s">
        <v>46</v>
      </c>
      <c r="C19" s="27" t="s">
        <v>134</v>
      </c>
      <c r="D19" s="38">
        <v>45</v>
      </c>
      <c r="E19" s="87"/>
      <c r="F19" s="87"/>
      <c r="G19" s="87"/>
      <c r="H19" s="27"/>
      <c r="I19" s="27"/>
      <c r="J19" s="87"/>
      <c r="K19" s="87"/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39">
        <v>17</v>
      </c>
      <c r="U19" s="40" t="str">
        <f t="shared" si="2"/>
        <v/>
      </c>
      <c r="V19" s="22">
        <v>491</v>
      </c>
      <c r="W19" s="22" t="s">
        <v>81</v>
      </c>
      <c r="X19" s="22" t="s">
        <v>344</v>
      </c>
      <c r="Y19" s="68">
        <v>200</v>
      </c>
      <c r="Z19" s="41" t="s">
        <v>425</v>
      </c>
      <c r="AA19" s="1" t="s">
        <v>423</v>
      </c>
      <c r="AB19" s="28" t="s">
        <v>259</v>
      </c>
    </row>
    <row r="20" spans="1:28" x14ac:dyDescent="0.3">
      <c r="A20" s="1" t="s">
        <v>62</v>
      </c>
      <c r="B20" s="1" t="s">
        <v>46</v>
      </c>
      <c r="C20" s="27" t="s">
        <v>426</v>
      </c>
      <c r="D20" s="85"/>
      <c r="E20" s="87"/>
      <c r="F20" s="87"/>
      <c r="G20" s="87"/>
      <c r="H20" s="27"/>
      <c r="I20" s="27"/>
      <c r="J20" s="87"/>
      <c r="K20" s="87"/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39">
        <f t="shared" si="1"/>
        <v>0</v>
      </c>
      <c r="U20" s="40" t="str">
        <f t="shared" si="2"/>
        <v/>
      </c>
      <c r="V20" s="22">
        <v>491</v>
      </c>
      <c r="W20" s="22" t="s">
        <v>81</v>
      </c>
      <c r="X20" s="22" t="s">
        <v>344</v>
      </c>
      <c r="Y20" s="68">
        <v>200</v>
      </c>
      <c r="Z20" s="41"/>
      <c r="AA20" s="1" t="s">
        <v>423</v>
      </c>
      <c r="AB20" s="28" t="s">
        <v>259</v>
      </c>
    </row>
    <row r="21" spans="1:28" x14ac:dyDescent="0.3">
      <c r="A21" s="1" t="s">
        <v>62</v>
      </c>
      <c r="B21" s="1" t="s">
        <v>46</v>
      </c>
      <c r="C21" s="27" t="s">
        <v>456</v>
      </c>
      <c r="D21" s="85"/>
      <c r="E21" s="27">
        <v>38</v>
      </c>
      <c r="F21" s="27">
        <v>2</v>
      </c>
      <c r="G21" s="27">
        <v>8</v>
      </c>
      <c r="H21" s="27"/>
      <c r="I21" s="27"/>
      <c r="J21" s="27">
        <v>7</v>
      </c>
      <c r="K21" s="27">
        <v>12</v>
      </c>
      <c r="L21" s="27">
        <v>2</v>
      </c>
      <c r="M21" s="27">
        <v>11</v>
      </c>
      <c r="N21" s="27">
        <f t="shared" si="0"/>
        <v>13</v>
      </c>
      <c r="O21" s="39">
        <v>0</v>
      </c>
      <c r="P21" s="39">
        <v>3</v>
      </c>
      <c r="Q21" s="39">
        <v>0</v>
      </c>
      <c r="R21" s="39">
        <v>1</v>
      </c>
      <c r="S21" s="39"/>
      <c r="T21" s="39">
        <f t="shared" si="1"/>
        <v>11</v>
      </c>
      <c r="U21" s="40">
        <f t="shared" ref="U21" si="3">IFERROR(((T21+Q21+N21-R21)+(O21*2))/E21,"")</f>
        <v>0.60526315789473684</v>
      </c>
      <c r="V21" s="22">
        <v>491</v>
      </c>
      <c r="W21" s="22" t="s">
        <v>81</v>
      </c>
      <c r="X21" s="22" t="s">
        <v>344</v>
      </c>
      <c r="Y21" s="68">
        <v>200</v>
      </c>
      <c r="Z21" s="41"/>
      <c r="AA21" s="1" t="s">
        <v>423</v>
      </c>
      <c r="AB21" s="28" t="s">
        <v>259</v>
      </c>
    </row>
    <row r="22" spans="1:28" x14ac:dyDescent="0.3">
      <c r="A22" s="1" t="s">
        <v>62</v>
      </c>
      <c r="B22" s="1" t="s">
        <v>46</v>
      </c>
      <c r="C22" s="27" t="s">
        <v>135</v>
      </c>
      <c r="D22" s="38">
        <v>11</v>
      </c>
      <c r="E22" s="87" t="s">
        <v>455</v>
      </c>
      <c r="F22" s="87"/>
      <c r="G22" s="87"/>
      <c r="H22" s="27"/>
      <c r="I22" s="27"/>
      <c r="J22" s="87"/>
      <c r="K22" s="87"/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39">
        <f>(H22*3)+((F22-H22)*2)+J22</f>
        <v>0</v>
      </c>
      <c r="U22" s="40" t="str">
        <f t="shared" si="2"/>
        <v/>
      </c>
      <c r="V22" s="22">
        <v>491</v>
      </c>
      <c r="W22" s="22" t="s">
        <v>81</v>
      </c>
      <c r="X22" s="22" t="s">
        <v>344</v>
      </c>
      <c r="Y22" s="68">
        <v>200</v>
      </c>
      <c r="Z22" s="41" t="s">
        <v>424</v>
      </c>
      <c r="AA22" s="1" t="s">
        <v>423</v>
      </c>
      <c r="AB22" s="28" t="s">
        <v>259</v>
      </c>
    </row>
    <row r="23" spans="1:28" x14ac:dyDescent="0.3">
      <c r="A23" s="1" t="s">
        <v>62</v>
      </c>
      <c r="B23" s="1" t="s">
        <v>46</v>
      </c>
      <c r="C23" s="27" t="s">
        <v>136</v>
      </c>
      <c r="D23" s="38">
        <v>55</v>
      </c>
      <c r="E23" s="87" t="s">
        <v>450</v>
      </c>
      <c r="F23" s="87"/>
      <c r="G23" s="87"/>
      <c r="H23" s="27"/>
      <c r="I23" s="27"/>
      <c r="J23" s="87"/>
      <c r="K23" s="87"/>
      <c r="L23" s="87"/>
      <c r="M23" s="87"/>
      <c r="N23" s="27">
        <f>SUM(L23:M23)</f>
        <v>0</v>
      </c>
      <c r="O23" s="88"/>
      <c r="P23" s="88"/>
      <c r="Q23" s="88"/>
      <c r="R23" s="88"/>
      <c r="S23" s="88"/>
      <c r="T23" s="39">
        <f>(H23*3)+((F23-H23)*2)+J23</f>
        <v>0</v>
      </c>
      <c r="U23" s="40" t="str">
        <f t="shared" si="2"/>
        <v/>
      </c>
      <c r="V23" s="22">
        <v>491</v>
      </c>
      <c r="W23" s="22" t="s">
        <v>81</v>
      </c>
      <c r="X23" s="22" t="s">
        <v>344</v>
      </c>
      <c r="Y23" s="68">
        <v>200</v>
      </c>
      <c r="Z23" s="41"/>
      <c r="AA23" s="1" t="s">
        <v>423</v>
      </c>
      <c r="AB23" s="28" t="s">
        <v>259</v>
      </c>
    </row>
    <row r="24" spans="1:28" x14ac:dyDescent="0.3">
      <c r="A24" s="1" t="s">
        <v>62</v>
      </c>
      <c r="B24" s="1" t="s">
        <v>46</v>
      </c>
      <c r="C24" s="27" t="s">
        <v>453</v>
      </c>
      <c r="D24" s="38">
        <v>15</v>
      </c>
      <c r="E24" s="87"/>
      <c r="F24" s="87"/>
      <c r="G24" s="87"/>
      <c r="H24" s="27"/>
      <c r="I24" s="27"/>
      <c r="J24" s="87"/>
      <c r="K24" s="87"/>
      <c r="L24" s="87"/>
      <c r="M24" s="87"/>
      <c r="N24" s="27">
        <f>SUM(L24:M24)</f>
        <v>0</v>
      </c>
      <c r="O24" s="88"/>
      <c r="P24" s="88"/>
      <c r="Q24" s="88"/>
      <c r="R24" s="88"/>
      <c r="S24" s="88"/>
      <c r="T24" s="39">
        <f>(H24*3)+((F24-H24)*2)+J24</f>
        <v>0</v>
      </c>
      <c r="U24" s="40" t="str">
        <f t="shared" si="2"/>
        <v/>
      </c>
      <c r="V24" s="22">
        <v>491</v>
      </c>
      <c r="W24" s="22" t="s">
        <v>81</v>
      </c>
      <c r="X24" s="22" t="s">
        <v>344</v>
      </c>
      <c r="Y24" s="68">
        <v>200</v>
      </c>
      <c r="Z24" s="41"/>
      <c r="AA24" s="1" t="s">
        <v>423</v>
      </c>
      <c r="AB24" s="28" t="s">
        <v>259</v>
      </c>
    </row>
    <row r="25" spans="1:28" x14ac:dyDescent="0.3">
      <c r="A25" s="1" t="s">
        <v>62</v>
      </c>
      <c r="B25" s="1" t="s">
        <v>46</v>
      </c>
      <c r="C25" s="55" t="s">
        <v>39</v>
      </c>
      <c r="D25" s="1"/>
      <c r="E25" s="55">
        <v>190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5">
        <v>15</v>
      </c>
      <c r="U25" s="40" t="str">
        <f t="shared" ref="U25" si="4">_xlfn.IFNA("",((T25+Q25+N25-R25)+(O25*2))/E25)</f>
        <v/>
      </c>
      <c r="V25" s="22">
        <v>491</v>
      </c>
      <c r="W25" s="22" t="s">
        <v>81</v>
      </c>
      <c r="X25" s="22" t="s">
        <v>344</v>
      </c>
      <c r="Y25" s="68">
        <v>200</v>
      </c>
      <c r="Z25" s="41"/>
      <c r="AA25" s="1" t="s">
        <v>423</v>
      </c>
      <c r="AB25" s="28" t="s">
        <v>259</v>
      </c>
    </row>
    <row r="26" spans="1:28" x14ac:dyDescent="0.3">
      <c r="A26" s="43" t="s">
        <v>62</v>
      </c>
      <c r="B26" s="43" t="s">
        <v>46</v>
      </c>
      <c r="C26" s="44" t="s">
        <v>40</v>
      </c>
      <c r="D26" s="43"/>
      <c r="E26" s="44">
        <f t="shared" ref="E26:T26" si="5">SUM(E13:E25)</f>
        <v>240</v>
      </c>
      <c r="F26" s="44">
        <f t="shared" si="5"/>
        <v>3</v>
      </c>
      <c r="G26" s="44">
        <f t="shared" si="5"/>
        <v>13</v>
      </c>
      <c r="H26" s="44">
        <f t="shared" si="5"/>
        <v>0</v>
      </c>
      <c r="I26" s="44">
        <f t="shared" si="5"/>
        <v>0</v>
      </c>
      <c r="J26" s="44">
        <f t="shared" si="5"/>
        <v>7</v>
      </c>
      <c r="K26" s="44">
        <f t="shared" si="5"/>
        <v>12</v>
      </c>
      <c r="L26" s="44">
        <f t="shared" si="5"/>
        <v>2</v>
      </c>
      <c r="M26" s="44">
        <f t="shared" si="5"/>
        <v>12</v>
      </c>
      <c r="N26" s="44">
        <f t="shared" si="5"/>
        <v>14</v>
      </c>
      <c r="O26" s="44">
        <f t="shared" si="5"/>
        <v>0</v>
      </c>
      <c r="P26" s="44">
        <f t="shared" si="5"/>
        <v>4</v>
      </c>
      <c r="Q26" s="44">
        <f t="shared" si="5"/>
        <v>0</v>
      </c>
      <c r="R26" s="44">
        <f t="shared" si="5"/>
        <v>1</v>
      </c>
      <c r="S26" s="44">
        <f t="shared" si="5"/>
        <v>0</v>
      </c>
      <c r="T26" s="44">
        <f t="shared" si="5"/>
        <v>80</v>
      </c>
      <c r="U26" s="45">
        <f>((T26+Q26+N26-R26)+(O26*2))/E26</f>
        <v>0.38750000000000001</v>
      </c>
      <c r="V26" s="46">
        <v>491</v>
      </c>
      <c r="W26" s="46" t="s">
        <v>81</v>
      </c>
      <c r="X26" s="46" t="s">
        <v>344</v>
      </c>
      <c r="Y26" s="69">
        <v>200</v>
      </c>
      <c r="Z26" s="47"/>
      <c r="AA26" s="43" t="s">
        <v>423</v>
      </c>
      <c r="AB26" s="67" t="s">
        <v>259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0.23076923076923078</v>
      </c>
      <c r="H27" s="27"/>
      <c r="I27" s="1"/>
      <c r="J27" s="48" t="s">
        <v>42</v>
      </c>
      <c r="K27" s="50">
        <f>J26/K26</f>
        <v>0.58333333333333337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427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415</v>
      </c>
      <c r="D35" s="38">
        <v>52</v>
      </c>
      <c r="E35" s="87"/>
      <c r="F35" s="87"/>
      <c r="G35" s="87"/>
      <c r="H35" s="27"/>
      <c r="I35" s="27"/>
      <c r="J35" s="87"/>
      <c r="K35" s="87"/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26</v>
      </c>
      <c r="U35" s="40" t="str">
        <f>IFERROR(((T35+Q35+N35-R35)+(O35*2))/E35,"")</f>
        <v/>
      </c>
      <c r="V35" s="22">
        <v>491</v>
      </c>
      <c r="W35" s="22" t="s">
        <v>77</v>
      </c>
      <c r="X35" s="22" t="s">
        <v>78</v>
      </c>
      <c r="Y35" s="68">
        <v>200</v>
      </c>
      <c r="Z35" s="41"/>
      <c r="AA35" s="1" t="s">
        <v>197</v>
      </c>
      <c r="AB35" s="28" t="s">
        <v>345</v>
      </c>
    </row>
    <row r="36" spans="1:28" x14ac:dyDescent="0.3">
      <c r="A36" s="1" t="s">
        <v>46</v>
      </c>
      <c r="B36" s="1" t="s">
        <v>62</v>
      </c>
      <c r="C36" s="27" t="s">
        <v>199</v>
      </c>
      <c r="D36" s="38">
        <v>22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ref="N36:N42" si="6">SUM(L36:M36)</f>
        <v>0</v>
      </c>
      <c r="O36" s="88"/>
      <c r="P36" s="88"/>
      <c r="Q36" s="88"/>
      <c r="R36" s="88"/>
      <c r="S36" s="88"/>
      <c r="T36" s="27">
        <v>16</v>
      </c>
      <c r="U36" s="40" t="str">
        <f t="shared" ref="U36:U45" si="7">IFERROR(((T36+Q36+N36-R36)+(O36*2))/E36,"")</f>
        <v/>
      </c>
      <c r="V36" s="22">
        <v>491</v>
      </c>
      <c r="W36" s="22" t="s">
        <v>77</v>
      </c>
      <c r="X36" s="22" t="s">
        <v>78</v>
      </c>
      <c r="Y36" s="68">
        <v>200</v>
      </c>
      <c r="Z36" s="41"/>
      <c r="AA36" s="1" t="s">
        <v>197</v>
      </c>
      <c r="AB36" s="28" t="s">
        <v>345</v>
      </c>
    </row>
    <row r="37" spans="1:28" x14ac:dyDescent="0.3">
      <c r="A37" s="1" t="s">
        <v>46</v>
      </c>
      <c r="B37" s="1" t="s">
        <v>62</v>
      </c>
      <c r="C37" s="27" t="s">
        <v>200</v>
      </c>
      <c r="D37" s="38">
        <v>7</v>
      </c>
      <c r="E37" s="87"/>
      <c r="F37" s="87"/>
      <c r="G37" s="87"/>
      <c r="H37" s="27"/>
      <c r="I37" s="27"/>
      <c r="J37" s="87"/>
      <c r="K37" s="87"/>
      <c r="L37" s="87"/>
      <c r="M37" s="87"/>
      <c r="N37" s="27">
        <f t="shared" si="6"/>
        <v>0</v>
      </c>
      <c r="O37" s="88"/>
      <c r="P37" s="88"/>
      <c r="Q37" s="88"/>
      <c r="R37" s="88"/>
      <c r="S37" s="88"/>
      <c r="T37" s="27">
        <f t="shared" ref="T37:T43" si="8">+(F37*2)+J37</f>
        <v>0</v>
      </c>
      <c r="U37" s="40" t="str">
        <f t="shared" si="7"/>
        <v/>
      </c>
      <c r="V37" s="22">
        <v>491</v>
      </c>
      <c r="W37" s="22" t="s">
        <v>77</v>
      </c>
      <c r="X37" s="22" t="s">
        <v>78</v>
      </c>
      <c r="Y37" s="68">
        <v>200</v>
      </c>
      <c r="Z37" s="41"/>
      <c r="AA37" s="1" t="s">
        <v>197</v>
      </c>
      <c r="AB37" s="28" t="s">
        <v>345</v>
      </c>
    </row>
    <row r="38" spans="1:28" x14ac:dyDescent="0.3">
      <c r="A38" s="1" t="s">
        <v>46</v>
      </c>
      <c r="B38" s="1" t="s">
        <v>62</v>
      </c>
      <c r="C38" s="27" t="s">
        <v>208</v>
      </c>
      <c r="D38" s="38">
        <v>22</v>
      </c>
      <c r="E38" s="87" t="s">
        <v>459</v>
      </c>
      <c r="F38" s="87"/>
      <c r="G38" s="87"/>
      <c r="H38" s="27"/>
      <c r="I38" s="27"/>
      <c r="J38" s="87"/>
      <c r="K38" s="87"/>
      <c r="L38" s="87"/>
      <c r="M38" s="87"/>
      <c r="N38" s="27"/>
      <c r="O38" s="88"/>
      <c r="P38" s="88"/>
      <c r="Q38" s="88"/>
      <c r="R38" s="88"/>
      <c r="S38" s="88"/>
      <c r="T38" s="27"/>
      <c r="U38" s="40" t="str">
        <f t="shared" si="7"/>
        <v/>
      </c>
      <c r="V38" s="22">
        <v>491</v>
      </c>
      <c r="W38" s="22" t="s">
        <v>77</v>
      </c>
      <c r="X38" s="22" t="s">
        <v>78</v>
      </c>
      <c r="Y38" s="68">
        <v>200</v>
      </c>
      <c r="Z38" s="41"/>
      <c r="AA38" s="1" t="s">
        <v>197</v>
      </c>
      <c r="AB38" s="28" t="s">
        <v>345</v>
      </c>
    </row>
    <row r="39" spans="1:28" x14ac:dyDescent="0.3">
      <c r="A39" s="1" t="s">
        <v>46</v>
      </c>
      <c r="B39" s="1" t="s">
        <v>62</v>
      </c>
      <c r="C39" s="27" t="s">
        <v>202</v>
      </c>
      <c r="D39" s="38">
        <v>50</v>
      </c>
      <c r="E39" s="87"/>
      <c r="F39" s="87"/>
      <c r="G39" s="87"/>
      <c r="H39" s="27"/>
      <c r="I39" s="27"/>
      <c r="J39" s="87"/>
      <c r="K39" s="87"/>
      <c r="L39" s="87"/>
      <c r="M39" s="87"/>
      <c r="N39" s="27">
        <f t="shared" si="6"/>
        <v>0</v>
      </c>
      <c r="O39" s="88"/>
      <c r="P39" s="88"/>
      <c r="Q39" s="88"/>
      <c r="R39" s="88"/>
      <c r="S39" s="88"/>
      <c r="T39" s="27">
        <f t="shared" si="8"/>
        <v>0</v>
      </c>
      <c r="U39" s="40" t="str">
        <f t="shared" si="7"/>
        <v/>
      </c>
      <c r="V39" s="22">
        <v>491</v>
      </c>
      <c r="W39" s="22" t="s">
        <v>77</v>
      </c>
      <c r="X39" s="22" t="s">
        <v>78</v>
      </c>
      <c r="Y39" s="68">
        <v>200</v>
      </c>
      <c r="Z39" s="41"/>
      <c r="AA39" s="1" t="s">
        <v>197</v>
      </c>
      <c r="AB39" s="28" t="s">
        <v>345</v>
      </c>
    </row>
    <row r="40" spans="1:28" x14ac:dyDescent="0.3">
      <c r="A40" s="1" t="s">
        <v>46</v>
      </c>
      <c r="B40" s="1" t="s">
        <v>62</v>
      </c>
      <c r="C40" s="27" t="s">
        <v>203</v>
      </c>
      <c r="D40" s="38">
        <v>1</v>
      </c>
      <c r="E40" s="87"/>
      <c r="F40" s="87"/>
      <c r="G40" s="87"/>
      <c r="H40" s="27"/>
      <c r="I40" s="27"/>
      <c r="J40" s="87"/>
      <c r="K40" s="87"/>
      <c r="L40" s="87"/>
      <c r="M40" s="87"/>
      <c r="N40" s="27">
        <f t="shared" si="6"/>
        <v>0</v>
      </c>
      <c r="O40" s="88"/>
      <c r="P40" s="88"/>
      <c r="Q40" s="88"/>
      <c r="R40" s="88"/>
      <c r="S40" s="88"/>
      <c r="T40" s="27">
        <f t="shared" si="8"/>
        <v>0</v>
      </c>
      <c r="U40" s="40" t="str">
        <f t="shared" si="7"/>
        <v/>
      </c>
      <c r="V40" s="22">
        <v>491</v>
      </c>
      <c r="W40" s="22" t="s">
        <v>77</v>
      </c>
      <c r="X40" s="22" t="s">
        <v>78</v>
      </c>
      <c r="Y40" s="68">
        <v>200</v>
      </c>
      <c r="Z40" s="41"/>
      <c r="AA40" s="1" t="s">
        <v>197</v>
      </c>
      <c r="AB40" s="28" t="s">
        <v>345</v>
      </c>
    </row>
    <row r="41" spans="1:28" x14ac:dyDescent="0.3">
      <c r="A41" s="1" t="s">
        <v>46</v>
      </c>
      <c r="B41" s="1" t="s">
        <v>62</v>
      </c>
      <c r="C41" s="27" t="s">
        <v>373</v>
      </c>
      <c r="D41" s="38">
        <v>55</v>
      </c>
      <c r="E41" s="87"/>
      <c r="F41" s="87"/>
      <c r="G41" s="87"/>
      <c r="H41" s="27"/>
      <c r="I41" s="27"/>
      <c r="J41" s="87"/>
      <c r="K41" s="87"/>
      <c r="L41" s="87"/>
      <c r="M41" s="87"/>
      <c r="N41" s="27">
        <f t="shared" si="6"/>
        <v>0</v>
      </c>
      <c r="O41" s="88"/>
      <c r="P41" s="88"/>
      <c r="Q41" s="88"/>
      <c r="R41" s="88"/>
      <c r="S41" s="88"/>
      <c r="T41" s="27">
        <f t="shared" si="8"/>
        <v>0</v>
      </c>
      <c r="U41" s="40" t="str">
        <f t="shared" si="7"/>
        <v/>
      </c>
      <c r="V41" s="22">
        <v>491</v>
      </c>
      <c r="W41" s="22" t="s">
        <v>77</v>
      </c>
      <c r="X41" s="22" t="s">
        <v>78</v>
      </c>
      <c r="Y41" s="68">
        <v>200</v>
      </c>
      <c r="Z41" s="41"/>
      <c r="AA41" s="1" t="s">
        <v>197</v>
      </c>
      <c r="AB41" s="28" t="s">
        <v>345</v>
      </c>
    </row>
    <row r="42" spans="1:28" x14ac:dyDescent="0.3">
      <c r="A42" s="1" t="s">
        <v>46</v>
      </c>
      <c r="B42" s="1" t="s">
        <v>62</v>
      </c>
      <c r="C42" s="27" t="s">
        <v>204</v>
      </c>
      <c r="D42" s="38">
        <v>12</v>
      </c>
      <c r="E42" s="87"/>
      <c r="F42" s="87"/>
      <c r="G42" s="87"/>
      <c r="H42" s="27"/>
      <c r="I42" s="27"/>
      <c r="J42" s="87"/>
      <c r="K42" s="87"/>
      <c r="L42" s="87"/>
      <c r="M42" s="87"/>
      <c r="N42" s="27">
        <f t="shared" si="6"/>
        <v>0</v>
      </c>
      <c r="O42" s="88"/>
      <c r="P42" s="88"/>
      <c r="Q42" s="88"/>
      <c r="R42" s="88"/>
      <c r="S42" s="88"/>
      <c r="T42" s="27">
        <v>18</v>
      </c>
      <c r="U42" s="40" t="str">
        <f t="shared" si="7"/>
        <v/>
      </c>
      <c r="V42" s="22">
        <v>491</v>
      </c>
      <c r="W42" s="22" t="s">
        <v>77</v>
      </c>
      <c r="X42" s="22" t="s">
        <v>78</v>
      </c>
      <c r="Y42" s="68">
        <v>200</v>
      </c>
      <c r="Z42" s="41"/>
      <c r="AA42" s="1" t="s">
        <v>197</v>
      </c>
      <c r="AB42" s="28" t="s">
        <v>345</v>
      </c>
    </row>
    <row r="43" spans="1:28" x14ac:dyDescent="0.3">
      <c r="A43" s="1" t="s">
        <v>46</v>
      </c>
      <c r="B43" s="1" t="s">
        <v>62</v>
      </c>
      <c r="C43" s="27" t="s">
        <v>205</v>
      </c>
      <c r="D43" s="38">
        <v>11</v>
      </c>
      <c r="E43" s="87"/>
      <c r="F43" s="87"/>
      <c r="G43" s="87"/>
      <c r="H43" s="27"/>
      <c r="I43" s="27"/>
      <c r="J43" s="87"/>
      <c r="K43" s="87"/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27">
        <f t="shared" si="8"/>
        <v>0</v>
      </c>
      <c r="U43" s="40" t="str">
        <f t="shared" si="7"/>
        <v/>
      </c>
      <c r="V43" s="22">
        <v>491</v>
      </c>
      <c r="W43" s="22" t="s">
        <v>77</v>
      </c>
      <c r="X43" s="22" t="s">
        <v>78</v>
      </c>
      <c r="Y43" s="68">
        <v>200</v>
      </c>
      <c r="Z43" s="41"/>
      <c r="AA43" s="1" t="s">
        <v>197</v>
      </c>
      <c r="AB43" s="28" t="s">
        <v>345</v>
      </c>
    </row>
    <row r="44" spans="1:28" x14ac:dyDescent="0.3">
      <c r="A44" s="1" t="s">
        <v>46</v>
      </c>
      <c r="B44" s="1" t="s">
        <v>62</v>
      </c>
      <c r="C44" s="27" t="s">
        <v>206</v>
      </c>
      <c r="D44" s="38">
        <v>44</v>
      </c>
      <c r="E44" s="87"/>
      <c r="F44" s="87"/>
      <c r="G44" s="87"/>
      <c r="H44" s="27"/>
      <c r="I44" s="27"/>
      <c r="J44" s="87"/>
      <c r="K44" s="87"/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27">
        <v>28</v>
      </c>
      <c r="U44" s="40" t="str">
        <f t="shared" si="7"/>
        <v/>
      </c>
      <c r="V44" s="22">
        <v>491</v>
      </c>
      <c r="W44" s="22" t="s">
        <v>77</v>
      </c>
      <c r="X44" s="22" t="s">
        <v>78</v>
      </c>
      <c r="Y44" s="68">
        <v>200</v>
      </c>
      <c r="Z44" s="41"/>
      <c r="AA44" s="1" t="s">
        <v>197</v>
      </c>
      <c r="AB44" s="28" t="s">
        <v>345</v>
      </c>
    </row>
    <row r="45" spans="1:28" x14ac:dyDescent="0.3">
      <c r="A45" s="1" t="s">
        <v>46</v>
      </c>
      <c r="B45" s="1" t="s">
        <v>62</v>
      </c>
      <c r="C45" s="27" t="s">
        <v>207</v>
      </c>
      <c r="D45" s="38">
        <v>10</v>
      </c>
      <c r="E45" s="87" t="s">
        <v>461</v>
      </c>
      <c r="F45" s="87"/>
      <c r="G45" s="87"/>
      <c r="H45" s="27"/>
      <c r="I45" s="27"/>
      <c r="J45" s="87"/>
      <c r="K45" s="87"/>
      <c r="L45" s="87"/>
      <c r="M45" s="87"/>
      <c r="N45" s="27">
        <f>SUM(L45:M45)</f>
        <v>0</v>
      </c>
      <c r="O45" s="88"/>
      <c r="P45" s="88"/>
      <c r="Q45" s="88"/>
      <c r="R45" s="88"/>
      <c r="S45" s="88"/>
      <c r="T45" s="27">
        <v>28</v>
      </c>
      <c r="U45" s="40" t="str">
        <f t="shared" si="7"/>
        <v/>
      </c>
      <c r="V45" s="22">
        <v>491</v>
      </c>
      <c r="W45" s="22" t="s">
        <v>77</v>
      </c>
      <c r="X45" s="22" t="s">
        <v>78</v>
      </c>
      <c r="Y45" s="68">
        <v>200</v>
      </c>
      <c r="Z45" s="41"/>
      <c r="AA45" s="1" t="s">
        <v>197</v>
      </c>
      <c r="AB45" s="28" t="s">
        <v>345</v>
      </c>
    </row>
    <row r="46" spans="1:28" x14ac:dyDescent="0.3">
      <c r="A46" s="1" t="s">
        <v>46</v>
      </c>
      <c r="B46" s="1" t="s">
        <v>62</v>
      </c>
      <c r="C46" s="55" t="s">
        <v>39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>
        <v>40</v>
      </c>
      <c r="U46" s="40" t="str">
        <f t="shared" ref="U46" si="9">_xlfn.IFNA("",((T46+Q46+N46-R46)+(O46*2))/E46)</f>
        <v/>
      </c>
      <c r="V46" s="22">
        <v>491</v>
      </c>
      <c r="W46" s="22" t="s">
        <v>77</v>
      </c>
      <c r="X46" s="22" t="s">
        <v>78</v>
      </c>
      <c r="Y46" s="68">
        <v>200</v>
      </c>
      <c r="Z46" s="41"/>
      <c r="AA46" s="1" t="s">
        <v>197</v>
      </c>
      <c r="AB46" s="28" t="s">
        <v>345</v>
      </c>
    </row>
    <row r="47" spans="1:28" x14ac:dyDescent="0.3">
      <c r="A47" s="43" t="s">
        <v>46</v>
      </c>
      <c r="B47" s="43" t="s">
        <v>62</v>
      </c>
      <c r="C47" s="44" t="s">
        <v>40</v>
      </c>
      <c r="D47" s="43"/>
      <c r="E47" s="44">
        <f t="shared" ref="E47:T47" si="10">SUM(E35:E46)</f>
        <v>240</v>
      </c>
      <c r="F47" s="44">
        <f t="shared" si="10"/>
        <v>0</v>
      </c>
      <c r="G47" s="44">
        <f t="shared" si="10"/>
        <v>0</v>
      </c>
      <c r="H47" s="44">
        <f t="shared" si="10"/>
        <v>0</v>
      </c>
      <c r="I47" s="44">
        <f t="shared" si="10"/>
        <v>0</v>
      </c>
      <c r="J47" s="44">
        <f t="shared" si="10"/>
        <v>0</v>
      </c>
      <c r="K47" s="44">
        <f t="shared" si="10"/>
        <v>0</v>
      </c>
      <c r="L47" s="44">
        <f t="shared" si="10"/>
        <v>0</v>
      </c>
      <c r="M47" s="44">
        <f t="shared" si="10"/>
        <v>0</v>
      </c>
      <c r="N47" s="44">
        <f t="shared" si="10"/>
        <v>0</v>
      </c>
      <c r="O47" s="44">
        <f t="shared" si="10"/>
        <v>0</v>
      </c>
      <c r="P47" s="44">
        <f t="shared" si="10"/>
        <v>0</v>
      </c>
      <c r="Q47" s="44">
        <f t="shared" si="10"/>
        <v>0</v>
      </c>
      <c r="R47" s="44">
        <f t="shared" si="10"/>
        <v>0</v>
      </c>
      <c r="S47" s="44">
        <f t="shared" si="10"/>
        <v>0</v>
      </c>
      <c r="T47" s="44">
        <f t="shared" si="10"/>
        <v>156</v>
      </c>
      <c r="U47" s="45">
        <f>((T47+Q47+N47-R47)+(O47*2))/E47</f>
        <v>0.65</v>
      </c>
      <c r="V47" s="46">
        <v>491</v>
      </c>
      <c r="W47" s="46" t="s">
        <v>77</v>
      </c>
      <c r="X47" s="46" t="s">
        <v>78</v>
      </c>
      <c r="Y47" s="69">
        <v>200</v>
      </c>
      <c r="Z47" s="47"/>
      <c r="AA47" s="43" t="s">
        <v>197</v>
      </c>
      <c r="AB47" s="67" t="s">
        <v>345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 t="e">
        <f>J47/K47</f>
        <v>#DIV/0!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rintOptions gridLines="1"/>
  <pageMargins left="0.25" right="0.25" top="0.75" bottom="0.5" header="0.3" footer="0.3"/>
  <pageSetup scale="6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B23A-EBDD-4A99-AD8F-42EDEF63EE03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277</v>
      </c>
      <c r="D4" s="7" t="s">
        <v>5</v>
      </c>
      <c r="E4" s="8"/>
      <c r="F4" s="5"/>
      <c r="G4" s="1"/>
      <c r="J4" s="15" t="s">
        <v>346</v>
      </c>
      <c r="K4" s="16" t="s">
        <v>45</v>
      </c>
      <c r="L4" s="17"/>
      <c r="M4" s="18"/>
      <c r="N4" s="19">
        <v>16</v>
      </c>
      <c r="O4" s="19">
        <v>16</v>
      </c>
      <c r="P4" s="19">
        <v>23</v>
      </c>
      <c r="Q4" s="19">
        <v>24</v>
      </c>
      <c r="R4" s="20"/>
      <c r="S4" s="21">
        <f>SUM(N4:R4)</f>
        <v>79</v>
      </c>
      <c r="T4" s="22">
        <v>492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347</v>
      </c>
      <c r="K5" s="16" t="s">
        <v>63</v>
      </c>
      <c r="L5" s="17"/>
      <c r="M5" s="18"/>
      <c r="N5" s="19">
        <v>40</v>
      </c>
      <c r="O5" s="19">
        <v>25</v>
      </c>
      <c r="P5" s="19">
        <v>23</v>
      </c>
      <c r="Q5" s="19">
        <v>33</v>
      </c>
      <c r="R5" s="20"/>
      <c r="S5" s="21">
        <f>SUM(N5:R5)</f>
        <v>121</v>
      </c>
      <c r="T5" s="22">
        <v>492</v>
      </c>
      <c r="U5" s="1"/>
      <c r="V5" s="1"/>
      <c r="W5" s="1"/>
    </row>
    <row r="6" spans="1:28" x14ac:dyDescent="0.3">
      <c r="C6" s="23">
        <v>100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492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34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62</v>
      </c>
      <c r="B13" s="1" t="s">
        <v>46</v>
      </c>
      <c r="C13" s="27" t="s">
        <v>129</v>
      </c>
      <c r="D13" s="38">
        <v>12</v>
      </c>
      <c r="E13" s="87"/>
      <c r="F13" s="87"/>
      <c r="G13" s="87"/>
      <c r="H13" s="27"/>
      <c r="I13" s="27"/>
      <c r="J13" s="87"/>
      <c r="K13" s="87"/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v>4</v>
      </c>
      <c r="U13" s="40" t="str">
        <f>IFERROR(((T13+Q13+N13-R13)+(O13*2))/E13,"")</f>
        <v/>
      </c>
      <c r="V13" s="22">
        <v>492</v>
      </c>
      <c r="W13" s="22" t="s">
        <v>81</v>
      </c>
      <c r="X13" s="22" t="s">
        <v>82</v>
      </c>
      <c r="Y13" s="68">
        <v>100</v>
      </c>
      <c r="Z13" s="41"/>
      <c r="AA13" s="1" t="s">
        <v>423</v>
      </c>
      <c r="AB13" s="28" t="s">
        <v>261</v>
      </c>
    </row>
    <row r="14" spans="1:28" x14ac:dyDescent="0.3">
      <c r="A14" s="1" t="s">
        <v>62</v>
      </c>
      <c r="B14" s="1" t="s">
        <v>46</v>
      </c>
      <c r="C14" s="27" t="s">
        <v>131</v>
      </c>
      <c r="D14" s="38">
        <v>42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 t="shared" ref="N14:N19" si="0">SUM(L14:M14)</f>
        <v>0</v>
      </c>
      <c r="O14" s="88"/>
      <c r="P14" s="88"/>
      <c r="Q14" s="88"/>
      <c r="R14" s="88"/>
      <c r="S14" s="88"/>
      <c r="T14" s="39">
        <f t="shared" ref="T14:T16" si="1">(H14*3)+((F14-H14)*2)+J14</f>
        <v>0</v>
      </c>
      <c r="U14" s="40" t="str">
        <f t="shared" ref="U14:U22" si="2">IFERROR(((T14+Q14+N14-R14)+(O14*2))/E14,"")</f>
        <v/>
      </c>
      <c r="V14" s="22">
        <v>492</v>
      </c>
      <c r="W14" s="22" t="s">
        <v>81</v>
      </c>
      <c r="X14" s="22" t="s">
        <v>82</v>
      </c>
      <c r="Y14" s="68">
        <v>100</v>
      </c>
      <c r="Z14" s="41"/>
      <c r="AA14" s="1" t="s">
        <v>423</v>
      </c>
      <c r="AB14" s="28" t="s">
        <v>261</v>
      </c>
    </row>
    <row r="15" spans="1:28" x14ac:dyDescent="0.3">
      <c r="A15" s="1" t="s">
        <v>62</v>
      </c>
      <c r="B15" s="1" t="s">
        <v>46</v>
      </c>
      <c r="C15" s="27" t="s">
        <v>430</v>
      </c>
      <c r="D15" s="85"/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39">
        <v>22</v>
      </c>
      <c r="U15" s="40" t="str">
        <f t="shared" si="2"/>
        <v/>
      </c>
      <c r="V15" s="22">
        <v>492</v>
      </c>
      <c r="W15" s="22" t="s">
        <v>81</v>
      </c>
      <c r="X15" s="22" t="s">
        <v>82</v>
      </c>
      <c r="Y15" s="68">
        <v>100</v>
      </c>
      <c r="Z15" s="41"/>
      <c r="AA15" s="1" t="s">
        <v>423</v>
      </c>
      <c r="AB15" s="28" t="s">
        <v>261</v>
      </c>
    </row>
    <row r="16" spans="1:28" x14ac:dyDescent="0.3">
      <c r="A16" s="1" t="s">
        <v>62</v>
      </c>
      <c r="B16" s="1" t="s">
        <v>46</v>
      </c>
      <c r="C16" s="27" t="s">
        <v>132</v>
      </c>
      <c r="D16" s="38">
        <v>53</v>
      </c>
      <c r="E16" s="87"/>
      <c r="F16" s="87"/>
      <c r="G16" s="87"/>
      <c r="H16" s="27"/>
      <c r="I16" s="27"/>
      <c r="J16" s="87"/>
      <c r="K16" s="87"/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f t="shared" si="1"/>
        <v>0</v>
      </c>
      <c r="U16" s="40" t="str">
        <f t="shared" si="2"/>
        <v/>
      </c>
      <c r="V16" s="22">
        <v>492</v>
      </c>
      <c r="W16" s="22" t="s">
        <v>81</v>
      </c>
      <c r="X16" s="22" t="s">
        <v>82</v>
      </c>
      <c r="Y16" s="68">
        <v>100</v>
      </c>
      <c r="Z16" s="41"/>
      <c r="AA16" s="1" t="s">
        <v>423</v>
      </c>
      <c r="AB16" s="28" t="s">
        <v>261</v>
      </c>
    </row>
    <row r="17" spans="1:28" x14ac:dyDescent="0.3">
      <c r="A17" s="1" t="s">
        <v>62</v>
      </c>
      <c r="B17" s="1" t="s">
        <v>46</v>
      </c>
      <c r="C17" s="27" t="s">
        <v>133</v>
      </c>
      <c r="D17" s="38">
        <v>32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39">
        <v>16</v>
      </c>
      <c r="U17" s="40" t="str">
        <f t="shared" si="2"/>
        <v/>
      </c>
      <c r="V17" s="22">
        <v>492</v>
      </c>
      <c r="W17" s="22" t="s">
        <v>81</v>
      </c>
      <c r="X17" s="22" t="s">
        <v>82</v>
      </c>
      <c r="Y17" s="68">
        <v>100</v>
      </c>
      <c r="Z17" s="41"/>
      <c r="AA17" s="1" t="s">
        <v>423</v>
      </c>
      <c r="AB17" s="28" t="s">
        <v>261</v>
      </c>
    </row>
    <row r="18" spans="1:28" x14ac:dyDescent="0.3">
      <c r="A18" s="1" t="s">
        <v>62</v>
      </c>
      <c r="B18" s="1" t="s">
        <v>46</v>
      </c>
      <c r="C18" s="27" t="s">
        <v>134</v>
      </c>
      <c r="D18" s="38">
        <v>45</v>
      </c>
      <c r="E18" s="87"/>
      <c r="F18" s="87"/>
      <c r="G18" s="87"/>
      <c r="H18" s="27"/>
      <c r="I18" s="27"/>
      <c r="J18" s="87"/>
      <c r="K18" s="87"/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39">
        <v>29</v>
      </c>
      <c r="U18" s="40" t="str">
        <f t="shared" si="2"/>
        <v/>
      </c>
      <c r="V18" s="22">
        <v>492</v>
      </c>
      <c r="W18" s="22" t="s">
        <v>81</v>
      </c>
      <c r="X18" s="22" t="s">
        <v>82</v>
      </c>
      <c r="Y18" s="68">
        <v>100</v>
      </c>
      <c r="Z18" s="41"/>
      <c r="AA18" s="1" t="s">
        <v>423</v>
      </c>
      <c r="AB18" s="28" t="s">
        <v>261</v>
      </c>
    </row>
    <row r="19" spans="1:28" x14ac:dyDescent="0.3">
      <c r="A19" s="1" t="s">
        <v>62</v>
      </c>
      <c r="B19" s="1" t="s">
        <v>46</v>
      </c>
      <c r="C19" s="27" t="s">
        <v>426</v>
      </c>
      <c r="D19" s="85"/>
      <c r="E19" s="87"/>
      <c r="F19" s="87"/>
      <c r="G19" s="87"/>
      <c r="H19" s="27"/>
      <c r="I19" s="27"/>
      <c r="J19" s="87"/>
      <c r="K19" s="87"/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39">
        <v>4</v>
      </c>
      <c r="U19" s="40" t="str">
        <f t="shared" si="2"/>
        <v/>
      </c>
      <c r="V19" s="22">
        <v>492</v>
      </c>
      <c r="W19" s="22" t="s">
        <v>81</v>
      </c>
      <c r="X19" s="22" t="s">
        <v>82</v>
      </c>
      <c r="Y19" s="68">
        <v>100</v>
      </c>
      <c r="Z19" s="41"/>
      <c r="AA19" s="1" t="s">
        <v>423</v>
      </c>
      <c r="AB19" s="28" t="s">
        <v>261</v>
      </c>
    </row>
    <row r="20" spans="1:28" x14ac:dyDescent="0.3">
      <c r="A20" s="1" t="s">
        <v>62</v>
      </c>
      <c r="B20" s="1" t="s">
        <v>46</v>
      </c>
      <c r="C20" s="27" t="s">
        <v>135</v>
      </c>
      <c r="D20" s="38">
        <v>11</v>
      </c>
      <c r="E20" s="87"/>
      <c r="F20" s="87"/>
      <c r="G20" s="87"/>
      <c r="H20" s="27"/>
      <c r="I20" s="27"/>
      <c r="J20" s="87"/>
      <c r="K20" s="87"/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39">
        <v>4</v>
      </c>
      <c r="U20" s="40" t="str">
        <f t="shared" si="2"/>
        <v/>
      </c>
      <c r="V20" s="22">
        <v>492</v>
      </c>
      <c r="W20" s="22" t="s">
        <v>81</v>
      </c>
      <c r="X20" s="22" t="s">
        <v>82</v>
      </c>
      <c r="Y20" s="68">
        <v>100</v>
      </c>
      <c r="Z20" s="41"/>
      <c r="AA20" s="1" t="s">
        <v>423</v>
      </c>
      <c r="AB20" s="28" t="s">
        <v>261</v>
      </c>
    </row>
    <row r="21" spans="1:28" x14ac:dyDescent="0.3">
      <c r="A21" s="1" t="s">
        <v>62</v>
      </c>
      <c r="B21" s="1" t="s">
        <v>46</v>
      </c>
      <c r="C21" s="27" t="s">
        <v>136</v>
      </c>
      <c r="D21" s="38">
        <v>55</v>
      </c>
      <c r="E21" s="87" t="s">
        <v>450</v>
      </c>
      <c r="F21" s="87"/>
      <c r="G21" s="87"/>
      <c r="H21" s="27"/>
      <c r="I21" s="27"/>
      <c r="J21" s="87"/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39">
        <v>0</v>
      </c>
      <c r="U21" s="40" t="str">
        <f t="shared" si="2"/>
        <v/>
      </c>
      <c r="V21" s="22">
        <v>492</v>
      </c>
      <c r="W21" s="22" t="s">
        <v>81</v>
      </c>
      <c r="X21" s="22" t="s">
        <v>82</v>
      </c>
      <c r="Y21" s="68">
        <v>100</v>
      </c>
      <c r="Z21" s="41"/>
      <c r="AA21" s="1" t="s">
        <v>423</v>
      </c>
      <c r="AB21" s="28" t="s">
        <v>261</v>
      </c>
    </row>
    <row r="22" spans="1:28" x14ac:dyDescent="0.3">
      <c r="A22" s="1" t="s">
        <v>62</v>
      </c>
      <c r="B22" s="1" t="s">
        <v>46</v>
      </c>
      <c r="C22" s="27" t="s">
        <v>453</v>
      </c>
      <c r="D22" s="38">
        <v>15</v>
      </c>
      <c r="E22" s="87"/>
      <c r="F22" s="87"/>
      <c r="G22" s="87"/>
      <c r="H22" s="27"/>
      <c r="I22" s="27"/>
      <c r="J22" s="87"/>
      <c r="K22" s="87"/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39">
        <f>(H22*3)+((F22-H22)*2)+J22</f>
        <v>0</v>
      </c>
      <c r="U22" s="40" t="str">
        <f t="shared" si="2"/>
        <v/>
      </c>
      <c r="V22" s="22">
        <v>492</v>
      </c>
      <c r="W22" s="22" t="s">
        <v>81</v>
      </c>
      <c r="X22" s="22" t="s">
        <v>82</v>
      </c>
      <c r="Y22" s="68">
        <v>100</v>
      </c>
      <c r="Z22" s="41"/>
      <c r="AA22" s="1" t="s">
        <v>423</v>
      </c>
      <c r="AB22" s="28" t="s">
        <v>261</v>
      </c>
    </row>
    <row r="23" spans="1:28" x14ac:dyDescent="0.3">
      <c r="A23" s="1" t="s">
        <v>62</v>
      </c>
      <c r="B23" s="1" t="s">
        <v>46</v>
      </c>
      <c r="C23" s="55" t="s">
        <v>39</v>
      </c>
      <c r="D23" s="1"/>
      <c r="E23" s="55">
        <v>240</v>
      </c>
      <c r="F23" s="55">
        <v>37</v>
      </c>
      <c r="G23" s="55"/>
      <c r="H23" s="55"/>
      <c r="I23" s="55"/>
      <c r="J23" s="55">
        <v>5</v>
      </c>
      <c r="K23" s="55">
        <v>6</v>
      </c>
      <c r="L23" s="55"/>
      <c r="M23" s="55"/>
      <c r="N23" s="55"/>
      <c r="O23" s="42"/>
      <c r="P23" s="42"/>
      <c r="Q23" s="42"/>
      <c r="R23" s="42"/>
      <c r="S23" s="42"/>
      <c r="T23" s="42"/>
      <c r="U23" s="40" t="str">
        <f t="shared" ref="U23" si="3">_xlfn.IFNA("",((T23+Q23+N23-R23)+(O23*2))/E23)</f>
        <v/>
      </c>
      <c r="V23" s="22">
        <v>492</v>
      </c>
      <c r="W23" s="22" t="s">
        <v>81</v>
      </c>
      <c r="X23" s="22" t="s">
        <v>82</v>
      </c>
      <c r="Y23" s="68">
        <v>100</v>
      </c>
      <c r="Z23" s="41"/>
      <c r="AA23" s="1" t="s">
        <v>423</v>
      </c>
      <c r="AB23" s="28" t="s">
        <v>261</v>
      </c>
    </row>
    <row r="24" spans="1:28" x14ac:dyDescent="0.3">
      <c r="A24" s="43" t="s">
        <v>62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37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5</v>
      </c>
      <c r="K24" s="44">
        <f t="shared" si="4"/>
        <v>6</v>
      </c>
      <c r="L24" s="44">
        <f t="shared" si="4"/>
        <v>0</v>
      </c>
      <c r="M24" s="44">
        <f t="shared" si="4"/>
        <v>0</v>
      </c>
      <c r="N24" s="44">
        <f t="shared" si="4"/>
        <v>0</v>
      </c>
      <c r="O24" s="44">
        <f t="shared" si="4"/>
        <v>0</v>
      </c>
      <c r="P24" s="44">
        <f t="shared" si="4"/>
        <v>0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79</v>
      </c>
      <c r="U24" s="45">
        <f>((T24+Q24+N24-R24)+(O24*2))/E24</f>
        <v>0.32916666666666666</v>
      </c>
      <c r="V24" s="46">
        <v>492</v>
      </c>
      <c r="W24" s="46" t="s">
        <v>81</v>
      </c>
      <c r="X24" s="46" t="s">
        <v>82</v>
      </c>
      <c r="Y24" s="69">
        <v>100</v>
      </c>
      <c r="Z24" s="47"/>
      <c r="AA24" s="43" t="s">
        <v>423</v>
      </c>
      <c r="AB24" s="67" t="s">
        <v>261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0.83333333333333337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415</v>
      </c>
      <c r="D35" s="38">
        <v>52</v>
      </c>
      <c r="E35" s="87"/>
      <c r="F35" s="87"/>
      <c r="G35" s="87"/>
      <c r="H35" s="27"/>
      <c r="I35" s="27"/>
      <c r="J35" s="87"/>
      <c r="K35" s="87"/>
      <c r="L35" s="87"/>
      <c r="M35" s="87"/>
      <c r="N35" s="27">
        <f>SUM(L35:M35)</f>
        <v>0</v>
      </c>
      <c r="O35" s="87"/>
      <c r="P35" s="88"/>
      <c r="Q35" s="87"/>
      <c r="R35" s="87"/>
      <c r="S35" s="87"/>
      <c r="T35" s="27">
        <v>14</v>
      </c>
      <c r="U35" s="40" t="str">
        <f>IFERROR(((T35+Q35+N35-R35)+(O35*2))/E35,"")</f>
        <v/>
      </c>
      <c r="V35" s="22">
        <v>492</v>
      </c>
      <c r="W35" s="22" t="s">
        <v>77</v>
      </c>
      <c r="X35" s="22" t="s">
        <v>78</v>
      </c>
      <c r="Y35" s="68">
        <v>100</v>
      </c>
      <c r="Z35" s="41"/>
      <c r="AA35" s="1" t="s">
        <v>197</v>
      </c>
      <c r="AB35" s="28" t="s">
        <v>348</v>
      </c>
    </row>
    <row r="36" spans="1:28" x14ac:dyDescent="0.3">
      <c r="A36" s="1" t="s">
        <v>46</v>
      </c>
      <c r="B36" s="1" t="s">
        <v>62</v>
      </c>
      <c r="C36" s="27" t="s">
        <v>199</v>
      </c>
      <c r="D36" s="38">
        <v>22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ref="N36:N42" si="5">SUM(L36:M36)</f>
        <v>0</v>
      </c>
      <c r="O36" s="88"/>
      <c r="P36" s="88"/>
      <c r="Q36" s="88"/>
      <c r="R36" s="88"/>
      <c r="S36" s="88"/>
      <c r="T36" s="27">
        <v>12</v>
      </c>
      <c r="U36" s="40" t="str">
        <f t="shared" ref="U36:U44" si="6">IFERROR(((T36+Q36+N36-R36)+(O36*2))/E36,"")</f>
        <v/>
      </c>
      <c r="V36" s="22">
        <v>492</v>
      </c>
      <c r="W36" s="22" t="s">
        <v>77</v>
      </c>
      <c r="X36" s="22" t="s">
        <v>78</v>
      </c>
      <c r="Y36" s="68">
        <v>100</v>
      </c>
      <c r="Z36" s="41"/>
      <c r="AA36" s="1" t="s">
        <v>197</v>
      </c>
      <c r="AB36" s="28" t="s">
        <v>348</v>
      </c>
    </row>
    <row r="37" spans="1:28" x14ac:dyDescent="0.3">
      <c r="A37" s="1" t="s">
        <v>46</v>
      </c>
      <c r="B37" s="1" t="s">
        <v>62</v>
      </c>
      <c r="C37" s="27" t="s">
        <v>200</v>
      </c>
      <c r="D37" s="38">
        <v>7</v>
      </c>
      <c r="E37" s="87"/>
      <c r="F37" s="87"/>
      <c r="G37" s="87"/>
      <c r="H37" s="27"/>
      <c r="I37" s="27"/>
      <c r="J37" s="87"/>
      <c r="K37" s="87"/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27">
        <v>10</v>
      </c>
      <c r="U37" s="40" t="str">
        <f t="shared" si="6"/>
        <v/>
      </c>
      <c r="V37" s="22">
        <v>492</v>
      </c>
      <c r="W37" s="22" t="s">
        <v>77</v>
      </c>
      <c r="X37" s="22" t="s">
        <v>78</v>
      </c>
      <c r="Y37" s="68">
        <v>100</v>
      </c>
      <c r="Z37" s="41"/>
      <c r="AA37" s="1" t="s">
        <v>197</v>
      </c>
      <c r="AB37" s="28" t="s">
        <v>348</v>
      </c>
    </row>
    <row r="38" spans="1:28" x14ac:dyDescent="0.3">
      <c r="A38" s="1" t="s">
        <v>46</v>
      </c>
      <c r="B38" s="1" t="s">
        <v>62</v>
      </c>
      <c r="C38" s="27" t="s">
        <v>208</v>
      </c>
      <c r="D38" s="38">
        <v>22</v>
      </c>
      <c r="E38" s="87" t="s">
        <v>459</v>
      </c>
      <c r="F38" s="87"/>
      <c r="G38" s="87"/>
      <c r="H38" s="27"/>
      <c r="I38" s="27"/>
      <c r="J38" s="87"/>
      <c r="K38" s="87"/>
      <c r="L38" s="87"/>
      <c r="M38" s="87"/>
      <c r="N38" s="27"/>
      <c r="O38" s="88"/>
      <c r="P38" s="88"/>
      <c r="Q38" s="88"/>
      <c r="R38" s="88"/>
      <c r="S38" s="88"/>
      <c r="T38" s="27"/>
      <c r="U38" s="40"/>
      <c r="V38" s="22">
        <v>492</v>
      </c>
      <c r="W38" s="22" t="s">
        <v>77</v>
      </c>
      <c r="X38" s="22" t="s">
        <v>78</v>
      </c>
      <c r="Y38" s="68">
        <v>100</v>
      </c>
      <c r="Z38" s="41"/>
      <c r="AA38" s="1" t="s">
        <v>197</v>
      </c>
      <c r="AB38" s="28" t="s">
        <v>348</v>
      </c>
    </row>
    <row r="39" spans="1:28" x14ac:dyDescent="0.3">
      <c r="A39" s="1" t="s">
        <v>46</v>
      </c>
      <c r="B39" s="1" t="s">
        <v>62</v>
      </c>
      <c r="C39" s="27" t="s">
        <v>202</v>
      </c>
      <c r="D39" s="38">
        <v>50</v>
      </c>
      <c r="E39" s="87"/>
      <c r="F39" s="87"/>
      <c r="G39" s="87"/>
      <c r="H39" s="27"/>
      <c r="I39" s="27"/>
      <c r="J39" s="87"/>
      <c r="K39" s="87"/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27">
        <v>24</v>
      </c>
      <c r="U39" s="40" t="str">
        <f t="shared" si="6"/>
        <v/>
      </c>
      <c r="V39" s="22">
        <v>492</v>
      </c>
      <c r="W39" s="22" t="s">
        <v>77</v>
      </c>
      <c r="X39" s="22" t="s">
        <v>78</v>
      </c>
      <c r="Y39" s="68">
        <v>100</v>
      </c>
      <c r="Z39" s="41"/>
      <c r="AA39" s="1" t="s">
        <v>197</v>
      </c>
      <c r="AB39" s="28" t="s">
        <v>348</v>
      </c>
    </row>
    <row r="40" spans="1:28" x14ac:dyDescent="0.3">
      <c r="A40" s="1" t="s">
        <v>46</v>
      </c>
      <c r="B40" s="1" t="s">
        <v>62</v>
      </c>
      <c r="C40" s="27" t="s">
        <v>203</v>
      </c>
      <c r="D40" s="38">
        <v>1</v>
      </c>
      <c r="E40" s="87"/>
      <c r="F40" s="87"/>
      <c r="G40" s="87"/>
      <c r="H40" s="27"/>
      <c r="I40" s="27"/>
      <c r="J40" s="87"/>
      <c r="K40" s="87"/>
      <c r="L40" s="87"/>
      <c r="M40" s="87"/>
      <c r="N40" s="27">
        <f t="shared" si="5"/>
        <v>0</v>
      </c>
      <c r="O40" s="88"/>
      <c r="P40" s="88"/>
      <c r="Q40" s="88"/>
      <c r="R40" s="88"/>
      <c r="S40" s="88"/>
      <c r="T40" s="27">
        <v>6</v>
      </c>
      <c r="U40" s="40" t="str">
        <f t="shared" si="6"/>
        <v/>
      </c>
      <c r="V40" s="22">
        <v>492</v>
      </c>
      <c r="W40" s="22" t="s">
        <v>77</v>
      </c>
      <c r="X40" s="22" t="s">
        <v>78</v>
      </c>
      <c r="Y40" s="68">
        <v>100</v>
      </c>
      <c r="Z40" s="41"/>
      <c r="AA40" s="1" t="s">
        <v>197</v>
      </c>
      <c r="AB40" s="28" t="s">
        <v>348</v>
      </c>
    </row>
    <row r="41" spans="1:28" x14ac:dyDescent="0.3">
      <c r="A41" s="1" t="s">
        <v>46</v>
      </c>
      <c r="B41" s="1" t="s">
        <v>62</v>
      </c>
      <c r="C41" s="27" t="s">
        <v>373</v>
      </c>
      <c r="D41" s="38">
        <v>55</v>
      </c>
      <c r="E41" s="87"/>
      <c r="F41" s="87"/>
      <c r="G41" s="87"/>
      <c r="H41" s="27"/>
      <c r="I41" s="27"/>
      <c r="J41" s="87"/>
      <c r="K41" s="87"/>
      <c r="L41" s="87"/>
      <c r="M41" s="87"/>
      <c r="N41" s="27">
        <f t="shared" si="5"/>
        <v>0</v>
      </c>
      <c r="O41" s="88"/>
      <c r="P41" s="88"/>
      <c r="Q41" s="88"/>
      <c r="R41" s="88"/>
      <c r="S41" s="88"/>
      <c r="T41" s="27">
        <v>6</v>
      </c>
      <c r="U41" s="40" t="str">
        <f t="shared" si="6"/>
        <v/>
      </c>
      <c r="V41" s="22">
        <v>492</v>
      </c>
      <c r="W41" s="22" t="s">
        <v>77</v>
      </c>
      <c r="X41" s="22" t="s">
        <v>78</v>
      </c>
      <c r="Y41" s="68">
        <v>100</v>
      </c>
      <c r="Z41" s="41"/>
      <c r="AA41" s="1" t="s">
        <v>197</v>
      </c>
      <c r="AB41" s="28" t="s">
        <v>348</v>
      </c>
    </row>
    <row r="42" spans="1:28" x14ac:dyDescent="0.3">
      <c r="A42" s="1" t="s">
        <v>46</v>
      </c>
      <c r="B42" s="1" t="s">
        <v>62</v>
      </c>
      <c r="C42" s="27" t="s">
        <v>204</v>
      </c>
      <c r="D42" s="38">
        <v>12</v>
      </c>
      <c r="E42" s="87"/>
      <c r="F42" s="87"/>
      <c r="G42" s="87"/>
      <c r="H42" s="27"/>
      <c r="I42" s="27"/>
      <c r="J42" s="87"/>
      <c r="K42" s="87"/>
      <c r="L42" s="87"/>
      <c r="M42" s="87"/>
      <c r="N42" s="27">
        <f t="shared" si="5"/>
        <v>0</v>
      </c>
      <c r="O42" s="88"/>
      <c r="P42" s="88"/>
      <c r="Q42" s="88"/>
      <c r="R42" s="88"/>
      <c r="S42" s="88"/>
      <c r="T42" s="27">
        <v>18</v>
      </c>
      <c r="U42" s="40" t="str">
        <f t="shared" si="6"/>
        <v/>
      </c>
      <c r="V42" s="22">
        <v>492</v>
      </c>
      <c r="W42" s="22" t="s">
        <v>77</v>
      </c>
      <c r="X42" s="22" t="s">
        <v>78</v>
      </c>
      <c r="Y42" s="68">
        <v>100</v>
      </c>
      <c r="Z42" s="41"/>
      <c r="AA42" s="1" t="s">
        <v>197</v>
      </c>
      <c r="AB42" s="28" t="s">
        <v>348</v>
      </c>
    </row>
    <row r="43" spans="1:28" x14ac:dyDescent="0.3">
      <c r="A43" s="1" t="s">
        <v>46</v>
      </c>
      <c r="B43" s="1" t="s">
        <v>62</v>
      </c>
      <c r="C43" s="27" t="s">
        <v>205</v>
      </c>
      <c r="D43" s="38">
        <v>11</v>
      </c>
      <c r="E43" s="87" t="s">
        <v>382</v>
      </c>
      <c r="F43" s="87"/>
      <c r="G43" s="87"/>
      <c r="H43" s="27"/>
      <c r="I43" s="27"/>
      <c r="J43" s="87"/>
      <c r="K43" s="87"/>
      <c r="L43" s="87"/>
      <c r="M43" s="87"/>
      <c r="N43" s="27"/>
      <c r="O43" s="88"/>
      <c r="P43" s="88"/>
      <c r="Q43" s="88"/>
      <c r="R43" s="88"/>
      <c r="S43" s="88"/>
      <c r="T43" s="27"/>
      <c r="U43" s="40" t="str">
        <f t="shared" si="6"/>
        <v/>
      </c>
      <c r="V43" s="22">
        <v>492</v>
      </c>
      <c r="W43" s="22" t="s">
        <v>77</v>
      </c>
      <c r="X43" s="22" t="s">
        <v>78</v>
      </c>
      <c r="Y43" s="68">
        <v>100</v>
      </c>
      <c r="Z43" s="41"/>
      <c r="AA43" s="1" t="s">
        <v>197</v>
      </c>
      <c r="AB43" s="28" t="s">
        <v>348</v>
      </c>
    </row>
    <row r="44" spans="1:28" x14ac:dyDescent="0.3">
      <c r="A44" s="1" t="s">
        <v>46</v>
      </c>
      <c r="B44" s="1" t="s">
        <v>62</v>
      </c>
      <c r="C44" s="27" t="s">
        <v>206</v>
      </c>
      <c r="D44" s="38">
        <v>44</v>
      </c>
      <c r="E44" s="87"/>
      <c r="F44" s="87"/>
      <c r="G44" s="87"/>
      <c r="H44" s="27"/>
      <c r="I44" s="27"/>
      <c r="J44" s="87"/>
      <c r="K44" s="87"/>
      <c r="L44" s="87"/>
      <c r="M44" s="27">
        <v>13</v>
      </c>
      <c r="N44" s="27">
        <f>SUM(L44:M44)</f>
        <v>13</v>
      </c>
      <c r="O44" s="88"/>
      <c r="P44" s="88"/>
      <c r="Q44" s="88"/>
      <c r="R44" s="88"/>
      <c r="S44" s="88"/>
      <c r="T44" s="27">
        <v>31</v>
      </c>
      <c r="U44" s="40" t="str">
        <f t="shared" si="6"/>
        <v/>
      </c>
      <c r="V44" s="22">
        <v>492</v>
      </c>
      <c r="W44" s="22" t="s">
        <v>77</v>
      </c>
      <c r="X44" s="22" t="s">
        <v>78</v>
      </c>
      <c r="Y44" s="68">
        <v>100</v>
      </c>
      <c r="Z44" s="41"/>
      <c r="AA44" s="1" t="s">
        <v>197</v>
      </c>
      <c r="AB44" s="28" t="s">
        <v>348</v>
      </c>
    </row>
    <row r="45" spans="1:28" x14ac:dyDescent="0.3">
      <c r="A45" s="1" t="s">
        <v>46</v>
      </c>
      <c r="B45" s="1" t="s">
        <v>62</v>
      </c>
      <c r="C45" s="27" t="s">
        <v>207</v>
      </c>
      <c r="D45" s="38">
        <v>10</v>
      </c>
      <c r="E45" s="87" t="s">
        <v>461</v>
      </c>
      <c r="F45" s="87"/>
      <c r="G45" s="87"/>
      <c r="H45" s="27"/>
      <c r="I45" s="27"/>
      <c r="J45" s="87"/>
      <c r="K45" s="87"/>
      <c r="L45" s="87"/>
      <c r="M45" s="27"/>
      <c r="N45" s="27"/>
      <c r="O45" s="88"/>
      <c r="P45" s="88"/>
      <c r="Q45" s="88"/>
      <c r="R45" s="88"/>
      <c r="S45" s="88"/>
      <c r="T45" s="27"/>
      <c r="U45" s="40"/>
      <c r="V45" s="22">
        <v>492</v>
      </c>
      <c r="W45" s="22" t="s">
        <v>77</v>
      </c>
      <c r="X45" s="22" t="s">
        <v>78</v>
      </c>
      <c r="Y45" s="68">
        <v>100</v>
      </c>
      <c r="Z45" s="41"/>
      <c r="AA45" s="1" t="s">
        <v>197</v>
      </c>
      <c r="AB45" s="28" t="s">
        <v>348</v>
      </c>
    </row>
    <row r="46" spans="1:28" x14ac:dyDescent="0.3">
      <c r="A46" s="1" t="s">
        <v>46</v>
      </c>
      <c r="B46" s="1" t="s">
        <v>62</v>
      </c>
      <c r="C46" s="55" t="s">
        <v>39</v>
      </c>
      <c r="D46" s="1"/>
      <c r="E46" s="55">
        <v>240</v>
      </c>
      <c r="F46" s="55">
        <v>49</v>
      </c>
      <c r="G46" s="55"/>
      <c r="H46" s="55"/>
      <c r="I46" s="55"/>
      <c r="J46" s="55">
        <v>23</v>
      </c>
      <c r="K46" s="55">
        <v>28</v>
      </c>
      <c r="L46" s="55"/>
      <c r="M46" s="55"/>
      <c r="N46" s="5"/>
      <c r="O46" s="55"/>
      <c r="P46" s="55">
        <v>13</v>
      </c>
      <c r="Q46" s="55"/>
      <c r="R46" s="42"/>
      <c r="S46" s="42"/>
      <c r="T46" s="27"/>
      <c r="U46" s="40" t="str">
        <f t="shared" ref="U46" si="7">_xlfn.IFNA("",((T46+Q46+N46-R46)+(O46*2))/E46)</f>
        <v/>
      </c>
      <c r="V46" s="22">
        <v>492</v>
      </c>
      <c r="W46" s="22" t="s">
        <v>77</v>
      </c>
      <c r="X46" s="22" t="s">
        <v>78</v>
      </c>
      <c r="Y46" s="68">
        <v>100</v>
      </c>
      <c r="Z46" s="41"/>
      <c r="AA46" s="1" t="s">
        <v>197</v>
      </c>
      <c r="AB46" s="28" t="s">
        <v>348</v>
      </c>
    </row>
    <row r="47" spans="1:28" x14ac:dyDescent="0.3">
      <c r="A47" s="43" t="s">
        <v>46</v>
      </c>
      <c r="B47" s="43" t="s">
        <v>62</v>
      </c>
      <c r="C47" s="44" t="s">
        <v>40</v>
      </c>
      <c r="D47" s="43"/>
      <c r="E47" s="44">
        <f t="shared" ref="E47:T47" si="8">SUM(E35:E46)</f>
        <v>240</v>
      </c>
      <c r="F47" s="44">
        <f t="shared" si="8"/>
        <v>49</v>
      </c>
      <c r="G47" s="44">
        <f t="shared" si="8"/>
        <v>0</v>
      </c>
      <c r="H47" s="44">
        <f t="shared" si="8"/>
        <v>0</v>
      </c>
      <c r="I47" s="44">
        <f t="shared" si="8"/>
        <v>0</v>
      </c>
      <c r="J47" s="44">
        <f t="shared" si="8"/>
        <v>23</v>
      </c>
      <c r="K47" s="44">
        <f t="shared" si="8"/>
        <v>28</v>
      </c>
      <c r="L47" s="44">
        <f t="shared" si="8"/>
        <v>0</v>
      </c>
      <c r="M47" s="44">
        <f t="shared" si="8"/>
        <v>13</v>
      </c>
      <c r="N47" s="44">
        <f t="shared" si="8"/>
        <v>13</v>
      </c>
      <c r="O47" s="44">
        <f t="shared" si="8"/>
        <v>0</v>
      </c>
      <c r="P47" s="44">
        <f t="shared" si="8"/>
        <v>13</v>
      </c>
      <c r="Q47" s="44">
        <f t="shared" si="8"/>
        <v>0</v>
      </c>
      <c r="R47" s="44">
        <f t="shared" si="8"/>
        <v>0</v>
      </c>
      <c r="S47" s="44">
        <f t="shared" si="8"/>
        <v>0</v>
      </c>
      <c r="T47" s="44">
        <f t="shared" si="8"/>
        <v>121</v>
      </c>
      <c r="U47" s="45">
        <f>((T47+Q47+N47-R47)+(O47*2))/E47</f>
        <v>0.55833333333333335</v>
      </c>
      <c r="V47" s="46">
        <v>492</v>
      </c>
      <c r="W47" s="46" t="s">
        <v>77</v>
      </c>
      <c r="X47" s="46" t="s">
        <v>78</v>
      </c>
      <c r="Y47" s="69">
        <v>100</v>
      </c>
      <c r="Z47" s="47"/>
      <c r="AA47" s="43" t="s">
        <v>197</v>
      </c>
      <c r="AB47" s="67" t="s">
        <v>348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>
        <f>J47/K47</f>
        <v>0.8214285714285714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0EC1-19EA-4CC6-B5E4-8C1A55739F49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433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139</v>
      </c>
      <c r="K4" s="16" t="str">
        <f>+C11</f>
        <v>Minnesota Fillies</v>
      </c>
      <c r="L4" s="17"/>
      <c r="M4" s="18"/>
      <c r="N4" s="19">
        <v>18</v>
      </c>
      <c r="O4" s="19">
        <v>25</v>
      </c>
      <c r="P4" s="19">
        <v>7</v>
      </c>
      <c r="Q4" s="19">
        <v>20</v>
      </c>
      <c r="R4" s="20"/>
      <c r="S4" s="21">
        <f>SUM(N4:R4)</f>
        <v>70</v>
      </c>
      <c r="T4" s="22">
        <v>497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140</v>
      </c>
      <c r="K5" s="16" t="str">
        <f>+C32</f>
        <v>Dallas Diamonds</v>
      </c>
      <c r="L5" s="17"/>
      <c r="M5" s="18"/>
      <c r="N5" s="19">
        <v>28</v>
      </c>
      <c r="O5" s="19">
        <v>32</v>
      </c>
      <c r="P5" s="19">
        <v>22</v>
      </c>
      <c r="Q5" s="19">
        <v>32</v>
      </c>
      <c r="R5" s="20"/>
      <c r="S5" s="21">
        <f>SUM(N5:R5)</f>
        <v>114</v>
      </c>
      <c r="T5" s="22">
        <v>497</v>
      </c>
      <c r="U5" s="1"/>
      <c r="V5" s="1"/>
      <c r="W5" s="1"/>
    </row>
    <row r="6" spans="1:28" x14ac:dyDescent="0.3">
      <c r="C6" s="23">
        <v>1967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105</v>
      </c>
      <c r="D7" s="7" t="s">
        <v>8</v>
      </c>
      <c r="G7" s="1"/>
      <c r="S7" s="1"/>
      <c r="T7" s="25" t="s">
        <v>9</v>
      </c>
      <c r="U7" s="1"/>
      <c r="V7" s="26">
        <v>497</v>
      </c>
      <c r="W7" s="1"/>
    </row>
    <row r="8" spans="1:28" x14ac:dyDescent="0.3">
      <c r="B8" s="1"/>
      <c r="C8" s="24" t="s">
        <v>138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129</v>
      </c>
      <c r="D13" s="38">
        <v>12</v>
      </c>
      <c r="E13" s="27">
        <v>18</v>
      </c>
      <c r="F13" s="27">
        <v>1</v>
      </c>
      <c r="G13" s="27">
        <v>6</v>
      </c>
      <c r="H13" s="27"/>
      <c r="I13" s="27"/>
      <c r="J13" s="27">
        <v>2</v>
      </c>
      <c r="K13" s="27">
        <v>2</v>
      </c>
      <c r="L13" s="27">
        <v>1</v>
      </c>
      <c r="M13" s="27">
        <v>2</v>
      </c>
      <c r="N13" s="27">
        <f>SUM(L13:M13)</f>
        <v>3</v>
      </c>
      <c r="O13" s="27">
        <v>1</v>
      </c>
      <c r="P13" s="39">
        <v>2</v>
      </c>
      <c r="Q13" s="27">
        <v>1</v>
      </c>
      <c r="R13" s="27">
        <v>1</v>
      </c>
      <c r="S13" s="27">
        <v>0</v>
      </c>
      <c r="T13" s="27">
        <f>+(F13*2)+J13</f>
        <v>4</v>
      </c>
      <c r="U13" s="40">
        <f>IFERROR(((T13+Q13+N13-R13)+(O13*2))/E13,"")</f>
        <v>0.5</v>
      </c>
      <c r="V13" s="22">
        <v>497</v>
      </c>
      <c r="W13" s="22" t="s">
        <v>77</v>
      </c>
      <c r="X13" s="22" t="s">
        <v>82</v>
      </c>
      <c r="Y13" s="68">
        <v>1967</v>
      </c>
      <c r="Z13" s="41"/>
      <c r="AA13" s="1" t="s">
        <v>423</v>
      </c>
      <c r="AB13" s="28" t="s">
        <v>130</v>
      </c>
    </row>
    <row r="14" spans="1:28" x14ac:dyDescent="0.3">
      <c r="A14" s="1" t="s">
        <v>71</v>
      </c>
      <c r="B14" s="1" t="s">
        <v>46</v>
      </c>
      <c r="C14" s="27" t="s">
        <v>131</v>
      </c>
      <c r="D14" s="38">
        <v>42</v>
      </c>
      <c r="E14" s="27">
        <v>11</v>
      </c>
      <c r="F14" s="27">
        <v>1</v>
      </c>
      <c r="G14" s="27">
        <v>6</v>
      </c>
      <c r="H14" s="27"/>
      <c r="I14" s="27"/>
      <c r="J14" s="27">
        <v>0</v>
      </c>
      <c r="K14" s="27">
        <v>0</v>
      </c>
      <c r="L14" s="27">
        <v>1</v>
      </c>
      <c r="M14" s="27">
        <v>2</v>
      </c>
      <c r="N14" s="27">
        <f t="shared" ref="N14:N19" si="0">SUM(L14:M14)</f>
        <v>3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27">
        <f t="shared" ref="T14:T20" si="1">+(F14*2)+J14</f>
        <v>2</v>
      </c>
      <c r="U14" s="40">
        <f t="shared" ref="U14:U20" si="2">IFERROR(((T14+Q14+N14-R14)+(O14*2))/E14,"")</f>
        <v>0.36363636363636365</v>
      </c>
      <c r="V14" s="22">
        <v>497</v>
      </c>
      <c r="W14" s="22" t="s">
        <v>77</v>
      </c>
      <c r="X14" s="22" t="s">
        <v>82</v>
      </c>
      <c r="Y14" s="68">
        <v>1967</v>
      </c>
      <c r="Z14" s="41"/>
      <c r="AA14" s="1" t="s">
        <v>423</v>
      </c>
      <c r="AB14" s="28" t="s">
        <v>130</v>
      </c>
    </row>
    <row r="15" spans="1:28" x14ac:dyDescent="0.3">
      <c r="A15" s="1" t="s">
        <v>71</v>
      </c>
      <c r="B15" s="1" t="s">
        <v>46</v>
      </c>
      <c r="C15" s="27" t="s">
        <v>132</v>
      </c>
      <c r="D15" s="38">
        <v>53</v>
      </c>
      <c r="E15" s="27">
        <v>32</v>
      </c>
      <c r="F15" s="27">
        <v>1</v>
      </c>
      <c r="G15" s="27">
        <v>4</v>
      </c>
      <c r="H15" s="27"/>
      <c r="I15" s="27"/>
      <c r="J15" s="27">
        <v>0</v>
      </c>
      <c r="K15" s="27">
        <v>0</v>
      </c>
      <c r="L15" s="27">
        <v>1</v>
      </c>
      <c r="M15" s="27">
        <v>3</v>
      </c>
      <c r="N15" s="27">
        <f t="shared" si="0"/>
        <v>4</v>
      </c>
      <c r="O15" s="39">
        <v>3</v>
      </c>
      <c r="P15" s="39">
        <v>4</v>
      </c>
      <c r="Q15" s="39">
        <v>2</v>
      </c>
      <c r="R15" s="39">
        <v>7</v>
      </c>
      <c r="S15" s="39">
        <v>0</v>
      </c>
      <c r="T15" s="27">
        <f t="shared" si="1"/>
        <v>2</v>
      </c>
      <c r="U15" s="40">
        <f t="shared" si="2"/>
        <v>0.21875</v>
      </c>
      <c r="V15" s="22">
        <v>497</v>
      </c>
      <c r="W15" s="22" t="s">
        <v>77</v>
      </c>
      <c r="X15" s="22" t="s">
        <v>82</v>
      </c>
      <c r="Y15" s="68">
        <v>1967</v>
      </c>
      <c r="Z15" s="41"/>
      <c r="AA15" s="1" t="s">
        <v>423</v>
      </c>
      <c r="AB15" s="28" t="s">
        <v>130</v>
      </c>
    </row>
    <row r="16" spans="1:28" x14ac:dyDescent="0.3">
      <c r="A16" s="1" t="s">
        <v>71</v>
      </c>
      <c r="B16" s="1" t="s">
        <v>46</v>
      </c>
      <c r="C16" s="27" t="s">
        <v>133</v>
      </c>
      <c r="D16" s="38">
        <v>32</v>
      </c>
      <c r="E16" s="27">
        <v>38</v>
      </c>
      <c r="F16" s="27">
        <v>9</v>
      </c>
      <c r="G16" s="27">
        <v>25</v>
      </c>
      <c r="H16" s="27"/>
      <c r="I16" s="27"/>
      <c r="J16" s="27">
        <v>6</v>
      </c>
      <c r="K16" s="27">
        <v>10</v>
      </c>
      <c r="L16" s="27">
        <v>2</v>
      </c>
      <c r="M16" s="27">
        <v>5</v>
      </c>
      <c r="N16" s="27">
        <f t="shared" si="0"/>
        <v>7</v>
      </c>
      <c r="O16" s="39">
        <v>1</v>
      </c>
      <c r="P16" s="39">
        <v>2</v>
      </c>
      <c r="Q16" s="39">
        <v>1</v>
      </c>
      <c r="R16" s="39">
        <v>6</v>
      </c>
      <c r="S16" s="39">
        <v>0</v>
      </c>
      <c r="T16" s="27">
        <f t="shared" si="1"/>
        <v>24</v>
      </c>
      <c r="U16" s="40">
        <f t="shared" si="2"/>
        <v>0.73684210526315785</v>
      </c>
      <c r="V16" s="22">
        <v>497</v>
      </c>
      <c r="W16" s="22" t="s">
        <v>77</v>
      </c>
      <c r="X16" s="22" t="s">
        <v>82</v>
      </c>
      <c r="Y16" s="68">
        <v>1967</v>
      </c>
      <c r="Z16" s="41"/>
      <c r="AA16" s="1" t="s">
        <v>423</v>
      </c>
      <c r="AB16" s="28" t="s">
        <v>130</v>
      </c>
    </row>
    <row r="17" spans="1:28" x14ac:dyDescent="0.3">
      <c r="A17" s="1" t="s">
        <v>71</v>
      </c>
      <c r="B17" s="1" t="s">
        <v>46</v>
      </c>
      <c r="C17" s="27" t="s">
        <v>134</v>
      </c>
      <c r="D17" s="38">
        <v>45</v>
      </c>
      <c r="E17" s="27">
        <v>44</v>
      </c>
      <c r="F17" s="27">
        <v>5</v>
      </c>
      <c r="G17" s="27">
        <v>19</v>
      </c>
      <c r="H17" s="27"/>
      <c r="I17" s="27"/>
      <c r="J17" s="27">
        <v>6</v>
      </c>
      <c r="K17" s="27">
        <v>7</v>
      </c>
      <c r="L17" s="27">
        <v>4</v>
      </c>
      <c r="M17" s="27">
        <v>4</v>
      </c>
      <c r="N17" s="27">
        <f t="shared" si="0"/>
        <v>8</v>
      </c>
      <c r="O17" s="39">
        <v>0</v>
      </c>
      <c r="P17" s="39">
        <v>4</v>
      </c>
      <c r="Q17" s="39">
        <v>1</v>
      </c>
      <c r="R17" s="39">
        <v>6</v>
      </c>
      <c r="S17" s="39">
        <v>0</v>
      </c>
      <c r="T17" s="27">
        <f t="shared" si="1"/>
        <v>16</v>
      </c>
      <c r="U17" s="40">
        <f t="shared" si="2"/>
        <v>0.43181818181818182</v>
      </c>
      <c r="V17" s="22">
        <v>497</v>
      </c>
      <c r="W17" s="22" t="s">
        <v>77</v>
      </c>
      <c r="X17" s="22" t="s">
        <v>82</v>
      </c>
      <c r="Y17" s="68">
        <v>1967</v>
      </c>
      <c r="Z17" s="41"/>
      <c r="AA17" s="1" t="s">
        <v>423</v>
      </c>
      <c r="AB17" s="28" t="s">
        <v>130</v>
      </c>
    </row>
    <row r="18" spans="1:28" x14ac:dyDescent="0.3">
      <c r="A18" s="1" t="s">
        <v>71</v>
      </c>
      <c r="B18" s="1" t="s">
        <v>46</v>
      </c>
      <c r="C18" s="27" t="s">
        <v>135</v>
      </c>
      <c r="D18" s="38">
        <v>11</v>
      </c>
      <c r="E18" s="27">
        <v>44</v>
      </c>
      <c r="F18" s="27">
        <v>2</v>
      </c>
      <c r="G18" s="27">
        <v>3</v>
      </c>
      <c r="H18" s="27"/>
      <c r="I18" s="27"/>
      <c r="J18" s="27">
        <v>5</v>
      </c>
      <c r="K18" s="27">
        <v>7</v>
      </c>
      <c r="L18" s="27">
        <v>5</v>
      </c>
      <c r="M18" s="27">
        <v>4</v>
      </c>
      <c r="N18" s="27">
        <f t="shared" si="0"/>
        <v>9</v>
      </c>
      <c r="O18" s="39">
        <v>5</v>
      </c>
      <c r="P18" s="39">
        <v>0</v>
      </c>
      <c r="Q18" s="39">
        <v>3</v>
      </c>
      <c r="R18" s="39">
        <v>5</v>
      </c>
      <c r="S18" s="39">
        <v>0</v>
      </c>
      <c r="T18" s="27">
        <f t="shared" si="1"/>
        <v>9</v>
      </c>
      <c r="U18" s="40">
        <f t="shared" si="2"/>
        <v>0.59090909090909094</v>
      </c>
      <c r="V18" s="22">
        <v>497</v>
      </c>
      <c r="W18" s="22" t="s">
        <v>77</v>
      </c>
      <c r="X18" s="22" t="s">
        <v>82</v>
      </c>
      <c r="Y18" s="68">
        <v>1967</v>
      </c>
      <c r="Z18" s="41"/>
      <c r="AA18" s="1" t="s">
        <v>423</v>
      </c>
      <c r="AB18" s="28" t="s">
        <v>130</v>
      </c>
    </row>
    <row r="19" spans="1:28" x14ac:dyDescent="0.3">
      <c r="A19" s="1" t="s">
        <v>71</v>
      </c>
      <c r="B19" s="1" t="s">
        <v>46</v>
      </c>
      <c r="C19" s="27" t="s">
        <v>136</v>
      </c>
      <c r="D19" s="38">
        <v>55</v>
      </c>
      <c r="E19" s="27">
        <v>13</v>
      </c>
      <c r="F19" s="27">
        <v>1</v>
      </c>
      <c r="G19" s="27">
        <v>2</v>
      </c>
      <c r="H19" s="27"/>
      <c r="I19" s="27"/>
      <c r="J19" s="27">
        <v>1</v>
      </c>
      <c r="K19" s="27">
        <v>1</v>
      </c>
      <c r="L19" s="27">
        <v>2</v>
      </c>
      <c r="M19" s="27">
        <v>1</v>
      </c>
      <c r="N19" s="27">
        <f t="shared" si="0"/>
        <v>3</v>
      </c>
      <c r="O19" s="39">
        <v>0</v>
      </c>
      <c r="P19" s="39">
        <v>1</v>
      </c>
      <c r="Q19" s="39">
        <v>0</v>
      </c>
      <c r="R19" s="39">
        <v>1</v>
      </c>
      <c r="S19" s="39">
        <v>0</v>
      </c>
      <c r="T19" s="27">
        <f t="shared" si="1"/>
        <v>3</v>
      </c>
      <c r="U19" s="40">
        <f t="shared" si="2"/>
        <v>0.38461538461538464</v>
      </c>
      <c r="V19" s="22">
        <v>497</v>
      </c>
      <c r="W19" s="22" t="s">
        <v>77</v>
      </c>
      <c r="X19" s="22" t="s">
        <v>82</v>
      </c>
      <c r="Y19" s="68">
        <v>1967</v>
      </c>
      <c r="Z19" s="41"/>
      <c r="AA19" s="1" t="s">
        <v>423</v>
      </c>
      <c r="AB19" s="28" t="s">
        <v>130</v>
      </c>
    </row>
    <row r="20" spans="1:28" x14ac:dyDescent="0.3">
      <c r="A20" s="1" t="s">
        <v>71</v>
      </c>
      <c r="B20" s="1" t="s">
        <v>46</v>
      </c>
      <c r="C20" s="27" t="s">
        <v>453</v>
      </c>
      <c r="D20" s="38">
        <v>15</v>
      </c>
      <c r="E20" s="27">
        <v>40</v>
      </c>
      <c r="F20" s="27">
        <v>4</v>
      </c>
      <c r="G20" s="27">
        <v>14</v>
      </c>
      <c r="H20" s="27"/>
      <c r="I20" s="27"/>
      <c r="J20" s="27">
        <v>2</v>
      </c>
      <c r="K20" s="27">
        <v>2</v>
      </c>
      <c r="L20" s="27">
        <v>3</v>
      </c>
      <c r="M20" s="27">
        <v>4</v>
      </c>
      <c r="N20" s="27">
        <f>SUM(L20:M20)</f>
        <v>7</v>
      </c>
      <c r="O20" s="39">
        <v>1</v>
      </c>
      <c r="P20" s="39">
        <v>2</v>
      </c>
      <c r="Q20" s="39">
        <v>1</v>
      </c>
      <c r="R20" s="39">
        <v>4</v>
      </c>
      <c r="S20" s="39">
        <v>0</v>
      </c>
      <c r="T20" s="27">
        <f t="shared" si="1"/>
        <v>10</v>
      </c>
      <c r="U20" s="40">
        <f t="shared" si="2"/>
        <v>0.4</v>
      </c>
      <c r="V20" s="22">
        <v>497</v>
      </c>
      <c r="W20" s="22" t="s">
        <v>77</v>
      </c>
      <c r="X20" s="22" t="s">
        <v>82</v>
      </c>
      <c r="Y20" s="68">
        <v>1967</v>
      </c>
      <c r="Z20" s="41"/>
      <c r="AA20" s="1" t="s">
        <v>423</v>
      </c>
      <c r="AB20" s="28" t="s">
        <v>130</v>
      </c>
    </row>
    <row r="21" spans="1:28" x14ac:dyDescent="0.3">
      <c r="A21" s="43" t="s">
        <v>71</v>
      </c>
      <c r="B21" s="43" t="s">
        <v>46</v>
      </c>
      <c r="C21" s="44" t="s">
        <v>40</v>
      </c>
      <c r="D21" s="43"/>
      <c r="E21" s="44">
        <f t="shared" ref="E21:T21" si="3">SUM(E13:E20)</f>
        <v>240</v>
      </c>
      <c r="F21" s="44">
        <f t="shared" si="3"/>
        <v>24</v>
      </c>
      <c r="G21" s="44">
        <f t="shared" si="3"/>
        <v>79</v>
      </c>
      <c r="H21" s="44">
        <f t="shared" si="3"/>
        <v>0</v>
      </c>
      <c r="I21" s="44">
        <f t="shared" si="3"/>
        <v>0</v>
      </c>
      <c r="J21" s="44">
        <f t="shared" si="3"/>
        <v>22</v>
      </c>
      <c r="K21" s="44">
        <f t="shared" si="3"/>
        <v>29</v>
      </c>
      <c r="L21" s="44">
        <f t="shared" si="3"/>
        <v>19</v>
      </c>
      <c r="M21" s="44">
        <f t="shared" si="3"/>
        <v>25</v>
      </c>
      <c r="N21" s="44">
        <f t="shared" si="3"/>
        <v>44</v>
      </c>
      <c r="O21" s="44">
        <f t="shared" si="3"/>
        <v>11</v>
      </c>
      <c r="P21" s="44">
        <f t="shared" si="3"/>
        <v>16</v>
      </c>
      <c r="Q21" s="44">
        <f t="shared" si="3"/>
        <v>9</v>
      </c>
      <c r="R21" s="44">
        <f t="shared" si="3"/>
        <v>31</v>
      </c>
      <c r="S21" s="44">
        <f t="shared" si="3"/>
        <v>0</v>
      </c>
      <c r="T21" s="44">
        <f t="shared" si="3"/>
        <v>70</v>
      </c>
      <c r="U21" s="45">
        <f>((T21+Q21+N21-R21)+(O21*2))/E21</f>
        <v>0.47499999999999998</v>
      </c>
      <c r="V21" s="46">
        <v>497</v>
      </c>
      <c r="W21" s="46" t="s">
        <v>77</v>
      </c>
      <c r="X21" s="46" t="s">
        <v>82</v>
      </c>
      <c r="Y21" s="69">
        <v>1967</v>
      </c>
      <c r="Z21" s="47"/>
      <c r="AA21" s="43" t="s">
        <v>423</v>
      </c>
      <c r="AB21" s="67" t="s">
        <v>130</v>
      </c>
    </row>
    <row r="22" spans="1:28" x14ac:dyDescent="0.3">
      <c r="A22" s="1"/>
      <c r="B22" s="1"/>
      <c r="C22" s="1"/>
      <c r="D22" s="1"/>
      <c r="F22" s="48" t="s">
        <v>41</v>
      </c>
      <c r="G22" s="49">
        <f>F21/G21</f>
        <v>0.30379746835443039</v>
      </c>
      <c r="H22" s="27"/>
      <c r="I22" s="1"/>
      <c r="J22" s="48" t="s">
        <v>42</v>
      </c>
      <c r="K22" s="50">
        <f>J21/K21</f>
        <v>0.75862068965517238</v>
      </c>
      <c r="L22" s="1"/>
      <c r="M22" s="39" t="s">
        <v>43</v>
      </c>
      <c r="N22" s="51">
        <v>4</v>
      </c>
      <c r="P22" s="1"/>
      <c r="Q22" s="1"/>
      <c r="R22" s="1"/>
      <c r="S22" s="1"/>
      <c r="T22" s="1"/>
      <c r="U22" s="1"/>
      <c r="V22" s="22"/>
      <c r="W22" s="22"/>
      <c r="X22" s="22"/>
      <c r="Y22" s="52"/>
      <c r="Z22" s="41"/>
      <c r="AA22" s="1"/>
      <c r="AB22" s="28"/>
    </row>
    <row r="23" spans="1:28" x14ac:dyDescent="0.3">
      <c r="A23" s="1"/>
      <c r="B23" s="1"/>
      <c r="C23" s="5" t="s">
        <v>44</v>
      </c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72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>
        <v>35</v>
      </c>
      <c r="AB32" s="66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71</v>
      </c>
      <c r="C34" s="27" t="s">
        <v>90</v>
      </c>
      <c r="D34" s="38">
        <v>11</v>
      </c>
      <c r="E34" s="27">
        <v>30</v>
      </c>
      <c r="F34" s="27">
        <v>3</v>
      </c>
      <c r="G34" s="27">
        <v>10</v>
      </c>
      <c r="H34" s="27">
        <v>0</v>
      </c>
      <c r="I34" s="27">
        <v>1</v>
      </c>
      <c r="J34" s="27">
        <v>0</v>
      </c>
      <c r="K34" s="27">
        <v>0</v>
      </c>
      <c r="L34" s="27">
        <v>1</v>
      </c>
      <c r="M34" s="27">
        <v>2</v>
      </c>
      <c r="N34" s="27">
        <f t="shared" ref="N34:N45" si="4">SUM(L34:M34)</f>
        <v>3</v>
      </c>
      <c r="O34" s="27">
        <v>5</v>
      </c>
      <c r="P34" s="39">
        <v>4</v>
      </c>
      <c r="Q34" s="27">
        <v>4</v>
      </c>
      <c r="R34" s="27">
        <v>3</v>
      </c>
      <c r="S34" s="27">
        <v>0</v>
      </c>
      <c r="T34" s="27">
        <f t="shared" ref="T34:T45" si="5">(H34*3)+((F34-H34)*2)+J34</f>
        <v>6</v>
      </c>
      <c r="U34" s="40">
        <f t="shared" ref="U34:U45" si="6">IFERROR(((T34+Q34+N34-R34)+(O34*2))/E34,"")</f>
        <v>0.66666666666666663</v>
      </c>
      <c r="V34" s="22">
        <v>497</v>
      </c>
      <c r="W34" s="22" t="s">
        <v>81</v>
      </c>
      <c r="X34" s="22" t="s">
        <v>78</v>
      </c>
      <c r="Y34" s="68">
        <v>1967</v>
      </c>
      <c r="Z34" s="41"/>
      <c r="AA34" s="1" t="s">
        <v>91</v>
      </c>
      <c r="AB34" s="28" t="s">
        <v>127</v>
      </c>
    </row>
    <row r="35" spans="1:28" x14ac:dyDescent="0.3">
      <c r="A35" s="1" t="s">
        <v>46</v>
      </c>
      <c r="B35" s="1" t="s">
        <v>71</v>
      </c>
      <c r="C35" s="27" t="s">
        <v>94</v>
      </c>
      <c r="D35" s="38">
        <v>22</v>
      </c>
      <c r="E35" s="27">
        <v>19</v>
      </c>
      <c r="F35" s="27">
        <v>1</v>
      </c>
      <c r="G35" s="27">
        <v>5</v>
      </c>
      <c r="H35" s="27"/>
      <c r="I35" s="27"/>
      <c r="J35" s="27">
        <v>2</v>
      </c>
      <c r="K35" s="27">
        <v>3</v>
      </c>
      <c r="L35" s="27">
        <v>0</v>
      </c>
      <c r="M35" s="27">
        <v>2</v>
      </c>
      <c r="N35" s="27">
        <f t="shared" si="4"/>
        <v>2</v>
      </c>
      <c r="O35" s="39">
        <v>3</v>
      </c>
      <c r="P35" s="55">
        <v>6</v>
      </c>
      <c r="Q35" s="39">
        <v>1</v>
      </c>
      <c r="R35" s="39">
        <v>2</v>
      </c>
      <c r="S35" s="39">
        <v>0</v>
      </c>
      <c r="T35" s="39">
        <f t="shared" si="5"/>
        <v>4</v>
      </c>
      <c r="U35" s="40">
        <f t="shared" si="6"/>
        <v>0.57894736842105265</v>
      </c>
      <c r="V35" s="22">
        <v>497</v>
      </c>
      <c r="W35" s="22" t="s">
        <v>81</v>
      </c>
      <c r="X35" s="22" t="s">
        <v>78</v>
      </c>
      <c r="Y35" s="68">
        <v>1967</v>
      </c>
      <c r="Z35" s="41"/>
      <c r="AA35" s="1" t="s">
        <v>91</v>
      </c>
      <c r="AB35" s="28" t="s">
        <v>127</v>
      </c>
    </row>
    <row r="36" spans="1:28" x14ac:dyDescent="0.3">
      <c r="A36" s="1" t="s">
        <v>46</v>
      </c>
      <c r="B36" s="1" t="s">
        <v>71</v>
      </c>
      <c r="C36" s="27" t="s">
        <v>96</v>
      </c>
      <c r="D36" s="38">
        <v>14</v>
      </c>
      <c r="E36" s="27">
        <v>22</v>
      </c>
      <c r="F36" s="27">
        <v>7</v>
      </c>
      <c r="G36" s="27">
        <v>12</v>
      </c>
      <c r="H36" s="27"/>
      <c r="I36" s="27"/>
      <c r="J36" s="27">
        <v>0</v>
      </c>
      <c r="K36" s="27">
        <v>0</v>
      </c>
      <c r="L36" s="27">
        <v>2</v>
      </c>
      <c r="M36" s="27">
        <v>5</v>
      </c>
      <c r="N36" s="27">
        <f t="shared" si="4"/>
        <v>7</v>
      </c>
      <c r="O36" s="39">
        <v>4</v>
      </c>
      <c r="P36" s="39">
        <v>3</v>
      </c>
      <c r="Q36" s="39">
        <v>1</v>
      </c>
      <c r="R36" s="39">
        <v>2</v>
      </c>
      <c r="S36" s="39">
        <v>0</v>
      </c>
      <c r="T36" s="39">
        <f t="shared" si="5"/>
        <v>14</v>
      </c>
      <c r="U36" s="40">
        <f t="shared" si="6"/>
        <v>1.2727272727272727</v>
      </c>
      <c r="V36" s="22">
        <v>497</v>
      </c>
      <c r="W36" s="22" t="s">
        <v>81</v>
      </c>
      <c r="X36" s="22" t="s">
        <v>78</v>
      </c>
      <c r="Y36" s="68">
        <v>1967</v>
      </c>
      <c r="Z36" s="41"/>
      <c r="AA36" s="1" t="s">
        <v>91</v>
      </c>
      <c r="AB36" s="28" t="s">
        <v>127</v>
      </c>
    </row>
    <row r="37" spans="1:28" x14ac:dyDescent="0.3">
      <c r="A37" s="1" t="s">
        <v>46</v>
      </c>
      <c r="B37" s="1" t="s">
        <v>71</v>
      </c>
      <c r="C37" s="27" t="s">
        <v>97</v>
      </c>
      <c r="D37" s="38">
        <v>32</v>
      </c>
      <c r="E37" s="27">
        <v>31</v>
      </c>
      <c r="F37" s="27">
        <v>9</v>
      </c>
      <c r="G37" s="27">
        <v>13</v>
      </c>
      <c r="H37" s="27"/>
      <c r="I37" s="27"/>
      <c r="J37" s="27">
        <v>0</v>
      </c>
      <c r="K37" s="27">
        <v>0</v>
      </c>
      <c r="L37" s="27">
        <v>1</v>
      </c>
      <c r="M37" s="27">
        <v>3</v>
      </c>
      <c r="N37" s="27">
        <f t="shared" si="4"/>
        <v>4</v>
      </c>
      <c r="O37" s="39">
        <v>7</v>
      </c>
      <c r="P37" s="39">
        <v>0</v>
      </c>
      <c r="Q37" s="39">
        <v>1</v>
      </c>
      <c r="R37" s="39">
        <v>0</v>
      </c>
      <c r="S37" s="39">
        <v>0</v>
      </c>
      <c r="T37" s="39">
        <f t="shared" si="5"/>
        <v>18</v>
      </c>
      <c r="U37" s="40">
        <f t="shared" si="6"/>
        <v>1.1935483870967742</v>
      </c>
      <c r="V37" s="22">
        <v>497</v>
      </c>
      <c r="W37" s="22" t="s">
        <v>81</v>
      </c>
      <c r="X37" s="22" t="s">
        <v>78</v>
      </c>
      <c r="Y37" s="68">
        <v>1967</v>
      </c>
      <c r="Z37" s="41"/>
      <c r="AA37" s="1" t="s">
        <v>91</v>
      </c>
      <c r="AB37" s="28" t="s">
        <v>127</v>
      </c>
    </row>
    <row r="38" spans="1:28" x14ac:dyDescent="0.3">
      <c r="A38" s="1" t="s">
        <v>46</v>
      </c>
      <c r="B38" s="1" t="s">
        <v>71</v>
      </c>
      <c r="C38" s="27" t="s">
        <v>98</v>
      </c>
      <c r="D38" s="38">
        <v>42</v>
      </c>
      <c r="E38" s="27">
        <v>24</v>
      </c>
      <c r="F38" s="27">
        <v>10</v>
      </c>
      <c r="G38" s="27">
        <v>17</v>
      </c>
      <c r="H38" s="27"/>
      <c r="I38" s="27"/>
      <c r="J38" s="27">
        <v>5</v>
      </c>
      <c r="K38" s="27">
        <v>7</v>
      </c>
      <c r="L38" s="27">
        <v>6</v>
      </c>
      <c r="M38" s="27">
        <v>7</v>
      </c>
      <c r="N38" s="27">
        <f t="shared" si="4"/>
        <v>13</v>
      </c>
      <c r="O38" s="39">
        <v>1</v>
      </c>
      <c r="P38" s="39">
        <v>2</v>
      </c>
      <c r="Q38" s="39">
        <v>2</v>
      </c>
      <c r="R38" s="39">
        <v>3</v>
      </c>
      <c r="S38" s="39">
        <v>0</v>
      </c>
      <c r="T38" s="39">
        <f t="shared" si="5"/>
        <v>25</v>
      </c>
      <c r="U38" s="40">
        <f t="shared" si="6"/>
        <v>1.625</v>
      </c>
      <c r="V38" s="22">
        <v>497</v>
      </c>
      <c r="W38" s="22" t="s">
        <v>81</v>
      </c>
      <c r="X38" s="22" t="s">
        <v>78</v>
      </c>
      <c r="Y38" s="68">
        <v>1967</v>
      </c>
      <c r="Z38" s="41"/>
      <c r="AA38" s="1" t="s">
        <v>91</v>
      </c>
      <c r="AB38" s="28" t="s">
        <v>127</v>
      </c>
    </row>
    <row r="39" spans="1:28" x14ac:dyDescent="0.3">
      <c r="A39" s="1" t="s">
        <v>46</v>
      </c>
      <c r="B39" s="1" t="s">
        <v>71</v>
      </c>
      <c r="C39" s="27" t="s">
        <v>99</v>
      </c>
      <c r="D39" s="38">
        <v>15</v>
      </c>
      <c r="E39" s="27" t="s">
        <v>477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497</v>
      </c>
      <c r="W39" s="22" t="s">
        <v>81</v>
      </c>
      <c r="X39" s="22" t="s">
        <v>78</v>
      </c>
      <c r="Y39" s="68">
        <v>1967</v>
      </c>
      <c r="Z39" s="41"/>
      <c r="AA39" s="1" t="s">
        <v>91</v>
      </c>
      <c r="AB39" s="28" t="s">
        <v>127</v>
      </c>
    </row>
    <row r="40" spans="1:28" x14ac:dyDescent="0.3">
      <c r="A40" s="1" t="s">
        <v>46</v>
      </c>
      <c r="B40" s="1" t="s">
        <v>71</v>
      </c>
      <c r="C40" s="27" t="s">
        <v>128</v>
      </c>
      <c r="D40" s="38">
        <v>54</v>
      </c>
      <c r="E40" s="27">
        <v>22</v>
      </c>
      <c r="F40" s="27">
        <v>2</v>
      </c>
      <c r="G40" s="27">
        <v>7</v>
      </c>
      <c r="H40" s="27"/>
      <c r="I40" s="27"/>
      <c r="J40" s="27">
        <v>1</v>
      </c>
      <c r="K40" s="27">
        <v>3</v>
      </c>
      <c r="L40" s="27">
        <v>5</v>
      </c>
      <c r="M40" s="27">
        <v>2</v>
      </c>
      <c r="N40" s="27">
        <f t="shared" si="4"/>
        <v>7</v>
      </c>
      <c r="O40" s="39">
        <v>1</v>
      </c>
      <c r="P40" s="39">
        <v>3</v>
      </c>
      <c r="Q40" s="39">
        <v>0</v>
      </c>
      <c r="R40" s="39">
        <v>1</v>
      </c>
      <c r="S40" s="39">
        <v>1</v>
      </c>
      <c r="T40" s="39">
        <f t="shared" si="5"/>
        <v>5</v>
      </c>
      <c r="U40" s="40">
        <f t="shared" si="6"/>
        <v>0.59090909090909094</v>
      </c>
      <c r="V40" s="22">
        <v>497</v>
      </c>
      <c r="W40" s="22" t="s">
        <v>81</v>
      </c>
      <c r="X40" s="22" t="s">
        <v>78</v>
      </c>
      <c r="Y40" s="68">
        <v>1967</v>
      </c>
      <c r="Z40" s="41"/>
      <c r="AA40" s="1" t="s">
        <v>91</v>
      </c>
      <c r="AB40" s="28" t="s">
        <v>127</v>
      </c>
    </row>
    <row r="41" spans="1:28" x14ac:dyDescent="0.3">
      <c r="A41" s="1" t="s">
        <v>46</v>
      </c>
      <c r="B41" s="1" t="s">
        <v>71</v>
      </c>
      <c r="C41" s="27" t="s">
        <v>120</v>
      </c>
      <c r="D41" s="38">
        <v>10</v>
      </c>
      <c r="E41" s="27" t="s">
        <v>477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>
        <v>497</v>
      </c>
      <c r="W41" s="22" t="s">
        <v>81</v>
      </c>
      <c r="X41" s="22" t="s">
        <v>78</v>
      </c>
      <c r="Y41" s="68">
        <v>1967</v>
      </c>
      <c r="Z41" s="41"/>
      <c r="AA41" s="1" t="s">
        <v>91</v>
      </c>
      <c r="AB41" s="28" t="s">
        <v>127</v>
      </c>
    </row>
    <row r="42" spans="1:28" x14ac:dyDescent="0.3">
      <c r="A42" s="1" t="s">
        <v>46</v>
      </c>
      <c r="B42" s="1" t="s">
        <v>71</v>
      </c>
      <c r="C42" s="27" t="s">
        <v>100</v>
      </c>
      <c r="D42" s="38">
        <v>33</v>
      </c>
      <c r="E42" s="27">
        <v>30</v>
      </c>
      <c r="F42" s="27">
        <v>7</v>
      </c>
      <c r="G42" s="27">
        <v>12</v>
      </c>
      <c r="H42" s="27"/>
      <c r="I42" s="27"/>
      <c r="J42" s="27">
        <v>2</v>
      </c>
      <c r="K42" s="27">
        <v>4</v>
      </c>
      <c r="L42" s="27">
        <v>5</v>
      </c>
      <c r="M42" s="27">
        <v>7</v>
      </c>
      <c r="N42" s="27">
        <f t="shared" si="4"/>
        <v>12</v>
      </c>
      <c r="O42" s="39">
        <v>2</v>
      </c>
      <c r="P42" s="39">
        <v>4</v>
      </c>
      <c r="Q42" s="39">
        <v>2</v>
      </c>
      <c r="R42" s="39">
        <v>3</v>
      </c>
      <c r="S42" s="39">
        <v>1</v>
      </c>
      <c r="T42" s="39">
        <f t="shared" si="5"/>
        <v>16</v>
      </c>
      <c r="U42" s="40">
        <f t="shared" si="6"/>
        <v>1.0333333333333334</v>
      </c>
      <c r="V42" s="22">
        <v>497</v>
      </c>
      <c r="W42" s="22" t="s">
        <v>81</v>
      </c>
      <c r="X42" s="22" t="s">
        <v>78</v>
      </c>
      <c r="Y42" s="68">
        <v>1967</v>
      </c>
      <c r="Z42" s="41"/>
      <c r="AA42" s="1" t="s">
        <v>91</v>
      </c>
      <c r="AB42" s="28" t="s">
        <v>127</v>
      </c>
    </row>
    <row r="43" spans="1:28" x14ac:dyDescent="0.3">
      <c r="A43" s="1" t="s">
        <v>46</v>
      </c>
      <c r="B43" s="1" t="s">
        <v>71</v>
      </c>
      <c r="C43" s="27" t="s">
        <v>101</v>
      </c>
      <c r="D43" s="38">
        <v>24</v>
      </c>
      <c r="E43" s="27">
        <v>29</v>
      </c>
      <c r="F43" s="27">
        <v>8</v>
      </c>
      <c r="G43" s="27">
        <v>16</v>
      </c>
      <c r="H43" s="27"/>
      <c r="I43" s="27"/>
      <c r="J43" s="27">
        <v>0</v>
      </c>
      <c r="K43" s="27">
        <v>2</v>
      </c>
      <c r="L43" s="27">
        <v>4</v>
      </c>
      <c r="M43" s="27">
        <v>4</v>
      </c>
      <c r="N43" s="27">
        <f t="shared" si="4"/>
        <v>8</v>
      </c>
      <c r="O43" s="39">
        <v>4</v>
      </c>
      <c r="P43" s="39">
        <v>3</v>
      </c>
      <c r="Q43" s="39">
        <v>4</v>
      </c>
      <c r="R43" s="39">
        <v>5</v>
      </c>
      <c r="S43" s="39">
        <v>0</v>
      </c>
      <c r="T43" s="39">
        <f t="shared" si="5"/>
        <v>16</v>
      </c>
      <c r="U43" s="40">
        <f t="shared" si="6"/>
        <v>1.0689655172413792</v>
      </c>
      <c r="V43" s="22">
        <v>497</v>
      </c>
      <c r="W43" s="22" t="s">
        <v>81</v>
      </c>
      <c r="X43" s="22" t="s">
        <v>78</v>
      </c>
      <c r="Y43" s="68">
        <v>1967</v>
      </c>
      <c r="Z43" s="41"/>
      <c r="AA43" s="1" t="s">
        <v>91</v>
      </c>
      <c r="AB43" s="28" t="s">
        <v>127</v>
      </c>
    </row>
    <row r="44" spans="1:28" x14ac:dyDescent="0.3">
      <c r="A44" s="1" t="s">
        <v>46</v>
      </c>
      <c r="B44" s="1" t="s">
        <v>71</v>
      </c>
      <c r="C44" s="27" t="s">
        <v>102</v>
      </c>
      <c r="D44" s="38">
        <v>35</v>
      </c>
      <c r="E44" s="27">
        <v>17</v>
      </c>
      <c r="F44" s="27">
        <v>3</v>
      </c>
      <c r="G44" s="27">
        <v>4</v>
      </c>
      <c r="H44" s="27"/>
      <c r="I44" s="27"/>
      <c r="J44" s="27">
        <v>0</v>
      </c>
      <c r="K44" s="27">
        <v>3</v>
      </c>
      <c r="L44" s="27">
        <v>0</v>
      </c>
      <c r="M44" s="27">
        <v>3</v>
      </c>
      <c r="N44" s="27">
        <f t="shared" si="4"/>
        <v>3</v>
      </c>
      <c r="O44" s="39">
        <v>1</v>
      </c>
      <c r="P44" s="39">
        <v>1</v>
      </c>
      <c r="Q44" s="39">
        <v>3</v>
      </c>
      <c r="R44" s="39">
        <v>0</v>
      </c>
      <c r="S44" s="39">
        <v>1</v>
      </c>
      <c r="T44" s="39">
        <f t="shared" si="5"/>
        <v>6</v>
      </c>
      <c r="U44" s="40">
        <f t="shared" si="6"/>
        <v>0.82352941176470584</v>
      </c>
      <c r="V44" s="22">
        <v>497</v>
      </c>
      <c r="W44" s="22" t="s">
        <v>81</v>
      </c>
      <c r="X44" s="22" t="s">
        <v>78</v>
      </c>
      <c r="Y44" s="68">
        <v>1967</v>
      </c>
      <c r="Z44" s="41"/>
      <c r="AA44" s="1" t="s">
        <v>91</v>
      </c>
      <c r="AB44" s="28" t="s">
        <v>127</v>
      </c>
    </row>
    <row r="45" spans="1:28" x14ac:dyDescent="0.3">
      <c r="A45" s="1" t="s">
        <v>46</v>
      </c>
      <c r="B45" s="1" t="s">
        <v>71</v>
      </c>
      <c r="C45" s="27" t="s">
        <v>103</v>
      </c>
      <c r="D45" s="38">
        <v>40</v>
      </c>
      <c r="E45" s="27">
        <v>16</v>
      </c>
      <c r="F45" s="27">
        <v>1</v>
      </c>
      <c r="G45" s="27">
        <v>3</v>
      </c>
      <c r="H45" s="27"/>
      <c r="I45" s="27"/>
      <c r="J45" s="27">
        <v>2</v>
      </c>
      <c r="K45" s="27">
        <v>2</v>
      </c>
      <c r="L45" s="27">
        <v>1</v>
      </c>
      <c r="M45" s="27">
        <v>2</v>
      </c>
      <c r="N45" s="27">
        <f t="shared" si="4"/>
        <v>3</v>
      </c>
      <c r="O45" s="39">
        <v>2</v>
      </c>
      <c r="P45" s="39">
        <v>2</v>
      </c>
      <c r="Q45" s="39">
        <v>2</v>
      </c>
      <c r="R45" s="39">
        <v>2</v>
      </c>
      <c r="S45" s="39">
        <v>2</v>
      </c>
      <c r="T45" s="39">
        <f t="shared" si="5"/>
        <v>4</v>
      </c>
      <c r="U45" s="40">
        <f t="shared" si="6"/>
        <v>0.6875</v>
      </c>
      <c r="V45" s="22">
        <v>497</v>
      </c>
      <c r="W45" s="22" t="s">
        <v>81</v>
      </c>
      <c r="X45" s="22" t="s">
        <v>78</v>
      </c>
      <c r="Y45" s="68">
        <v>1967</v>
      </c>
      <c r="Z45" s="41"/>
      <c r="AA45" s="1" t="s">
        <v>91</v>
      </c>
      <c r="AB45" s="28" t="s">
        <v>127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7">SUM(E34:E45)</f>
        <v>240</v>
      </c>
      <c r="F46" s="44">
        <f t="shared" si="7"/>
        <v>51</v>
      </c>
      <c r="G46" s="44">
        <f t="shared" si="7"/>
        <v>99</v>
      </c>
      <c r="H46" s="44">
        <f t="shared" si="7"/>
        <v>0</v>
      </c>
      <c r="I46" s="44">
        <f t="shared" si="7"/>
        <v>1</v>
      </c>
      <c r="J46" s="44">
        <f t="shared" si="7"/>
        <v>12</v>
      </c>
      <c r="K46" s="44">
        <f t="shared" si="7"/>
        <v>24</v>
      </c>
      <c r="L46" s="44">
        <f t="shared" si="7"/>
        <v>25</v>
      </c>
      <c r="M46" s="44">
        <f t="shared" si="7"/>
        <v>37</v>
      </c>
      <c r="N46" s="44">
        <f t="shared" si="7"/>
        <v>62</v>
      </c>
      <c r="O46" s="44">
        <f t="shared" si="7"/>
        <v>30</v>
      </c>
      <c r="P46" s="44">
        <f t="shared" si="7"/>
        <v>28</v>
      </c>
      <c r="Q46" s="44">
        <f t="shared" si="7"/>
        <v>20</v>
      </c>
      <c r="R46" s="44">
        <f t="shared" si="7"/>
        <v>21</v>
      </c>
      <c r="S46" s="44">
        <f t="shared" si="7"/>
        <v>5</v>
      </c>
      <c r="T46" s="44">
        <f t="shared" si="7"/>
        <v>114</v>
      </c>
      <c r="U46" s="45">
        <f>((T46+Q46+N46-R46)+(O46*2))/E46</f>
        <v>0.97916666666666663</v>
      </c>
      <c r="V46" s="46">
        <v>497</v>
      </c>
      <c r="W46" s="46" t="s">
        <v>81</v>
      </c>
      <c r="X46" s="46" t="s">
        <v>78</v>
      </c>
      <c r="Y46" s="69">
        <v>1967</v>
      </c>
      <c r="Z46" s="74" t="s">
        <v>439</v>
      </c>
      <c r="AA46" s="43" t="s">
        <v>91</v>
      </c>
      <c r="AB46" s="75" t="s">
        <v>127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0.51515151515151514</v>
      </c>
      <c r="H47" s="27"/>
      <c r="I47" s="1"/>
      <c r="J47" s="48" t="s">
        <v>42</v>
      </c>
      <c r="K47" s="50">
        <f>J46/K46</f>
        <v>0.5</v>
      </c>
      <c r="L47" s="1"/>
      <c r="M47" s="39" t="s">
        <v>43</v>
      </c>
      <c r="N47" s="51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440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D4CC-4AC4-4B53-962B-1F4149E28FFF}">
  <sheetPr>
    <tabColor rgb="FFFF0000"/>
    <pageSetUpPr fitToPage="1"/>
  </sheetPr>
  <dimension ref="A1:AB50"/>
  <sheetViews>
    <sheetView workbookViewId="0">
      <selection activeCell="Z19" sqref="Z1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388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277</v>
      </c>
      <c r="D4" s="7" t="s">
        <v>5</v>
      </c>
      <c r="E4" s="8"/>
      <c r="F4" s="5"/>
      <c r="G4" s="1"/>
      <c r="J4" s="15" t="s">
        <v>349</v>
      </c>
      <c r="K4" s="16" t="s">
        <v>45</v>
      </c>
      <c r="L4" s="17"/>
      <c r="M4" s="18"/>
      <c r="N4" s="19">
        <v>13</v>
      </c>
      <c r="O4" s="19">
        <v>11</v>
      </c>
      <c r="P4" s="19">
        <v>14</v>
      </c>
      <c r="Q4" s="19">
        <v>23</v>
      </c>
      <c r="R4" s="20"/>
      <c r="S4" s="21">
        <f>SUM(N4:R4)</f>
        <v>61</v>
      </c>
      <c r="T4" s="22">
        <v>503</v>
      </c>
    </row>
    <row r="5" spans="1:28" x14ac:dyDescent="0.3">
      <c r="B5" s="1"/>
      <c r="C5" s="6" t="s">
        <v>278</v>
      </c>
      <c r="D5" s="7" t="s">
        <v>6</v>
      </c>
      <c r="E5" s="1"/>
      <c r="F5" s="1"/>
      <c r="G5" s="1"/>
      <c r="J5" s="15" t="s">
        <v>350</v>
      </c>
      <c r="K5" s="16" t="s">
        <v>65</v>
      </c>
      <c r="L5" s="17"/>
      <c r="M5" s="18"/>
      <c r="N5" s="19">
        <v>28</v>
      </c>
      <c r="O5" s="19">
        <v>35</v>
      </c>
      <c r="P5" s="19">
        <v>27</v>
      </c>
      <c r="Q5" s="19">
        <v>32</v>
      </c>
      <c r="R5" s="20"/>
      <c r="S5" s="21">
        <f>SUM(N5:R5)</f>
        <v>122</v>
      </c>
      <c r="T5" s="22">
        <v>503</v>
      </c>
      <c r="U5" s="1"/>
      <c r="V5" s="1"/>
      <c r="W5" s="1"/>
    </row>
    <row r="6" spans="1:28" x14ac:dyDescent="0.3">
      <c r="C6" s="23">
        <v>1756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389</v>
      </c>
      <c r="D7" s="7" t="s">
        <v>8</v>
      </c>
      <c r="G7" s="1"/>
      <c r="S7" s="1"/>
      <c r="T7" s="25" t="s">
        <v>9</v>
      </c>
      <c r="U7" s="1"/>
      <c r="V7" s="26">
        <v>503</v>
      </c>
      <c r="W7" s="1"/>
    </row>
    <row r="8" spans="1:28" x14ac:dyDescent="0.3">
      <c r="B8" s="1"/>
      <c r="C8" s="24" t="s">
        <v>390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64</v>
      </c>
      <c r="B13" s="1" t="s">
        <v>46</v>
      </c>
      <c r="C13" s="27" t="s">
        <v>129</v>
      </c>
      <c r="D13" s="38">
        <v>12</v>
      </c>
      <c r="E13" s="27">
        <v>21</v>
      </c>
      <c r="F13" s="27">
        <v>0</v>
      </c>
      <c r="G13" s="27">
        <v>3</v>
      </c>
      <c r="H13" s="27"/>
      <c r="I13" s="27"/>
      <c r="J13" s="27">
        <v>2</v>
      </c>
      <c r="K13" s="27">
        <v>2</v>
      </c>
      <c r="L13" s="87"/>
      <c r="M13" s="27">
        <v>5</v>
      </c>
      <c r="N13" s="27">
        <f>SUM(L13:M13)</f>
        <v>5</v>
      </c>
      <c r="O13" s="27">
        <v>1</v>
      </c>
      <c r="P13" s="39">
        <v>3</v>
      </c>
      <c r="Q13" s="87"/>
      <c r="R13" s="87"/>
      <c r="S13" s="87"/>
      <c r="T13" s="27">
        <f>+(F13*2)+J13</f>
        <v>2</v>
      </c>
      <c r="U13" s="40">
        <f>IFERROR(((T13+Q13+N13-R13)+(O13*2))/E13,"")</f>
        <v>0.42857142857142855</v>
      </c>
      <c r="V13" s="22">
        <v>503</v>
      </c>
      <c r="W13" s="22" t="s">
        <v>77</v>
      </c>
      <c r="X13" s="22" t="s">
        <v>82</v>
      </c>
      <c r="Y13" s="68">
        <v>1756</v>
      </c>
      <c r="Z13" s="41" t="s">
        <v>391</v>
      </c>
      <c r="AA13" s="1" t="s">
        <v>423</v>
      </c>
      <c r="AB13" s="28" t="s">
        <v>392</v>
      </c>
    </row>
    <row r="14" spans="1:28" x14ac:dyDescent="0.3">
      <c r="A14" s="1" t="s">
        <v>64</v>
      </c>
      <c r="B14" s="1" t="s">
        <v>46</v>
      </c>
      <c r="C14" s="27" t="s">
        <v>131</v>
      </c>
      <c r="D14" s="38">
        <v>42</v>
      </c>
      <c r="E14" s="27">
        <v>7</v>
      </c>
      <c r="F14" s="27">
        <v>0</v>
      </c>
      <c r="G14" s="27">
        <v>2</v>
      </c>
      <c r="H14" s="27"/>
      <c r="I14" s="27"/>
      <c r="J14" s="27">
        <v>0</v>
      </c>
      <c r="K14" s="27">
        <v>0</v>
      </c>
      <c r="L14" s="87"/>
      <c r="M14" s="27">
        <v>0</v>
      </c>
      <c r="N14" s="27">
        <f t="shared" ref="N14:N19" si="0">SUM(L14:M14)</f>
        <v>0</v>
      </c>
      <c r="O14" s="39">
        <v>0</v>
      </c>
      <c r="P14" s="39">
        <v>1</v>
      </c>
      <c r="Q14" s="88"/>
      <c r="R14" s="88"/>
      <c r="S14" s="88"/>
      <c r="T14" s="27">
        <f t="shared" ref="T14:T20" si="1">+(F14*2)+J14</f>
        <v>0</v>
      </c>
      <c r="U14" s="40">
        <f t="shared" ref="U14:U20" si="2">IFERROR(((T14+Q14+N14-R14)+(O14*2))/E14,"")</f>
        <v>0</v>
      </c>
      <c r="V14" s="22">
        <v>503</v>
      </c>
      <c r="W14" s="22" t="s">
        <v>77</v>
      </c>
      <c r="X14" s="22" t="s">
        <v>82</v>
      </c>
      <c r="Y14" s="68">
        <v>1756</v>
      </c>
      <c r="Z14" s="41" t="s">
        <v>391</v>
      </c>
      <c r="AA14" s="1" t="s">
        <v>423</v>
      </c>
      <c r="AB14" s="28" t="s">
        <v>392</v>
      </c>
    </row>
    <row r="15" spans="1:28" x14ac:dyDescent="0.3">
      <c r="A15" s="1" t="s">
        <v>64</v>
      </c>
      <c r="B15" s="1" t="s">
        <v>46</v>
      </c>
      <c r="C15" s="27" t="s">
        <v>132</v>
      </c>
      <c r="D15" s="38">
        <v>53</v>
      </c>
      <c r="E15" s="27">
        <v>22</v>
      </c>
      <c r="F15" s="27">
        <v>2</v>
      </c>
      <c r="G15" s="27">
        <v>10</v>
      </c>
      <c r="H15" s="27"/>
      <c r="I15" s="27"/>
      <c r="J15" s="27">
        <v>0</v>
      </c>
      <c r="K15" s="27">
        <v>0</v>
      </c>
      <c r="L15" s="87"/>
      <c r="M15" s="27">
        <v>5</v>
      </c>
      <c r="N15" s="27">
        <f t="shared" si="0"/>
        <v>5</v>
      </c>
      <c r="O15" s="39">
        <v>1</v>
      </c>
      <c r="P15" s="39">
        <v>3</v>
      </c>
      <c r="Q15" s="39">
        <v>4</v>
      </c>
      <c r="R15" s="88"/>
      <c r="S15" s="88"/>
      <c r="T15" s="27">
        <f t="shared" si="1"/>
        <v>4</v>
      </c>
      <c r="U15" s="40">
        <f t="shared" si="2"/>
        <v>0.68181818181818177</v>
      </c>
      <c r="V15" s="22">
        <v>503</v>
      </c>
      <c r="W15" s="22" t="s">
        <v>77</v>
      </c>
      <c r="X15" s="22" t="s">
        <v>82</v>
      </c>
      <c r="Y15" s="68">
        <v>1756</v>
      </c>
      <c r="Z15" s="41" t="s">
        <v>391</v>
      </c>
      <c r="AA15" s="1" t="s">
        <v>423</v>
      </c>
      <c r="AB15" s="28" t="s">
        <v>392</v>
      </c>
    </row>
    <row r="16" spans="1:28" x14ac:dyDescent="0.3">
      <c r="A16" s="1" t="s">
        <v>64</v>
      </c>
      <c r="B16" s="1" t="s">
        <v>46</v>
      </c>
      <c r="C16" s="27" t="s">
        <v>133</v>
      </c>
      <c r="D16" s="38">
        <v>32</v>
      </c>
      <c r="E16" s="27">
        <v>34</v>
      </c>
      <c r="F16" s="27">
        <v>6</v>
      </c>
      <c r="G16" s="27">
        <v>24</v>
      </c>
      <c r="H16" s="27"/>
      <c r="I16" s="27"/>
      <c r="J16" s="27">
        <v>1</v>
      </c>
      <c r="K16" s="27">
        <v>2</v>
      </c>
      <c r="L16" s="87"/>
      <c r="M16" s="27">
        <v>6</v>
      </c>
      <c r="N16" s="27">
        <f t="shared" si="0"/>
        <v>6</v>
      </c>
      <c r="O16" s="39">
        <v>0</v>
      </c>
      <c r="P16" s="39">
        <v>5</v>
      </c>
      <c r="Q16" s="88"/>
      <c r="R16" s="88"/>
      <c r="S16" s="88"/>
      <c r="T16" s="27">
        <f t="shared" si="1"/>
        <v>13</v>
      </c>
      <c r="U16" s="40">
        <f t="shared" si="2"/>
        <v>0.55882352941176472</v>
      </c>
      <c r="V16" s="22">
        <v>503</v>
      </c>
      <c r="W16" s="22" t="s">
        <v>77</v>
      </c>
      <c r="X16" s="22" t="s">
        <v>82</v>
      </c>
      <c r="Y16" s="68">
        <v>1756</v>
      </c>
      <c r="Z16" s="41" t="s">
        <v>391</v>
      </c>
      <c r="AA16" s="1" t="s">
        <v>423</v>
      </c>
      <c r="AB16" s="28" t="s">
        <v>392</v>
      </c>
    </row>
    <row r="17" spans="1:28" x14ac:dyDescent="0.3">
      <c r="A17" s="1" t="s">
        <v>64</v>
      </c>
      <c r="B17" s="1" t="s">
        <v>46</v>
      </c>
      <c r="C17" s="27" t="s">
        <v>134</v>
      </c>
      <c r="D17" s="38">
        <v>45</v>
      </c>
      <c r="E17" s="27">
        <v>48</v>
      </c>
      <c r="F17" s="27">
        <v>8</v>
      </c>
      <c r="G17" s="27">
        <v>17</v>
      </c>
      <c r="H17" s="27"/>
      <c r="I17" s="27"/>
      <c r="J17" s="27">
        <v>5</v>
      </c>
      <c r="K17" s="27">
        <v>7</v>
      </c>
      <c r="L17" s="87"/>
      <c r="M17" s="27">
        <v>7</v>
      </c>
      <c r="N17" s="27">
        <f t="shared" si="0"/>
        <v>7</v>
      </c>
      <c r="O17" s="39">
        <v>0</v>
      </c>
      <c r="P17" s="39">
        <v>4</v>
      </c>
      <c r="Q17" s="88"/>
      <c r="R17" s="88"/>
      <c r="S17" s="88"/>
      <c r="T17" s="27">
        <f t="shared" si="1"/>
        <v>21</v>
      </c>
      <c r="U17" s="40">
        <f t="shared" si="2"/>
        <v>0.58333333333333337</v>
      </c>
      <c r="V17" s="22">
        <v>503</v>
      </c>
      <c r="W17" s="22" t="s">
        <v>77</v>
      </c>
      <c r="X17" s="22" t="s">
        <v>82</v>
      </c>
      <c r="Y17" s="68">
        <v>1756</v>
      </c>
      <c r="Z17" s="41" t="s">
        <v>391</v>
      </c>
      <c r="AA17" s="1" t="s">
        <v>423</v>
      </c>
      <c r="AB17" s="28" t="s">
        <v>392</v>
      </c>
    </row>
    <row r="18" spans="1:28" x14ac:dyDescent="0.3">
      <c r="A18" s="1" t="s">
        <v>64</v>
      </c>
      <c r="B18" s="1" t="s">
        <v>46</v>
      </c>
      <c r="C18" s="27" t="s">
        <v>135</v>
      </c>
      <c r="D18" s="38">
        <v>11</v>
      </c>
      <c r="E18" s="27">
        <v>45</v>
      </c>
      <c r="F18" s="27">
        <v>0</v>
      </c>
      <c r="G18" s="27">
        <v>8</v>
      </c>
      <c r="H18" s="27"/>
      <c r="I18" s="27"/>
      <c r="J18" s="27">
        <v>0</v>
      </c>
      <c r="K18" s="27">
        <v>0</v>
      </c>
      <c r="L18" s="87"/>
      <c r="M18" s="27">
        <v>10</v>
      </c>
      <c r="N18" s="27">
        <f t="shared" si="0"/>
        <v>10</v>
      </c>
      <c r="O18" s="39">
        <v>6</v>
      </c>
      <c r="P18" s="39">
        <v>1</v>
      </c>
      <c r="Q18" s="88"/>
      <c r="R18" s="88"/>
      <c r="S18" s="88"/>
      <c r="T18" s="27">
        <f t="shared" si="1"/>
        <v>0</v>
      </c>
      <c r="U18" s="40">
        <f t="shared" si="2"/>
        <v>0.48888888888888887</v>
      </c>
      <c r="V18" s="22">
        <v>503</v>
      </c>
      <c r="W18" s="22" t="s">
        <v>77</v>
      </c>
      <c r="X18" s="22" t="s">
        <v>82</v>
      </c>
      <c r="Y18" s="68">
        <v>1756</v>
      </c>
      <c r="Z18" s="41" t="s">
        <v>391</v>
      </c>
      <c r="AA18" s="1" t="s">
        <v>423</v>
      </c>
      <c r="AB18" s="28" t="s">
        <v>392</v>
      </c>
    </row>
    <row r="19" spans="1:28" x14ac:dyDescent="0.3">
      <c r="A19" s="1" t="s">
        <v>64</v>
      </c>
      <c r="B19" s="1" t="s">
        <v>46</v>
      </c>
      <c r="C19" s="27" t="s">
        <v>136</v>
      </c>
      <c r="D19" s="38">
        <v>55</v>
      </c>
      <c r="E19" s="27">
        <v>23</v>
      </c>
      <c r="F19" s="27">
        <v>1</v>
      </c>
      <c r="G19" s="27">
        <v>5</v>
      </c>
      <c r="H19" s="27"/>
      <c r="I19" s="27"/>
      <c r="J19" s="27">
        <v>4</v>
      </c>
      <c r="K19" s="27">
        <v>4</v>
      </c>
      <c r="L19" s="87"/>
      <c r="M19" s="27">
        <v>7</v>
      </c>
      <c r="N19" s="27">
        <f t="shared" si="0"/>
        <v>7</v>
      </c>
      <c r="O19" s="39">
        <v>0</v>
      </c>
      <c r="P19" s="39">
        <v>4</v>
      </c>
      <c r="Q19" s="88"/>
      <c r="R19" s="88"/>
      <c r="S19" s="88"/>
      <c r="T19" s="27">
        <f t="shared" si="1"/>
        <v>6</v>
      </c>
      <c r="U19" s="40">
        <f t="shared" si="2"/>
        <v>0.56521739130434778</v>
      </c>
      <c r="V19" s="22">
        <v>503</v>
      </c>
      <c r="W19" s="22" t="s">
        <v>77</v>
      </c>
      <c r="X19" s="22" t="s">
        <v>82</v>
      </c>
      <c r="Y19" s="68">
        <v>1756</v>
      </c>
      <c r="Z19" s="41" t="s">
        <v>391</v>
      </c>
      <c r="AA19" s="1" t="s">
        <v>423</v>
      </c>
      <c r="AB19" s="28" t="s">
        <v>392</v>
      </c>
    </row>
    <row r="20" spans="1:28" x14ac:dyDescent="0.3">
      <c r="A20" s="1" t="s">
        <v>64</v>
      </c>
      <c r="B20" s="1" t="s">
        <v>46</v>
      </c>
      <c r="C20" s="27" t="s">
        <v>453</v>
      </c>
      <c r="D20" s="38">
        <v>15</v>
      </c>
      <c r="E20" s="27">
        <v>40</v>
      </c>
      <c r="F20" s="27">
        <v>7</v>
      </c>
      <c r="G20" s="27">
        <v>24</v>
      </c>
      <c r="H20" s="27"/>
      <c r="I20" s="27"/>
      <c r="J20" s="27">
        <v>1</v>
      </c>
      <c r="K20" s="27">
        <v>2</v>
      </c>
      <c r="L20" s="87"/>
      <c r="M20" s="27">
        <v>14</v>
      </c>
      <c r="N20" s="27">
        <f>SUM(L20:M20)</f>
        <v>14</v>
      </c>
      <c r="O20" s="39">
        <v>3</v>
      </c>
      <c r="P20" s="55">
        <v>6</v>
      </c>
      <c r="Q20" s="88"/>
      <c r="R20" s="88"/>
      <c r="S20" s="88"/>
      <c r="T20" s="27">
        <f t="shared" si="1"/>
        <v>15</v>
      </c>
      <c r="U20" s="40">
        <f t="shared" si="2"/>
        <v>0.875</v>
      </c>
      <c r="V20" s="22">
        <v>503</v>
      </c>
      <c r="W20" s="22" t="s">
        <v>77</v>
      </c>
      <c r="X20" s="22" t="s">
        <v>82</v>
      </c>
      <c r="Y20" s="68">
        <v>1756</v>
      </c>
      <c r="Z20" s="41" t="s">
        <v>391</v>
      </c>
      <c r="AA20" s="1" t="s">
        <v>423</v>
      </c>
      <c r="AB20" s="28" t="s">
        <v>392</v>
      </c>
    </row>
    <row r="21" spans="1:28" x14ac:dyDescent="0.3">
      <c r="A21" s="1" t="s">
        <v>64</v>
      </c>
      <c r="B21" s="1" t="s">
        <v>46</v>
      </c>
      <c r="C21" s="55" t="s">
        <v>39</v>
      </c>
      <c r="D21" s="1"/>
      <c r="E21" s="42"/>
      <c r="F21" s="42"/>
      <c r="G21" s="42"/>
      <c r="H21" s="42"/>
      <c r="I21" s="42"/>
      <c r="J21" s="42"/>
      <c r="K21" s="42"/>
      <c r="L21" s="42"/>
      <c r="M21" s="42"/>
      <c r="N21" s="27"/>
      <c r="O21" s="42"/>
      <c r="P21" s="42"/>
      <c r="Q21" s="55">
        <v>7</v>
      </c>
      <c r="R21" s="55">
        <v>38</v>
      </c>
      <c r="S21" s="42"/>
      <c r="T21" s="27"/>
      <c r="U21" s="40" t="str">
        <f t="shared" ref="U21" si="3">_xlfn.IFNA("",((T21+Q21+N21-R21)+(O21*2))/E21)</f>
        <v/>
      </c>
      <c r="V21" s="22">
        <v>503</v>
      </c>
      <c r="W21" s="22" t="s">
        <v>77</v>
      </c>
      <c r="X21" s="22" t="s">
        <v>82</v>
      </c>
      <c r="Y21" s="68">
        <v>1756</v>
      </c>
      <c r="Z21" s="41" t="s">
        <v>391</v>
      </c>
      <c r="AA21" s="1" t="s">
        <v>423</v>
      </c>
      <c r="AB21" s="28" t="s">
        <v>392</v>
      </c>
    </row>
    <row r="22" spans="1:28" x14ac:dyDescent="0.3">
      <c r="A22" s="43" t="s">
        <v>64</v>
      </c>
      <c r="B22" s="43" t="s">
        <v>46</v>
      </c>
      <c r="C22" s="44" t="s">
        <v>40</v>
      </c>
      <c r="D22" s="43"/>
      <c r="E22" s="44">
        <f t="shared" ref="E22:T22" si="4">SUM(E13:E21)</f>
        <v>240</v>
      </c>
      <c r="F22" s="44">
        <f t="shared" si="4"/>
        <v>24</v>
      </c>
      <c r="G22" s="44">
        <f t="shared" si="4"/>
        <v>93</v>
      </c>
      <c r="H22" s="44">
        <f t="shared" si="4"/>
        <v>0</v>
      </c>
      <c r="I22" s="44">
        <f t="shared" si="4"/>
        <v>0</v>
      </c>
      <c r="J22" s="44">
        <f t="shared" si="4"/>
        <v>13</v>
      </c>
      <c r="K22" s="44">
        <f t="shared" si="4"/>
        <v>17</v>
      </c>
      <c r="L22" s="44">
        <f t="shared" si="4"/>
        <v>0</v>
      </c>
      <c r="M22" s="44">
        <f t="shared" si="4"/>
        <v>54</v>
      </c>
      <c r="N22" s="44">
        <f t="shared" si="4"/>
        <v>54</v>
      </c>
      <c r="O22" s="44">
        <f t="shared" si="4"/>
        <v>11</v>
      </c>
      <c r="P22" s="44">
        <f t="shared" si="4"/>
        <v>27</v>
      </c>
      <c r="Q22" s="44">
        <f t="shared" si="4"/>
        <v>11</v>
      </c>
      <c r="R22" s="44">
        <f t="shared" si="4"/>
        <v>38</v>
      </c>
      <c r="S22" s="44">
        <f t="shared" si="4"/>
        <v>0</v>
      </c>
      <c r="T22" s="44">
        <f t="shared" si="4"/>
        <v>61</v>
      </c>
      <c r="U22" s="45">
        <f>((T22+Q22+N22-R22)+(O22*2))/E22</f>
        <v>0.45833333333333331</v>
      </c>
      <c r="V22" s="46">
        <v>503</v>
      </c>
      <c r="W22" s="46" t="s">
        <v>77</v>
      </c>
      <c r="X22" s="46" t="s">
        <v>82</v>
      </c>
      <c r="Y22" s="69">
        <v>1756</v>
      </c>
      <c r="Z22" s="47" t="s">
        <v>391</v>
      </c>
      <c r="AA22" s="43" t="s">
        <v>423</v>
      </c>
      <c r="AB22" s="67" t="s">
        <v>392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0.25806451612903225</v>
      </c>
      <c r="H23" s="27"/>
      <c r="I23" s="1"/>
      <c r="J23" s="48" t="s">
        <v>42</v>
      </c>
      <c r="K23" s="50">
        <f>J22/K22</f>
        <v>0.76470588235294112</v>
      </c>
      <c r="L23" s="1"/>
      <c r="M23" s="39" t="s">
        <v>43</v>
      </c>
      <c r="N23" s="51"/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36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64</v>
      </c>
      <c r="C35" s="27" t="s">
        <v>189</v>
      </c>
      <c r="D35" s="38">
        <v>44</v>
      </c>
      <c r="E35" s="27">
        <v>24</v>
      </c>
      <c r="F35" s="27">
        <v>11</v>
      </c>
      <c r="G35" s="27">
        <v>14</v>
      </c>
      <c r="H35" s="27"/>
      <c r="I35" s="27"/>
      <c r="J35" s="27">
        <v>2</v>
      </c>
      <c r="K35" s="27">
        <v>2</v>
      </c>
      <c r="L35" s="87"/>
      <c r="M35" s="27">
        <v>3</v>
      </c>
      <c r="N35" s="27">
        <f>SUM(L35:M35)</f>
        <v>3</v>
      </c>
      <c r="O35" s="27">
        <v>2</v>
      </c>
      <c r="P35" s="39">
        <v>2</v>
      </c>
      <c r="Q35" s="87"/>
      <c r="R35" s="87"/>
      <c r="S35" s="87"/>
      <c r="T35" s="27">
        <f>(H35*3)+((F35-H35)*2)+J35</f>
        <v>24</v>
      </c>
      <c r="U35" s="40">
        <f>IFERROR(((T35+Q35+N35-R35)+(O35*2))/E35,"")</f>
        <v>1.2916666666666667</v>
      </c>
      <c r="V35" s="22">
        <v>503</v>
      </c>
      <c r="W35" s="22" t="s">
        <v>81</v>
      </c>
      <c r="X35" s="22" t="s">
        <v>78</v>
      </c>
      <c r="Y35" s="68">
        <v>1756</v>
      </c>
      <c r="Z35" s="41" t="s">
        <v>393</v>
      </c>
      <c r="AA35" s="1" t="s">
        <v>394</v>
      </c>
      <c r="AB35" s="28" t="s">
        <v>351</v>
      </c>
    </row>
    <row r="36" spans="1:28" x14ac:dyDescent="0.3">
      <c r="A36" s="1" t="s">
        <v>46</v>
      </c>
      <c r="B36" s="1" t="s">
        <v>64</v>
      </c>
      <c r="C36" s="27" t="s">
        <v>359</v>
      </c>
      <c r="D36" s="38">
        <v>51</v>
      </c>
      <c r="E36" s="27">
        <v>21</v>
      </c>
      <c r="F36" s="27">
        <v>3</v>
      </c>
      <c r="G36" s="27">
        <v>8</v>
      </c>
      <c r="H36" s="27"/>
      <c r="I36" s="27"/>
      <c r="J36" s="27">
        <v>0</v>
      </c>
      <c r="K36" s="27">
        <v>2</v>
      </c>
      <c r="L36" s="87"/>
      <c r="M36" s="27">
        <v>5</v>
      </c>
      <c r="N36" s="27">
        <f t="shared" ref="N36:N42" si="5">SUM(L36:M36)</f>
        <v>5</v>
      </c>
      <c r="O36" s="39">
        <v>1</v>
      </c>
      <c r="P36" s="39">
        <v>2</v>
      </c>
      <c r="Q36" s="88"/>
      <c r="R36" s="88"/>
      <c r="S36" s="39">
        <v>1</v>
      </c>
      <c r="T36" s="39">
        <f t="shared" ref="T36:T42" si="6">(H36*3)+((F36-H36)*2)+J36</f>
        <v>6</v>
      </c>
      <c r="U36" s="40">
        <f t="shared" ref="U36:U45" si="7">IFERROR(((T36+Q36+N36-R36)+(O36*2))/E36,"")</f>
        <v>0.61904761904761907</v>
      </c>
      <c r="V36" s="22">
        <v>503</v>
      </c>
      <c r="W36" s="22" t="s">
        <v>81</v>
      </c>
      <c r="X36" s="22" t="s">
        <v>78</v>
      </c>
      <c r="Y36" s="68">
        <v>1756</v>
      </c>
      <c r="Z36" s="41" t="s">
        <v>393</v>
      </c>
      <c r="AA36" s="1" t="s">
        <v>394</v>
      </c>
      <c r="AB36" s="28" t="s">
        <v>351</v>
      </c>
    </row>
    <row r="37" spans="1:28" x14ac:dyDescent="0.3">
      <c r="A37" s="1" t="s">
        <v>46</v>
      </c>
      <c r="B37" s="1" t="s">
        <v>64</v>
      </c>
      <c r="C37" s="27" t="s">
        <v>395</v>
      </c>
      <c r="D37" s="85"/>
      <c r="E37" s="27">
        <v>16</v>
      </c>
      <c r="F37" s="27">
        <v>0</v>
      </c>
      <c r="G37" s="27">
        <v>7</v>
      </c>
      <c r="H37" s="27"/>
      <c r="I37" s="27"/>
      <c r="J37" s="27">
        <v>3</v>
      </c>
      <c r="K37" s="27">
        <v>5</v>
      </c>
      <c r="L37" s="87"/>
      <c r="M37" s="27">
        <v>0</v>
      </c>
      <c r="N37" s="27">
        <f t="shared" si="5"/>
        <v>0</v>
      </c>
      <c r="O37" s="39">
        <v>3</v>
      </c>
      <c r="P37" s="39">
        <v>0</v>
      </c>
      <c r="Q37" s="88"/>
      <c r="R37" s="88"/>
      <c r="S37" s="88"/>
      <c r="T37" s="39">
        <f t="shared" si="6"/>
        <v>3</v>
      </c>
      <c r="U37" s="40">
        <f t="shared" si="7"/>
        <v>0.5625</v>
      </c>
      <c r="V37" s="22">
        <v>503</v>
      </c>
      <c r="W37" s="22" t="s">
        <v>81</v>
      </c>
      <c r="X37" s="22" t="s">
        <v>78</v>
      </c>
      <c r="Y37" s="68">
        <v>1756</v>
      </c>
      <c r="Z37" s="41" t="s">
        <v>393</v>
      </c>
      <c r="AA37" s="1" t="s">
        <v>394</v>
      </c>
      <c r="AB37" s="28" t="s">
        <v>351</v>
      </c>
    </row>
    <row r="38" spans="1:28" x14ac:dyDescent="0.3">
      <c r="A38" s="1" t="s">
        <v>46</v>
      </c>
      <c r="B38" s="1" t="s">
        <v>64</v>
      </c>
      <c r="C38" s="27" t="s">
        <v>182</v>
      </c>
      <c r="D38" s="38">
        <v>50</v>
      </c>
      <c r="E38" s="27">
        <v>18</v>
      </c>
      <c r="F38" s="27">
        <v>7</v>
      </c>
      <c r="G38" s="27">
        <v>9</v>
      </c>
      <c r="H38" s="27"/>
      <c r="I38" s="27"/>
      <c r="J38" s="27">
        <v>4</v>
      </c>
      <c r="K38" s="27">
        <v>5</v>
      </c>
      <c r="L38" s="87"/>
      <c r="M38" s="27">
        <v>16</v>
      </c>
      <c r="N38" s="27">
        <f t="shared" si="5"/>
        <v>16</v>
      </c>
      <c r="O38" s="39">
        <v>0</v>
      </c>
      <c r="P38" s="39">
        <v>2</v>
      </c>
      <c r="Q38" s="88"/>
      <c r="R38" s="88"/>
      <c r="S38" s="39">
        <v>1</v>
      </c>
      <c r="T38" s="39">
        <f t="shared" si="6"/>
        <v>18</v>
      </c>
      <c r="U38" s="40">
        <f t="shared" si="7"/>
        <v>1.8888888888888888</v>
      </c>
      <c r="V38" s="22">
        <v>503</v>
      </c>
      <c r="W38" s="22" t="s">
        <v>81</v>
      </c>
      <c r="X38" s="22" t="s">
        <v>78</v>
      </c>
      <c r="Y38" s="68">
        <v>1756</v>
      </c>
      <c r="Z38" s="41" t="s">
        <v>393</v>
      </c>
      <c r="AA38" s="1" t="s">
        <v>394</v>
      </c>
      <c r="AB38" s="28" t="s">
        <v>351</v>
      </c>
    </row>
    <row r="39" spans="1:28" x14ac:dyDescent="0.3">
      <c r="A39" s="1" t="s">
        <v>46</v>
      </c>
      <c r="B39" s="1" t="s">
        <v>64</v>
      </c>
      <c r="C39" s="27" t="s">
        <v>183</v>
      </c>
      <c r="D39" s="38">
        <v>43</v>
      </c>
      <c r="E39" s="27">
        <v>23</v>
      </c>
      <c r="F39" s="27">
        <v>3</v>
      </c>
      <c r="G39" s="27">
        <v>4</v>
      </c>
      <c r="H39" s="27"/>
      <c r="I39" s="27"/>
      <c r="J39" s="27">
        <v>0</v>
      </c>
      <c r="K39" s="27">
        <v>0</v>
      </c>
      <c r="L39" s="87"/>
      <c r="M39" s="27">
        <v>3</v>
      </c>
      <c r="N39" s="27">
        <f t="shared" si="5"/>
        <v>3</v>
      </c>
      <c r="O39" s="39">
        <v>2</v>
      </c>
      <c r="P39" s="39">
        <v>0</v>
      </c>
      <c r="Q39" s="39">
        <v>3</v>
      </c>
      <c r="R39" s="88"/>
      <c r="S39" s="88"/>
      <c r="T39" s="39">
        <f t="shared" si="6"/>
        <v>6</v>
      </c>
      <c r="U39" s="40">
        <f t="shared" si="7"/>
        <v>0.69565217391304346</v>
      </c>
      <c r="V39" s="22">
        <v>503</v>
      </c>
      <c r="W39" s="22" t="s">
        <v>81</v>
      </c>
      <c r="X39" s="22" t="s">
        <v>78</v>
      </c>
      <c r="Y39" s="68">
        <v>1756</v>
      </c>
      <c r="Z39" s="41" t="s">
        <v>393</v>
      </c>
      <c r="AA39" s="1" t="s">
        <v>394</v>
      </c>
      <c r="AB39" s="28" t="s">
        <v>351</v>
      </c>
    </row>
    <row r="40" spans="1:28" x14ac:dyDescent="0.3">
      <c r="A40" s="1" t="s">
        <v>46</v>
      </c>
      <c r="B40" s="1" t="s">
        <v>64</v>
      </c>
      <c r="C40" s="27" t="s">
        <v>184</v>
      </c>
      <c r="D40" s="38">
        <v>10</v>
      </c>
      <c r="E40" s="27">
        <v>19</v>
      </c>
      <c r="F40" s="27">
        <v>3</v>
      </c>
      <c r="G40" s="27">
        <v>7</v>
      </c>
      <c r="H40" s="27"/>
      <c r="I40" s="27"/>
      <c r="J40" s="27">
        <v>0</v>
      </c>
      <c r="K40" s="27">
        <v>0</v>
      </c>
      <c r="L40" s="87"/>
      <c r="M40" s="27">
        <v>3</v>
      </c>
      <c r="N40" s="27">
        <f t="shared" si="5"/>
        <v>3</v>
      </c>
      <c r="O40" s="39">
        <v>4</v>
      </c>
      <c r="P40" s="39">
        <v>2</v>
      </c>
      <c r="Q40" s="39">
        <v>2</v>
      </c>
      <c r="R40" s="88"/>
      <c r="S40" s="39">
        <v>1</v>
      </c>
      <c r="T40" s="39">
        <f t="shared" si="6"/>
        <v>6</v>
      </c>
      <c r="U40" s="40">
        <f t="shared" si="7"/>
        <v>1</v>
      </c>
      <c r="V40" s="22">
        <v>503</v>
      </c>
      <c r="W40" s="22" t="s">
        <v>81</v>
      </c>
      <c r="X40" s="22" t="s">
        <v>78</v>
      </c>
      <c r="Y40" s="68">
        <v>1756</v>
      </c>
      <c r="Z40" s="41" t="s">
        <v>393</v>
      </c>
      <c r="AA40" s="1" t="s">
        <v>394</v>
      </c>
      <c r="AB40" s="28" t="s">
        <v>351</v>
      </c>
    </row>
    <row r="41" spans="1:28" x14ac:dyDescent="0.3">
      <c r="A41" s="1" t="s">
        <v>46</v>
      </c>
      <c r="B41" s="1" t="s">
        <v>64</v>
      </c>
      <c r="C41" s="27" t="s">
        <v>185</v>
      </c>
      <c r="D41" s="38">
        <v>33</v>
      </c>
      <c r="E41" s="27">
        <v>24</v>
      </c>
      <c r="F41" s="27">
        <v>2</v>
      </c>
      <c r="G41" s="27">
        <v>10</v>
      </c>
      <c r="H41" s="27"/>
      <c r="I41" s="27"/>
      <c r="J41" s="27">
        <v>2</v>
      </c>
      <c r="K41" s="27">
        <v>5</v>
      </c>
      <c r="L41" s="87"/>
      <c r="M41" s="27">
        <v>3</v>
      </c>
      <c r="N41" s="27">
        <f t="shared" si="5"/>
        <v>3</v>
      </c>
      <c r="O41" s="39">
        <v>10</v>
      </c>
      <c r="P41" s="39">
        <v>1</v>
      </c>
      <c r="Q41" s="39">
        <v>3</v>
      </c>
      <c r="R41" s="88"/>
      <c r="S41" s="88"/>
      <c r="T41" s="39">
        <f t="shared" si="6"/>
        <v>6</v>
      </c>
      <c r="U41" s="40">
        <f t="shared" si="7"/>
        <v>1.3333333333333333</v>
      </c>
      <c r="V41" s="22">
        <v>503</v>
      </c>
      <c r="W41" s="22" t="s">
        <v>81</v>
      </c>
      <c r="X41" s="22" t="s">
        <v>78</v>
      </c>
      <c r="Y41" s="68">
        <v>1756</v>
      </c>
      <c r="Z41" s="41" t="s">
        <v>393</v>
      </c>
      <c r="AA41" s="1" t="s">
        <v>394</v>
      </c>
      <c r="AB41" s="28" t="s">
        <v>351</v>
      </c>
    </row>
    <row r="42" spans="1:28" x14ac:dyDescent="0.3">
      <c r="A42" s="1" t="s">
        <v>46</v>
      </c>
      <c r="B42" s="1" t="s">
        <v>64</v>
      </c>
      <c r="C42" s="27" t="s">
        <v>360</v>
      </c>
      <c r="D42" s="38">
        <v>40</v>
      </c>
      <c r="E42" s="27">
        <v>24</v>
      </c>
      <c r="F42" s="27">
        <v>3</v>
      </c>
      <c r="G42" s="27">
        <v>4</v>
      </c>
      <c r="H42" s="27"/>
      <c r="I42" s="27"/>
      <c r="J42" s="27">
        <v>4</v>
      </c>
      <c r="K42" s="27">
        <v>5</v>
      </c>
      <c r="L42" s="87"/>
      <c r="M42" s="27">
        <v>4</v>
      </c>
      <c r="N42" s="27">
        <f t="shared" si="5"/>
        <v>4</v>
      </c>
      <c r="O42" s="39">
        <v>1</v>
      </c>
      <c r="P42" s="39">
        <v>1</v>
      </c>
      <c r="Q42" s="88"/>
      <c r="R42" s="88"/>
      <c r="S42" s="88"/>
      <c r="T42" s="39">
        <f t="shared" si="6"/>
        <v>10</v>
      </c>
      <c r="U42" s="40">
        <f t="shared" si="7"/>
        <v>0.66666666666666663</v>
      </c>
      <c r="V42" s="22">
        <v>503</v>
      </c>
      <c r="W42" s="22" t="s">
        <v>81</v>
      </c>
      <c r="X42" s="22" t="s">
        <v>78</v>
      </c>
      <c r="Y42" s="68">
        <v>1756</v>
      </c>
      <c r="Z42" s="41" t="s">
        <v>393</v>
      </c>
      <c r="AA42" s="1" t="s">
        <v>394</v>
      </c>
      <c r="AB42" s="28" t="s">
        <v>351</v>
      </c>
    </row>
    <row r="43" spans="1:28" x14ac:dyDescent="0.3">
      <c r="A43" s="1" t="s">
        <v>46</v>
      </c>
      <c r="B43" s="1" t="s">
        <v>64</v>
      </c>
      <c r="C43" s="27" t="s">
        <v>148</v>
      </c>
      <c r="D43" s="38">
        <v>11</v>
      </c>
      <c r="E43" s="27">
        <v>28</v>
      </c>
      <c r="F43" s="27">
        <v>7</v>
      </c>
      <c r="G43" s="27">
        <v>9</v>
      </c>
      <c r="H43" s="27"/>
      <c r="I43" s="27"/>
      <c r="J43" s="27">
        <v>4</v>
      </c>
      <c r="K43" s="27">
        <v>8</v>
      </c>
      <c r="L43" s="87"/>
      <c r="M43" s="27">
        <v>14</v>
      </c>
      <c r="N43" s="27">
        <f>SUM(L43:M43)</f>
        <v>14</v>
      </c>
      <c r="O43" s="39">
        <v>1</v>
      </c>
      <c r="P43" s="39">
        <v>3</v>
      </c>
      <c r="Q43" s="39">
        <v>2</v>
      </c>
      <c r="R43" s="88"/>
      <c r="S43" s="88"/>
      <c r="T43" s="39">
        <f>(H43*3)+((F43-H43)*2)+J43</f>
        <v>18</v>
      </c>
      <c r="U43" s="40">
        <f t="shared" si="7"/>
        <v>1.2857142857142858</v>
      </c>
      <c r="V43" s="22">
        <v>503</v>
      </c>
      <c r="W43" s="22" t="s">
        <v>81</v>
      </c>
      <c r="X43" s="22" t="s">
        <v>78</v>
      </c>
      <c r="Y43" s="68">
        <v>1756</v>
      </c>
      <c r="Z43" s="41" t="s">
        <v>393</v>
      </c>
      <c r="AA43" s="1" t="s">
        <v>394</v>
      </c>
      <c r="AB43" s="28" t="s">
        <v>351</v>
      </c>
    </row>
    <row r="44" spans="1:28" x14ac:dyDescent="0.3">
      <c r="A44" s="1" t="s">
        <v>46</v>
      </c>
      <c r="B44" s="1" t="s">
        <v>64</v>
      </c>
      <c r="C44" s="27" t="s">
        <v>361</v>
      </c>
      <c r="D44" s="38">
        <v>24</v>
      </c>
      <c r="E44" s="27">
        <v>22</v>
      </c>
      <c r="F44" s="27">
        <v>2</v>
      </c>
      <c r="G44" s="27">
        <v>6</v>
      </c>
      <c r="H44" s="27"/>
      <c r="I44" s="27"/>
      <c r="J44" s="27">
        <v>4</v>
      </c>
      <c r="K44" s="27">
        <v>4</v>
      </c>
      <c r="L44" s="87"/>
      <c r="M44" s="27">
        <v>9</v>
      </c>
      <c r="N44" s="27">
        <f>SUM(L44:M44)</f>
        <v>9</v>
      </c>
      <c r="O44" s="39">
        <v>1</v>
      </c>
      <c r="P44" s="39">
        <v>2</v>
      </c>
      <c r="Q44" s="88"/>
      <c r="R44" s="88"/>
      <c r="S44" s="88"/>
      <c r="T44" s="39">
        <f>(H44*3)+((F44-H44)*2)+J44</f>
        <v>8</v>
      </c>
      <c r="U44" s="40">
        <f t="shared" si="7"/>
        <v>0.86363636363636365</v>
      </c>
      <c r="V44" s="22">
        <v>503</v>
      </c>
      <c r="W44" s="22" t="s">
        <v>81</v>
      </c>
      <c r="X44" s="22" t="s">
        <v>78</v>
      </c>
      <c r="Y44" s="68">
        <v>1756</v>
      </c>
      <c r="Z44" s="41" t="s">
        <v>393</v>
      </c>
      <c r="AA44" s="1" t="s">
        <v>394</v>
      </c>
      <c r="AB44" s="28" t="s">
        <v>351</v>
      </c>
    </row>
    <row r="45" spans="1:28" x14ac:dyDescent="0.3">
      <c r="A45" s="1" t="s">
        <v>46</v>
      </c>
      <c r="B45" s="1" t="s">
        <v>64</v>
      </c>
      <c r="C45" s="27" t="s">
        <v>188</v>
      </c>
      <c r="D45" s="38">
        <v>1</v>
      </c>
      <c r="E45" s="27">
        <v>21</v>
      </c>
      <c r="F45" s="27">
        <v>7</v>
      </c>
      <c r="G45" s="27">
        <v>11</v>
      </c>
      <c r="H45" s="27"/>
      <c r="I45" s="27"/>
      <c r="J45" s="27">
        <v>0</v>
      </c>
      <c r="K45" s="27">
        <v>0</v>
      </c>
      <c r="L45" s="87"/>
      <c r="M45" s="27">
        <v>3</v>
      </c>
      <c r="N45" s="27">
        <f>SUM(L45:M45)</f>
        <v>3</v>
      </c>
      <c r="O45" s="39">
        <v>1</v>
      </c>
      <c r="P45" s="39">
        <v>1</v>
      </c>
      <c r="Q45" s="39">
        <v>2</v>
      </c>
      <c r="R45" s="88"/>
      <c r="S45" s="88"/>
      <c r="T45" s="39">
        <f>(H45*3)+((F45-H45)*2)+J45</f>
        <v>14</v>
      </c>
      <c r="U45" s="40">
        <f t="shared" si="7"/>
        <v>1</v>
      </c>
      <c r="V45" s="22">
        <v>503</v>
      </c>
      <c r="W45" s="22" t="s">
        <v>81</v>
      </c>
      <c r="X45" s="22" t="s">
        <v>78</v>
      </c>
      <c r="Y45" s="68">
        <v>1756</v>
      </c>
      <c r="Z45" s="41" t="s">
        <v>393</v>
      </c>
      <c r="AA45" s="1" t="s">
        <v>394</v>
      </c>
      <c r="AB45" s="28" t="s">
        <v>351</v>
      </c>
    </row>
    <row r="46" spans="1:28" x14ac:dyDescent="0.3">
      <c r="A46" s="1" t="s">
        <v>46</v>
      </c>
      <c r="B46" s="1" t="s">
        <v>64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4</v>
      </c>
      <c r="R46" s="55">
        <v>24</v>
      </c>
      <c r="S46" s="42"/>
      <c r="T46" s="42"/>
      <c r="U46" s="40" t="str">
        <f t="shared" ref="U46" si="8">_xlfn.IFNA("",((T46+Q46+N46-R46)+(O46*2))/E46)</f>
        <v/>
      </c>
      <c r="V46" s="22">
        <v>503</v>
      </c>
      <c r="W46" s="22" t="s">
        <v>81</v>
      </c>
      <c r="X46" s="22" t="s">
        <v>78</v>
      </c>
      <c r="Y46" s="68">
        <v>1756</v>
      </c>
      <c r="Z46" s="41" t="s">
        <v>393</v>
      </c>
      <c r="AA46" s="1" t="s">
        <v>394</v>
      </c>
      <c r="AB46" s="28" t="s">
        <v>351</v>
      </c>
    </row>
    <row r="47" spans="1:28" x14ac:dyDescent="0.3">
      <c r="A47" s="43" t="s">
        <v>46</v>
      </c>
      <c r="B47" s="43" t="s">
        <v>64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48</v>
      </c>
      <c r="G47" s="44">
        <f t="shared" si="9"/>
        <v>89</v>
      </c>
      <c r="H47" s="44">
        <f t="shared" si="9"/>
        <v>0</v>
      </c>
      <c r="I47" s="44">
        <f t="shared" si="9"/>
        <v>0</v>
      </c>
      <c r="J47" s="44">
        <f t="shared" si="9"/>
        <v>23</v>
      </c>
      <c r="K47" s="44">
        <f t="shared" si="9"/>
        <v>36</v>
      </c>
      <c r="L47" s="44">
        <f t="shared" si="9"/>
        <v>0</v>
      </c>
      <c r="M47" s="44">
        <f t="shared" si="9"/>
        <v>63</v>
      </c>
      <c r="N47" s="44">
        <f t="shared" si="9"/>
        <v>63</v>
      </c>
      <c r="O47" s="44">
        <f t="shared" si="9"/>
        <v>26</v>
      </c>
      <c r="P47" s="44">
        <f t="shared" si="9"/>
        <v>16</v>
      </c>
      <c r="Q47" s="44">
        <f t="shared" si="9"/>
        <v>16</v>
      </c>
      <c r="R47" s="44">
        <f t="shared" si="9"/>
        <v>24</v>
      </c>
      <c r="S47" s="44">
        <f t="shared" si="9"/>
        <v>3</v>
      </c>
      <c r="T47" s="44">
        <f t="shared" si="9"/>
        <v>119</v>
      </c>
      <c r="U47" s="45">
        <f>((T47+Q47+N47-R47)+(O47*2))/E47</f>
        <v>0.94166666666666665</v>
      </c>
      <c r="V47" s="46">
        <v>503</v>
      </c>
      <c r="W47" s="46" t="s">
        <v>81</v>
      </c>
      <c r="X47" s="46" t="s">
        <v>78</v>
      </c>
      <c r="Y47" s="69">
        <v>1756</v>
      </c>
      <c r="Z47" s="47" t="s">
        <v>393</v>
      </c>
      <c r="AA47" s="43" t="s">
        <v>394</v>
      </c>
      <c r="AB47" s="67" t="s">
        <v>351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0.5393258426966292</v>
      </c>
      <c r="H48" s="27"/>
      <c r="I48" s="1"/>
      <c r="J48" s="48" t="s">
        <v>42</v>
      </c>
      <c r="K48" s="50">
        <f>J47/K47</f>
        <v>0.63888888888888884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351F-F589-43D6-A05E-09DA3A40DE31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443</v>
      </c>
    </row>
    <row r="3" spans="1:28" x14ac:dyDescent="0.3">
      <c r="B3" s="1"/>
      <c r="C3" s="6">
        <v>29569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264</v>
      </c>
      <c r="K4" s="16" t="s">
        <v>45</v>
      </c>
      <c r="L4" s="17"/>
      <c r="M4" s="18"/>
      <c r="N4" s="19">
        <v>34</v>
      </c>
      <c r="O4" s="19">
        <v>13</v>
      </c>
      <c r="P4" s="19">
        <v>20</v>
      </c>
      <c r="Q4" s="19">
        <v>26</v>
      </c>
      <c r="R4" s="20"/>
      <c r="S4" s="21">
        <f>SUM(N4:R4)</f>
        <v>93</v>
      </c>
      <c r="T4" s="22">
        <v>368</v>
      </c>
    </row>
    <row r="5" spans="1:28" x14ac:dyDescent="0.3">
      <c r="B5" s="1"/>
      <c r="C5" s="6" t="s">
        <v>263</v>
      </c>
      <c r="D5" s="7" t="s">
        <v>6</v>
      </c>
      <c r="E5" s="1"/>
      <c r="F5" s="1"/>
      <c r="G5" s="1"/>
      <c r="J5" s="15" t="s">
        <v>265</v>
      </c>
      <c r="K5" s="16" t="s">
        <v>61</v>
      </c>
      <c r="L5" s="17"/>
      <c r="M5" s="18"/>
      <c r="N5" s="19">
        <v>28</v>
      </c>
      <c r="O5" s="19">
        <v>26</v>
      </c>
      <c r="P5" s="19">
        <v>29</v>
      </c>
      <c r="Q5" s="19">
        <v>16</v>
      </c>
      <c r="R5" s="20"/>
      <c r="S5" s="21">
        <f>SUM(N5:R5)</f>
        <v>99</v>
      </c>
      <c r="T5" s="22">
        <v>368</v>
      </c>
      <c r="U5" s="1"/>
      <c r="V5" s="1"/>
      <c r="W5" s="1"/>
    </row>
    <row r="6" spans="1:28" x14ac:dyDescent="0.3">
      <c r="C6" s="65">
        <v>1500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441</v>
      </c>
      <c r="D7" s="7" t="s">
        <v>8</v>
      </c>
      <c r="G7" s="1"/>
      <c r="S7" s="1"/>
      <c r="T7" s="25" t="s">
        <v>9</v>
      </c>
      <c r="U7" s="1"/>
      <c r="V7" s="26">
        <v>368</v>
      </c>
      <c r="W7" s="1"/>
    </row>
    <row r="8" spans="1:28" x14ac:dyDescent="0.3">
      <c r="B8" s="1"/>
      <c r="C8" s="24" t="s">
        <v>442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8.9583333333333334E-2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60</v>
      </c>
      <c r="B13" s="1" t="s">
        <v>46</v>
      </c>
      <c r="C13" s="27" t="s">
        <v>214</v>
      </c>
      <c r="D13" s="38">
        <v>45</v>
      </c>
      <c r="E13" s="27">
        <v>9</v>
      </c>
      <c r="F13" s="27">
        <v>1</v>
      </c>
      <c r="G13" s="27">
        <v>6</v>
      </c>
      <c r="H13" s="27"/>
      <c r="I13" s="27"/>
      <c r="J13" s="27">
        <v>0</v>
      </c>
      <c r="K13" s="27">
        <v>0</v>
      </c>
      <c r="L13" s="87"/>
      <c r="M13" s="27">
        <v>2</v>
      </c>
      <c r="N13" s="27">
        <f>SUM(L13:M13)</f>
        <v>2</v>
      </c>
      <c r="O13" s="27">
        <v>0</v>
      </c>
      <c r="P13" s="39">
        <v>3</v>
      </c>
      <c r="Q13" s="87"/>
      <c r="R13" s="87"/>
      <c r="S13" s="87"/>
      <c r="T13" s="27">
        <v>2</v>
      </c>
      <c r="U13" s="40">
        <f>IFERROR(((T13+Q13+N13-R13)+(O13*2))/E13,"")</f>
        <v>0.44444444444444442</v>
      </c>
      <c r="V13" s="22">
        <v>368</v>
      </c>
      <c r="W13" s="22" t="s">
        <v>77</v>
      </c>
      <c r="X13" s="22" t="s">
        <v>82</v>
      </c>
      <c r="Y13" s="68">
        <v>1500</v>
      </c>
      <c r="Z13" s="41"/>
      <c r="AA13" s="1" t="s">
        <v>79</v>
      </c>
      <c r="AB13" s="28" t="s">
        <v>130</v>
      </c>
    </row>
    <row r="14" spans="1:28" x14ac:dyDescent="0.3">
      <c r="A14" s="1" t="s">
        <v>60</v>
      </c>
      <c r="B14" s="1" t="s">
        <v>46</v>
      </c>
      <c r="C14" s="27" t="s">
        <v>47</v>
      </c>
      <c r="D14" s="38">
        <v>21</v>
      </c>
      <c r="E14" s="27" t="s">
        <v>451</v>
      </c>
      <c r="F14" s="27"/>
      <c r="G14" s="27"/>
      <c r="H14" s="27"/>
      <c r="I14" s="27"/>
      <c r="J14" s="27"/>
      <c r="K14" s="27"/>
      <c r="L14" s="87"/>
      <c r="M14" s="27"/>
      <c r="N14" s="27"/>
      <c r="O14" s="27"/>
      <c r="P14" s="39"/>
      <c r="Q14" s="87"/>
      <c r="R14" s="87"/>
      <c r="S14" s="87"/>
      <c r="T14" s="27"/>
      <c r="U14" s="40" t="str">
        <f>IFERROR(((T14+Q14+N14-R14)+(O14*2))/E14,"")</f>
        <v/>
      </c>
      <c r="V14" s="22">
        <v>368</v>
      </c>
      <c r="W14" s="22" t="s">
        <v>77</v>
      </c>
      <c r="X14" s="22" t="s">
        <v>82</v>
      </c>
      <c r="Y14" s="68">
        <v>1500</v>
      </c>
      <c r="Z14" s="41"/>
      <c r="AA14" s="1" t="s">
        <v>79</v>
      </c>
      <c r="AB14" s="28" t="s">
        <v>130</v>
      </c>
    </row>
    <row r="15" spans="1:28" x14ac:dyDescent="0.3">
      <c r="A15" s="1" t="s">
        <v>60</v>
      </c>
      <c r="B15" s="1" t="s">
        <v>46</v>
      </c>
      <c r="C15" s="27" t="s">
        <v>85</v>
      </c>
      <c r="D15" s="38">
        <v>24</v>
      </c>
      <c r="E15" s="27" t="s">
        <v>382</v>
      </c>
      <c r="F15" s="27"/>
      <c r="G15" s="27"/>
      <c r="H15" s="27"/>
      <c r="I15" s="27"/>
      <c r="J15" s="27"/>
      <c r="K15" s="27"/>
      <c r="L15" s="87"/>
      <c r="M15" s="27"/>
      <c r="N15" s="27"/>
      <c r="O15" s="39"/>
      <c r="P15" s="39"/>
      <c r="Q15" s="88"/>
      <c r="R15" s="88"/>
      <c r="S15" s="88"/>
      <c r="T15" s="39"/>
      <c r="U15" s="40" t="str">
        <f t="shared" ref="U15:U25" si="0">IFERROR(((T15+Q15+N15-R15)+(O15*2))/E15,"")</f>
        <v/>
      </c>
      <c r="V15" s="22">
        <v>368</v>
      </c>
      <c r="W15" s="22" t="s">
        <v>77</v>
      </c>
      <c r="X15" s="22" t="s">
        <v>82</v>
      </c>
      <c r="Y15" s="68">
        <v>1500</v>
      </c>
      <c r="Z15" s="41"/>
      <c r="AA15" s="1" t="s">
        <v>79</v>
      </c>
      <c r="AB15" s="28" t="s">
        <v>130</v>
      </c>
    </row>
    <row r="16" spans="1:28" x14ac:dyDescent="0.3">
      <c r="A16" s="1" t="s">
        <v>60</v>
      </c>
      <c r="B16" s="1" t="s">
        <v>46</v>
      </c>
      <c r="C16" s="27" t="s">
        <v>54</v>
      </c>
      <c r="D16" s="38">
        <v>32</v>
      </c>
      <c r="E16" s="27">
        <v>45</v>
      </c>
      <c r="F16" s="27">
        <v>1</v>
      </c>
      <c r="G16" s="27">
        <v>7</v>
      </c>
      <c r="H16" s="27"/>
      <c r="I16" s="27"/>
      <c r="J16" s="27">
        <v>2</v>
      </c>
      <c r="K16" s="27">
        <v>2</v>
      </c>
      <c r="L16" s="87"/>
      <c r="M16" s="27">
        <v>4</v>
      </c>
      <c r="N16" s="27">
        <f t="shared" ref="N16:N21" si="1">SUM(L16:M16)</f>
        <v>4</v>
      </c>
      <c r="O16" s="39">
        <v>8</v>
      </c>
      <c r="P16" s="39">
        <v>4</v>
      </c>
      <c r="Q16" s="88"/>
      <c r="R16" s="88"/>
      <c r="S16" s="88"/>
      <c r="T16" s="39">
        <v>4</v>
      </c>
      <c r="U16" s="40">
        <f t="shared" si="0"/>
        <v>0.53333333333333333</v>
      </c>
      <c r="V16" s="22">
        <v>368</v>
      </c>
      <c r="W16" s="22" t="s">
        <v>77</v>
      </c>
      <c r="X16" s="22" t="s">
        <v>82</v>
      </c>
      <c r="Y16" s="68">
        <v>1500</v>
      </c>
      <c r="Z16" s="41"/>
      <c r="AA16" s="1" t="s">
        <v>79</v>
      </c>
      <c r="AB16" s="28" t="s">
        <v>130</v>
      </c>
    </row>
    <row r="17" spans="1:28" x14ac:dyDescent="0.3">
      <c r="A17" s="1" t="s">
        <v>60</v>
      </c>
      <c r="B17" s="1" t="s">
        <v>46</v>
      </c>
      <c r="C17" s="27" t="s">
        <v>48</v>
      </c>
      <c r="D17" s="38">
        <v>15</v>
      </c>
      <c r="E17" s="27">
        <v>35</v>
      </c>
      <c r="F17" s="27">
        <v>11</v>
      </c>
      <c r="G17" s="27">
        <v>17</v>
      </c>
      <c r="H17" s="27"/>
      <c r="I17" s="27"/>
      <c r="J17" s="27">
        <v>3</v>
      </c>
      <c r="K17" s="27">
        <v>4</v>
      </c>
      <c r="L17" s="87"/>
      <c r="M17" s="27">
        <v>9</v>
      </c>
      <c r="N17" s="27">
        <f t="shared" si="1"/>
        <v>9</v>
      </c>
      <c r="O17" s="39">
        <v>1</v>
      </c>
      <c r="P17" s="39">
        <v>5</v>
      </c>
      <c r="Q17" s="88"/>
      <c r="R17" s="88"/>
      <c r="S17" s="88"/>
      <c r="T17" s="39">
        <v>25</v>
      </c>
      <c r="U17" s="40">
        <f t="shared" si="0"/>
        <v>1.0285714285714285</v>
      </c>
      <c r="V17" s="22">
        <v>368</v>
      </c>
      <c r="W17" s="22" t="s">
        <v>77</v>
      </c>
      <c r="X17" s="22" t="s">
        <v>82</v>
      </c>
      <c r="Y17" s="68">
        <v>1500</v>
      </c>
      <c r="Z17" s="41"/>
      <c r="AA17" s="1" t="s">
        <v>79</v>
      </c>
      <c r="AB17" s="28" t="s">
        <v>130</v>
      </c>
    </row>
    <row r="18" spans="1:28" x14ac:dyDescent="0.3">
      <c r="A18" s="1" t="s">
        <v>60</v>
      </c>
      <c r="B18" s="1" t="s">
        <v>46</v>
      </c>
      <c r="C18" s="27" t="s">
        <v>49</v>
      </c>
      <c r="D18" s="38">
        <v>42</v>
      </c>
      <c r="E18" s="27">
        <v>20</v>
      </c>
      <c r="F18" s="27">
        <v>5</v>
      </c>
      <c r="G18" s="27">
        <v>9</v>
      </c>
      <c r="H18" s="27"/>
      <c r="I18" s="27"/>
      <c r="J18" s="27">
        <v>3</v>
      </c>
      <c r="K18" s="27">
        <v>4</v>
      </c>
      <c r="L18" s="87"/>
      <c r="M18" s="27">
        <v>5</v>
      </c>
      <c r="N18" s="27">
        <f t="shared" si="1"/>
        <v>5</v>
      </c>
      <c r="O18" s="39">
        <v>2</v>
      </c>
      <c r="P18" s="55">
        <v>6</v>
      </c>
      <c r="Q18" s="88"/>
      <c r="R18" s="88"/>
      <c r="S18" s="88"/>
      <c r="T18" s="39">
        <v>13</v>
      </c>
      <c r="U18" s="40">
        <f t="shared" si="0"/>
        <v>1.1000000000000001</v>
      </c>
      <c r="V18" s="22">
        <v>368</v>
      </c>
      <c r="W18" s="22" t="s">
        <v>77</v>
      </c>
      <c r="X18" s="22" t="s">
        <v>82</v>
      </c>
      <c r="Y18" s="68">
        <v>1500</v>
      </c>
      <c r="Z18" s="41"/>
      <c r="AA18" s="1" t="s">
        <v>79</v>
      </c>
      <c r="AB18" s="28" t="s">
        <v>130</v>
      </c>
    </row>
    <row r="19" spans="1:28" x14ac:dyDescent="0.3">
      <c r="A19" s="1" t="s">
        <v>60</v>
      </c>
      <c r="B19" s="1" t="s">
        <v>46</v>
      </c>
      <c r="C19" s="27" t="s">
        <v>53</v>
      </c>
      <c r="D19" s="85"/>
      <c r="E19" s="27">
        <v>3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87"/>
      <c r="M19" s="27">
        <v>0</v>
      </c>
      <c r="N19" s="27">
        <f t="shared" si="1"/>
        <v>0</v>
      </c>
      <c r="O19" s="39">
        <v>0</v>
      </c>
      <c r="P19" s="39">
        <v>1</v>
      </c>
      <c r="Q19" s="88"/>
      <c r="R19" s="88"/>
      <c r="S19" s="88"/>
      <c r="T19" s="39">
        <v>0</v>
      </c>
      <c r="U19" s="40">
        <f t="shared" si="0"/>
        <v>0</v>
      </c>
      <c r="V19" s="22">
        <v>368</v>
      </c>
      <c r="W19" s="22" t="s">
        <v>77</v>
      </c>
      <c r="X19" s="22" t="s">
        <v>82</v>
      </c>
      <c r="Y19" s="68">
        <v>1500</v>
      </c>
      <c r="Z19" s="41"/>
      <c r="AA19" s="1" t="s">
        <v>79</v>
      </c>
      <c r="AB19" s="28" t="s">
        <v>130</v>
      </c>
    </row>
    <row r="20" spans="1:28" x14ac:dyDescent="0.3">
      <c r="A20" s="1" t="s">
        <v>60</v>
      </c>
      <c r="B20" s="1" t="s">
        <v>46</v>
      </c>
      <c r="C20" s="27" t="s">
        <v>87</v>
      </c>
      <c r="D20" s="38">
        <v>53</v>
      </c>
      <c r="E20" s="27">
        <v>21</v>
      </c>
      <c r="F20" s="27">
        <v>5</v>
      </c>
      <c r="G20" s="27">
        <v>9</v>
      </c>
      <c r="H20" s="27"/>
      <c r="I20" s="27"/>
      <c r="J20" s="27">
        <v>3</v>
      </c>
      <c r="K20" s="27">
        <v>3</v>
      </c>
      <c r="L20" s="87"/>
      <c r="M20" s="27">
        <v>5</v>
      </c>
      <c r="N20" s="27">
        <f t="shared" si="1"/>
        <v>5</v>
      </c>
      <c r="O20" s="39">
        <v>1</v>
      </c>
      <c r="P20" s="55">
        <v>6</v>
      </c>
      <c r="Q20" s="88"/>
      <c r="R20" s="88"/>
      <c r="S20" s="88"/>
      <c r="T20" s="39">
        <v>13</v>
      </c>
      <c r="U20" s="40">
        <f t="shared" si="0"/>
        <v>0.95238095238095233</v>
      </c>
      <c r="V20" s="22">
        <v>368</v>
      </c>
      <c r="W20" s="22" t="s">
        <v>77</v>
      </c>
      <c r="X20" s="22" t="s">
        <v>82</v>
      </c>
      <c r="Y20" s="68">
        <v>1500</v>
      </c>
      <c r="Z20" s="41"/>
      <c r="AA20" s="1" t="s">
        <v>79</v>
      </c>
      <c r="AB20" s="28" t="s">
        <v>130</v>
      </c>
    </row>
    <row r="21" spans="1:28" x14ac:dyDescent="0.3">
      <c r="A21" s="1" t="s">
        <v>60</v>
      </c>
      <c r="B21" s="1" t="s">
        <v>46</v>
      </c>
      <c r="C21" s="27" t="s">
        <v>55</v>
      </c>
      <c r="D21" s="38">
        <v>33</v>
      </c>
      <c r="E21" s="27">
        <v>24</v>
      </c>
      <c r="F21" s="27">
        <v>1</v>
      </c>
      <c r="G21" s="27">
        <v>3</v>
      </c>
      <c r="H21" s="27"/>
      <c r="I21" s="27"/>
      <c r="J21" s="27">
        <v>3</v>
      </c>
      <c r="K21" s="27">
        <v>5</v>
      </c>
      <c r="L21" s="87"/>
      <c r="M21" s="27">
        <v>9</v>
      </c>
      <c r="N21" s="27">
        <f t="shared" si="1"/>
        <v>9</v>
      </c>
      <c r="O21" s="39">
        <v>0</v>
      </c>
      <c r="P21" s="39">
        <v>1</v>
      </c>
      <c r="Q21" s="88"/>
      <c r="R21" s="88"/>
      <c r="S21" s="88"/>
      <c r="T21" s="39">
        <v>5</v>
      </c>
      <c r="U21" s="40">
        <f t="shared" si="0"/>
        <v>0.58333333333333337</v>
      </c>
      <c r="V21" s="22">
        <v>368</v>
      </c>
      <c r="W21" s="22" t="s">
        <v>77</v>
      </c>
      <c r="X21" s="22" t="s">
        <v>82</v>
      </c>
      <c r="Y21" s="68">
        <v>1500</v>
      </c>
      <c r="Z21" s="41"/>
      <c r="AA21" s="1" t="s">
        <v>79</v>
      </c>
      <c r="AB21" s="28" t="s">
        <v>130</v>
      </c>
    </row>
    <row r="22" spans="1:28" x14ac:dyDescent="0.3">
      <c r="A22" s="1" t="s">
        <v>60</v>
      </c>
      <c r="B22" s="1" t="s">
        <v>46</v>
      </c>
      <c r="C22" s="27" t="s">
        <v>51</v>
      </c>
      <c r="D22" s="38">
        <v>10</v>
      </c>
      <c r="E22" s="27">
        <v>18</v>
      </c>
      <c r="F22" s="27">
        <v>3</v>
      </c>
      <c r="G22" s="27">
        <v>10</v>
      </c>
      <c r="H22" s="27"/>
      <c r="I22" s="27"/>
      <c r="J22" s="27">
        <v>0</v>
      </c>
      <c r="K22" s="27">
        <v>2</v>
      </c>
      <c r="L22" s="87"/>
      <c r="M22" s="27">
        <v>2</v>
      </c>
      <c r="N22" s="27">
        <f>SUM(L22:M22)</f>
        <v>2</v>
      </c>
      <c r="O22" s="39">
        <v>2</v>
      </c>
      <c r="P22" s="55">
        <v>6</v>
      </c>
      <c r="Q22" s="88"/>
      <c r="R22" s="88"/>
      <c r="S22" s="88"/>
      <c r="T22" s="39">
        <v>6</v>
      </c>
      <c r="U22" s="40">
        <f t="shared" si="0"/>
        <v>0.66666666666666663</v>
      </c>
      <c r="V22" s="22">
        <v>368</v>
      </c>
      <c r="W22" s="22" t="s">
        <v>77</v>
      </c>
      <c r="X22" s="22" t="s">
        <v>82</v>
      </c>
      <c r="Y22" s="68">
        <v>1500</v>
      </c>
      <c r="Z22" s="41"/>
      <c r="AA22" s="1" t="s">
        <v>79</v>
      </c>
      <c r="AB22" s="28" t="s">
        <v>130</v>
      </c>
    </row>
    <row r="23" spans="1:28" x14ac:dyDescent="0.3">
      <c r="A23" s="1" t="s">
        <v>60</v>
      </c>
      <c r="B23" s="1" t="s">
        <v>46</v>
      </c>
      <c r="C23" s="27" t="s">
        <v>86</v>
      </c>
      <c r="D23" s="38">
        <v>25</v>
      </c>
      <c r="E23" s="27" t="s">
        <v>382</v>
      </c>
      <c r="F23" s="27"/>
      <c r="G23" s="27"/>
      <c r="H23" s="27"/>
      <c r="I23" s="27"/>
      <c r="J23" s="27"/>
      <c r="K23" s="27"/>
      <c r="L23" s="87"/>
      <c r="M23" s="27"/>
      <c r="N23" s="27"/>
      <c r="O23" s="39"/>
      <c r="P23" s="55"/>
      <c r="Q23" s="88"/>
      <c r="R23" s="88"/>
      <c r="S23" s="88"/>
      <c r="T23" s="39"/>
      <c r="U23" s="40"/>
      <c r="V23" s="22">
        <v>368</v>
      </c>
      <c r="W23" s="22" t="s">
        <v>77</v>
      </c>
      <c r="X23" s="22" t="s">
        <v>82</v>
      </c>
      <c r="Y23" s="68">
        <v>1500</v>
      </c>
      <c r="Z23" s="41"/>
      <c r="AA23" s="1" t="s">
        <v>79</v>
      </c>
      <c r="AB23" s="28" t="s">
        <v>130</v>
      </c>
    </row>
    <row r="24" spans="1:28" x14ac:dyDescent="0.3">
      <c r="A24" s="1" t="s">
        <v>60</v>
      </c>
      <c r="B24" s="1" t="s">
        <v>46</v>
      </c>
      <c r="C24" s="27" t="s">
        <v>52</v>
      </c>
      <c r="D24" s="38">
        <v>12</v>
      </c>
      <c r="E24" s="27">
        <v>21</v>
      </c>
      <c r="F24" s="27">
        <v>2</v>
      </c>
      <c r="G24" s="27">
        <v>5</v>
      </c>
      <c r="H24" s="27"/>
      <c r="I24" s="27"/>
      <c r="J24" s="27">
        <v>3</v>
      </c>
      <c r="K24" s="27">
        <v>5</v>
      </c>
      <c r="L24" s="87"/>
      <c r="M24" s="27">
        <v>2</v>
      </c>
      <c r="N24" s="27">
        <f>SUM(L24:M24)</f>
        <v>2</v>
      </c>
      <c r="O24" s="39">
        <v>0</v>
      </c>
      <c r="P24" s="39">
        <v>2</v>
      </c>
      <c r="Q24" s="88"/>
      <c r="R24" s="88"/>
      <c r="S24" s="88"/>
      <c r="T24" s="39">
        <v>7</v>
      </c>
      <c r="U24" s="40">
        <f t="shared" si="0"/>
        <v>0.42857142857142855</v>
      </c>
      <c r="V24" s="22">
        <v>368</v>
      </c>
      <c r="W24" s="22" t="s">
        <v>77</v>
      </c>
      <c r="X24" s="22" t="s">
        <v>82</v>
      </c>
      <c r="Y24" s="68">
        <v>1500</v>
      </c>
      <c r="Z24" s="41"/>
      <c r="AA24" s="1" t="s">
        <v>79</v>
      </c>
      <c r="AB24" s="28" t="s">
        <v>130</v>
      </c>
    </row>
    <row r="25" spans="1:28" x14ac:dyDescent="0.3">
      <c r="A25" s="1" t="s">
        <v>60</v>
      </c>
      <c r="B25" s="1" t="s">
        <v>46</v>
      </c>
      <c r="C25" s="27" t="s">
        <v>50</v>
      </c>
      <c r="D25" s="38">
        <v>11</v>
      </c>
      <c r="E25" s="27">
        <v>44</v>
      </c>
      <c r="F25" s="27">
        <v>8</v>
      </c>
      <c r="G25" s="27">
        <v>28</v>
      </c>
      <c r="H25" s="27"/>
      <c r="I25" s="27"/>
      <c r="J25" s="27">
        <v>2</v>
      </c>
      <c r="K25" s="27">
        <v>2</v>
      </c>
      <c r="L25" s="87"/>
      <c r="M25" s="27">
        <v>5</v>
      </c>
      <c r="N25" s="27">
        <f>SUM(L25:M25)</f>
        <v>5</v>
      </c>
      <c r="O25" s="39">
        <v>3</v>
      </c>
      <c r="P25" s="39">
        <v>2</v>
      </c>
      <c r="Q25" s="88"/>
      <c r="R25" s="88"/>
      <c r="S25" s="88"/>
      <c r="T25" s="39">
        <v>18</v>
      </c>
      <c r="U25" s="40">
        <f t="shared" si="0"/>
        <v>0.65909090909090906</v>
      </c>
      <c r="V25" s="22">
        <v>368</v>
      </c>
      <c r="W25" s="22" t="s">
        <v>77</v>
      </c>
      <c r="X25" s="22" t="s">
        <v>82</v>
      </c>
      <c r="Y25" s="68">
        <v>1500</v>
      </c>
      <c r="Z25" s="41"/>
      <c r="AA25" s="1" t="s">
        <v>79</v>
      </c>
      <c r="AB25" s="28" t="s">
        <v>130</v>
      </c>
    </row>
    <row r="26" spans="1:28" x14ac:dyDescent="0.3">
      <c r="A26" s="43" t="s">
        <v>60</v>
      </c>
      <c r="B26" s="43" t="s">
        <v>46</v>
      </c>
      <c r="C26" s="44" t="s">
        <v>40</v>
      </c>
      <c r="D26" s="43"/>
      <c r="E26" s="44">
        <f t="shared" ref="E26:T26" si="2">SUM(E13:E25)</f>
        <v>240</v>
      </c>
      <c r="F26" s="44">
        <f t="shared" si="2"/>
        <v>37</v>
      </c>
      <c r="G26" s="44">
        <f t="shared" si="2"/>
        <v>94</v>
      </c>
      <c r="H26" s="44">
        <f t="shared" si="2"/>
        <v>0</v>
      </c>
      <c r="I26" s="44">
        <f t="shared" si="2"/>
        <v>0</v>
      </c>
      <c r="J26" s="44">
        <f t="shared" si="2"/>
        <v>19</v>
      </c>
      <c r="K26" s="44">
        <f t="shared" si="2"/>
        <v>27</v>
      </c>
      <c r="L26" s="44">
        <f t="shared" si="2"/>
        <v>0</v>
      </c>
      <c r="M26" s="44">
        <f t="shared" si="2"/>
        <v>43</v>
      </c>
      <c r="N26" s="44">
        <f t="shared" si="2"/>
        <v>43</v>
      </c>
      <c r="O26" s="44">
        <f t="shared" si="2"/>
        <v>17</v>
      </c>
      <c r="P26" s="44">
        <f t="shared" si="2"/>
        <v>36</v>
      </c>
      <c r="Q26" s="44">
        <f t="shared" si="2"/>
        <v>0</v>
      </c>
      <c r="R26" s="44">
        <f t="shared" si="2"/>
        <v>0</v>
      </c>
      <c r="S26" s="44">
        <f t="shared" si="2"/>
        <v>0</v>
      </c>
      <c r="T26" s="44">
        <f t="shared" si="2"/>
        <v>93</v>
      </c>
      <c r="U26" s="45">
        <f>((T26+Q26+N26-R26)+(O26*2))/E26</f>
        <v>0.70833333333333337</v>
      </c>
      <c r="V26" s="46">
        <v>368</v>
      </c>
      <c r="W26" s="46" t="s">
        <v>77</v>
      </c>
      <c r="X26" s="46" t="s">
        <v>82</v>
      </c>
      <c r="Y26" s="73">
        <v>1500</v>
      </c>
      <c r="Z26" s="74" t="s">
        <v>383</v>
      </c>
      <c r="AA26" s="43" t="s">
        <v>79</v>
      </c>
      <c r="AB26" s="67" t="s">
        <v>130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0.39361702127659576</v>
      </c>
      <c r="H27" s="27"/>
      <c r="I27" s="1"/>
      <c r="J27" s="48" t="s">
        <v>42</v>
      </c>
      <c r="K27" s="50">
        <f>J26/K26</f>
        <v>0.70370370370370372</v>
      </c>
      <c r="L27" s="1"/>
      <c r="M27" s="39" t="s">
        <v>43</v>
      </c>
      <c r="N27" s="51">
        <v>10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384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60</v>
      </c>
      <c r="C35" s="27" t="s">
        <v>362</v>
      </c>
      <c r="D35" s="38">
        <v>32</v>
      </c>
      <c r="E35" s="27" t="s">
        <v>382</v>
      </c>
      <c r="F35" s="27"/>
      <c r="G35" s="27"/>
      <c r="H35" s="27"/>
      <c r="I35" s="27"/>
      <c r="J35" s="27"/>
      <c r="K35" s="27"/>
      <c r="L35" s="87"/>
      <c r="M35" s="27"/>
      <c r="N35" s="27">
        <f>SUM(L35:M35)</f>
        <v>0</v>
      </c>
      <c r="O35" s="27"/>
      <c r="P35" s="39"/>
      <c r="Q35" s="87"/>
      <c r="R35" s="87"/>
      <c r="S35" s="87"/>
      <c r="T35" s="27">
        <f>+(F35*2)+J35</f>
        <v>0</v>
      </c>
      <c r="U35" s="40" t="str">
        <f>IFERROR(((T35+Q35+N35-R35)+(O35*2))/E35,"")</f>
        <v/>
      </c>
      <c r="V35" s="22">
        <v>368</v>
      </c>
      <c r="W35" s="22" t="s">
        <v>81</v>
      </c>
      <c r="X35" s="22" t="s">
        <v>78</v>
      </c>
      <c r="Y35" s="68">
        <v>1500</v>
      </c>
      <c r="Z35" s="41"/>
      <c r="AA35" s="1" t="s">
        <v>267</v>
      </c>
      <c r="AB35" s="28" t="s">
        <v>268</v>
      </c>
    </row>
    <row r="36" spans="1:28" x14ac:dyDescent="0.3">
      <c r="A36" s="1" t="s">
        <v>46</v>
      </c>
      <c r="B36" s="1" t="s">
        <v>60</v>
      </c>
      <c r="C36" s="27" t="s">
        <v>363</v>
      </c>
      <c r="D36" s="38">
        <v>10</v>
      </c>
      <c r="E36" s="27">
        <v>42</v>
      </c>
      <c r="F36" s="27">
        <v>3</v>
      </c>
      <c r="G36" s="27">
        <v>4</v>
      </c>
      <c r="H36" s="27"/>
      <c r="I36" s="27"/>
      <c r="J36" s="27">
        <v>0</v>
      </c>
      <c r="K36" s="27">
        <v>3</v>
      </c>
      <c r="L36" s="87"/>
      <c r="M36" s="27">
        <v>3</v>
      </c>
      <c r="N36" s="27">
        <f t="shared" ref="N36:N41" si="3">SUM(L36:M36)</f>
        <v>3</v>
      </c>
      <c r="O36" s="39">
        <v>4</v>
      </c>
      <c r="P36" s="39">
        <v>2</v>
      </c>
      <c r="Q36" s="88"/>
      <c r="R36" s="88"/>
      <c r="S36" s="88"/>
      <c r="T36" s="27">
        <v>6</v>
      </c>
      <c r="U36" s="40">
        <f t="shared" ref="U36:U46" si="4">IFERROR(((T36+Q36+N36-R36)+(O36*2))/E36,"")</f>
        <v>0.40476190476190477</v>
      </c>
      <c r="V36" s="22">
        <v>368</v>
      </c>
      <c r="W36" s="22" t="s">
        <v>81</v>
      </c>
      <c r="X36" s="22" t="s">
        <v>78</v>
      </c>
      <c r="Y36" s="68">
        <v>1500</v>
      </c>
      <c r="Z36" s="41"/>
      <c r="AA36" s="1" t="s">
        <v>267</v>
      </c>
      <c r="AB36" s="28" t="s">
        <v>268</v>
      </c>
    </row>
    <row r="37" spans="1:28" x14ac:dyDescent="0.3">
      <c r="A37" s="1" t="s">
        <v>46</v>
      </c>
      <c r="B37" s="1" t="s">
        <v>60</v>
      </c>
      <c r="C37" s="27" t="s">
        <v>199</v>
      </c>
      <c r="D37" s="38">
        <v>20</v>
      </c>
      <c r="E37" s="27">
        <v>6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87"/>
      <c r="M37" s="27">
        <v>1</v>
      </c>
      <c r="N37" s="27">
        <f t="shared" si="3"/>
        <v>1</v>
      </c>
      <c r="O37" s="39">
        <v>0</v>
      </c>
      <c r="P37" s="39">
        <v>0</v>
      </c>
      <c r="Q37" s="88"/>
      <c r="R37" s="88"/>
      <c r="S37" s="88"/>
      <c r="T37" s="27">
        <v>2</v>
      </c>
      <c r="U37" s="40">
        <f t="shared" si="4"/>
        <v>0.5</v>
      </c>
      <c r="V37" s="22">
        <v>368</v>
      </c>
      <c r="W37" s="22" t="s">
        <v>81</v>
      </c>
      <c r="X37" s="22" t="s">
        <v>78</v>
      </c>
      <c r="Y37" s="68">
        <v>1500</v>
      </c>
      <c r="Z37" s="41"/>
      <c r="AA37" s="1" t="s">
        <v>267</v>
      </c>
      <c r="AB37" s="28" t="s">
        <v>268</v>
      </c>
    </row>
    <row r="38" spans="1:28" x14ac:dyDescent="0.3">
      <c r="A38" s="1" t="s">
        <v>46</v>
      </c>
      <c r="B38" s="1" t="s">
        <v>60</v>
      </c>
      <c r="C38" s="27" t="s">
        <v>364</v>
      </c>
      <c r="D38" s="38">
        <v>44</v>
      </c>
      <c r="E38" s="27">
        <v>28</v>
      </c>
      <c r="F38" s="27">
        <v>7</v>
      </c>
      <c r="G38" s="27">
        <v>13</v>
      </c>
      <c r="H38" s="27"/>
      <c r="I38" s="27"/>
      <c r="J38" s="27">
        <v>6</v>
      </c>
      <c r="K38" s="27">
        <v>8</v>
      </c>
      <c r="L38" s="87"/>
      <c r="M38" s="27">
        <v>4</v>
      </c>
      <c r="N38" s="27">
        <f t="shared" si="3"/>
        <v>4</v>
      </c>
      <c r="O38" s="39">
        <v>2</v>
      </c>
      <c r="P38" s="39">
        <v>4</v>
      </c>
      <c r="Q38" s="88"/>
      <c r="R38" s="88"/>
      <c r="S38" s="88"/>
      <c r="T38" s="27">
        <v>20</v>
      </c>
      <c r="U38" s="40">
        <f t="shared" si="4"/>
        <v>1</v>
      </c>
      <c r="V38" s="22">
        <v>368</v>
      </c>
      <c r="W38" s="22" t="s">
        <v>81</v>
      </c>
      <c r="X38" s="22" t="s">
        <v>78</v>
      </c>
      <c r="Y38" s="68">
        <v>1500</v>
      </c>
      <c r="Z38" s="41"/>
      <c r="AA38" s="1" t="s">
        <v>267</v>
      </c>
      <c r="AB38" s="28" t="s">
        <v>268</v>
      </c>
    </row>
    <row r="39" spans="1:28" x14ac:dyDescent="0.3">
      <c r="A39" s="1" t="s">
        <v>46</v>
      </c>
      <c r="B39" s="1" t="s">
        <v>60</v>
      </c>
      <c r="C39" s="27" t="s">
        <v>365</v>
      </c>
      <c r="D39" s="38">
        <v>30</v>
      </c>
      <c r="E39" s="27">
        <v>28</v>
      </c>
      <c r="F39" s="27">
        <v>7</v>
      </c>
      <c r="G39" s="27">
        <v>12</v>
      </c>
      <c r="H39" s="27"/>
      <c r="I39" s="27"/>
      <c r="J39" s="27">
        <v>6</v>
      </c>
      <c r="K39" s="27">
        <v>10</v>
      </c>
      <c r="L39" s="87"/>
      <c r="M39" s="27">
        <v>9</v>
      </c>
      <c r="N39" s="27">
        <f t="shared" si="3"/>
        <v>9</v>
      </c>
      <c r="O39" s="39">
        <v>1</v>
      </c>
      <c r="P39" s="39">
        <v>2</v>
      </c>
      <c r="Q39" s="88"/>
      <c r="R39" s="88"/>
      <c r="S39" s="88"/>
      <c r="T39" s="27">
        <v>20</v>
      </c>
      <c r="U39" s="40">
        <f t="shared" si="4"/>
        <v>1.1071428571428572</v>
      </c>
      <c r="V39" s="22">
        <v>368</v>
      </c>
      <c r="W39" s="22" t="s">
        <v>81</v>
      </c>
      <c r="X39" s="22" t="s">
        <v>78</v>
      </c>
      <c r="Y39" s="68">
        <v>1500</v>
      </c>
      <c r="Z39" s="41"/>
      <c r="AA39" s="1" t="s">
        <v>267</v>
      </c>
      <c r="AB39" s="28" t="s">
        <v>268</v>
      </c>
    </row>
    <row r="40" spans="1:28" x14ac:dyDescent="0.3">
      <c r="A40" s="1" t="s">
        <v>46</v>
      </c>
      <c r="B40" s="1" t="s">
        <v>60</v>
      </c>
      <c r="C40" s="27" t="s">
        <v>146</v>
      </c>
      <c r="D40" s="38">
        <v>25</v>
      </c>
      <c r="E40" s="27">
        <v>37</v>
      </c>
      <c r="F40" s="27">
        <v>3</v>
      </c>
      <c r="G40" s="27">
        <v>11</v>
      </c>
      <c r="H40" s="27"/>
      <c r="I40" s="27"/>
      <c r="J40" s="27">
        <v>4</v>
      </c>
      <c r="K40" s="27">
        <v>9</v>
      </c>
      <c r="L40" s="87"/>
      <c r="M40" s="27">
        <v>2</v>
      </c>
      <c r="N40" s="27">
        <f t="shared" si="3"/>
        <v>2</v>
      </c>
      <c r="O40" s="39">
        <v>3</v>
      </c>
      <c r="P40" s="39">
        <v>4</v>
      </c>
      <c r="Q40" s="88"/>
      <c r="R40" s="88"/>
      <c r="S40" s="88"/>
      <c r="T40" s="27">
        <v>10</v>
      </c>
      <c r="U40" s="40">
        <f t="shared" si="4"/>
        <v>0.48648648648648651</v>
      </c>
      <c r="V40" s="22">
        <v>368</v>
      </c>
      <c r="W40" s="22" t="s">
        <v>81</v>
      </c>
      <c r="X40" s="22" t="s">
        <v>78</v>
      </c>
      <c r="Y40" s="68">
        <v>1500</v>
      </c>
      <c r="Z40" s="41"/>
      <c r="AA40" s="1" t="s">
        <v>267</v>
      </c>
      <c r="AB40" s="28" t="s">
        <v>268</v>
      </c>
    </row>
    <row r="41" spans="1:28" x14ac:dyDescent="0.3">
      <c r="A41" s="1" t="s">
        <v>46</v>
      </c>
      <c r="B41" s="1" t="s">
        <v>60</v>
      </c>
      <c r="C41" s="27" t="s">
        <v>366</v>
      </c>
      <c r="D41" s="38">
        <v>11</v>
      </c>
      <c r="E41" s="27">
        <v>11</v>
      </c>
      <c r="F41" s="27">
        <v>0</v>
      </c>
      <c r="G41" s="27">
        <v>2</v>
      </c>
      <c r="H41" s="27"/>
      <c r="I41" s="27"/>
      <c r="J41" s="27">
        <v>1</v>
      </c>
      <c r="K41" s="27">
        <v>2</v>
      </c>
      <c r="L41" s="87"/>
      <c r="M41" s="27">
        <v>2</v>
      </c>
      <c r="N41" s="27">
        <f t="shared" si="3"/>
        <v>2</v>
      </c>
      <c r="O41" s="39">
        <v>0</v>
      </c>
      <c r="P41" s="39">
        <v>3</v>
      </c>
      <c r="Q41" s="88"/>
      <c r="R41" s="88"/>
      <c r="S41" s="88"/>
      <c r="T41" s="27">
        <v>1</v>
      </c>
      <c r="U41" s="40">
        <f t="shared" si="4"/>
        <v>0.27272727272727271</v>
      </c>
      <c r="V41" s="22">
        <v>368</v>
      </c>
      <c r="W41" s="22" t="s">
        <v>81</v>
      </c>
      <c r="X41" s="22" t="s">
        <v>78</v>
      </c>
      <c r="Y41" s="68">
        <v>1500</v>
      </c>
      <c r="Z41" s="41"/>
      <c r="AA41" s="1" t="s">
        <v>267</v>
      </c>
      <c r="AB41" s="28" t="s">
        <v>268</v>
      </c>
    </row>
    <row r="42" spans="1:28" x14ac:dyDescent="0.3">
      <c r="A42" s="1" t="s">
        <v>46</v>
      </c>
      <c r="B42" s="1" t="s">
        <v>60</v>
      </c>
      <c r="C42" s="27" t="s">
        <v>248</v>
      </c>
      <c r="D42" s="38">
        <v>55</v>
      </c>
      <c r="E42" s="27" t="s">
        <v>382</v>
      </c>
      <c r="F42" s="27"/>
      <c r="G42" s="27"/>
      <c r="H42" s="27"/>
      <c r="I42" s="27"/>
      <c r="J42" s="27"/>
      <c r="K42" s="27"/>
      <c r="L42" s="87"/>
      <c r="M42" s="27"/>
      <c r="N42" s="27"/>
      <c r="O42" s="39"/>
      <c r="P42" s="39"/>
      <c r="Q42" s="88"/>
      <c r="R42" s="88"/>
      <c r="S42" s="88"/>
      <c r="T42" s="27"/>
      <c r="U42" s="40" t="str">
        <f t="shared" si="4"/>
        <v/>
      </c>
      <c r="V42" s="22">
        <v>368</v>
      </c>
      <c r="W42" s="22" t="s">
        <v>81</v>
      </c>
      <c r="X42" s="22" t="s">
        <v>78</v>
      </c>
      <c r="Y42" s="68">
        <v>1500</v>
      </c>
      <c r="Z42" s="41"/>
      <c r="AA42" s="1" t="s">
        <v>267</v>
      </c>
      <c r="AB42" s="28" t="s">
        <v>268</v>
      </c>
    </row>
    <row r="43" spans="1:28" x14ac:dyDescent="0.3">
      <c r="A43" s="1" t="s">
        <v>46</v>
      </c>
      <c r="B43" s="1" t="s">
        <v>60</v>
      </c>
      <c r="C43" s="27" t="s">
        <v>367</v>
      </c>
      <c r="D43" s="38">
        <v>31</v>
      </c>
      <c r="E43" s="27">
        <v>35</v>
      </c>
      <c r="F43" s="27">
        <v>8</v>
      </c>
      <c r="G43" s="27">
        <v>15</v>
      </c>
      <c r="H43" s="27"/>
      <c r="I43" s="27"/>
      <c r="J43" s="27">
        <v>4</v>
      </c>
      <c r="K43" s="27">
        <v>7</v>
      </c>
      <c r="L43" s="87"/>
      <c r="M43" s="27">
        <v>14</v>
      </c>
      <c r="N43" s="27">
        <f>SUM(L43:M43)</f>
        <v>14</v>
      </c>
      <c r="O43" s="39">
        <v>5</v>
      </c>
      <c r="P43" s="39">
        <v>5</v>
      </c>
      <c r="Q43" s="39">
        <v>2</v>
      </c>
      <c r="R43" s="89" t="s">
        <v>444</v>
      </c>
      <c r="S43" s="88"/>
      <c r="T43" s="27">
        <v>20</v>
      </c>
      <c r="U43" s="40" t="str">
        <f t="shared" si="4"/>
        <v/>
      </c>
      <c r="V43" s="22">
        <v>368</v>
      </c>
      <c r="W43" s="22" t="s">
        <v>81</v>
      </c>
      <c r="X43" s="22" t="s">
        <v>78</v>
      </c>
      <c r="Y43" s="68">
        <v>1500</v>
      </c>
      <c r="Z43" s="41"/>
      <c r="AA43" s="1" t="s">
        <v>267</v>
      </c>
      <c r="AB43" s="28" t="s">
        <v>268</v>
      </c>
    </row>
    <row r="44" spans="1:28" x14ac:dyDescent="0.3">
      <c r="A44" s="1" t="s">
        <v>46</v>
      </c>
      <c r="B44" s="1" t="s">
        <v>60</v>
      </c>
      <c r="C44" s="27" t="s">
        <v>368</v>
      </c>
      <c r="D44" s="38">
        <v>33</v>
      </c>
      <c r="E44" s="27">
        <v>37</v>
      </c>
      <c r="F44" s="27">
        <v>5</v>
      </c>
      <c r="G44" s="27">
        <v>11</v>
      </c>
      <c r="H44" s="27"/>
      <c r="I44" s="27"/>
      <c r="J44" s="27">
        <v>8</v>
      </c>
      <c r="K44" s="27">
        <v>8</v>
      </c>
      <c r="L44" s="87"/>
      <c r="M44" s="27">
        <v>12</v>
      </c>
      <c r="N44" s="27">
        <f>SUM(L44:M44)</f>
        <v>12</v>
      </c>
      <c r="O44" s="39">
        <v>5</v>
      </c>
      <c r="P44" s="39">
        <v>0</v>
      </c>
      <c r="Q44" s="88"/>
      <c r="R44" s="88"/>
      <c r="S44" s="88"/>
      <c r="T44" s="27">
        <v>18</v>
      </c>
      <c r="U44" s="40">
        <f t="shared" si="4"/>
        <v>1.0810810810810811</v>
      </c>
      <c r="V44" s="22">
        <v>368</v>
      </c>
      <c r="W44" s="22" t="s">
        <v>81</v>
      </c>
      <c r="X44" s="22" t="s">
        <v>78</v>
      </c>
      <c r="Y44" s="68">
        <v>1500</v>
      </c>
      <c r="Z44" s="41"/>
      <c r="AA44" s="1" t="s">
        <v>267</v>
      </c>
      <c r="AB44" s="28" t="s">
        <v>268</v>
      </c>
    </row>
    <row r="45" spans="1:28" x14ac:dyDescent="0.3">
      <c r="A45" s="1" t="s">
        <v>46</v>
      </c>
      <c r="B45" s="1" t="s">
        <v>60</v>
      </c>
      <c r="C45" s="27" t="s">
        <v>369</v>
      </c>
      <c r="D45" s="38">
        <v>23</v>
      </c>
      <c r="E45" s="27" t="s">
        <v>382</v>
      </c>
      <c r="F45" s="27"/>
      <c r="G45" s="27"/>
      <c r="H45" s="27"/>
      <c r="I45" s="27"/>
      <c r="J45" s="27"/>
      <c r="K45" s="27"/>
      <c r="L45" s="87"/>
      <c r="M45" s="27"/>
      <c r="N45" s="27"/>
      <c r="O45" s="39"/>
      <c r="P45" s="39"/>
      <c r="Q45" s="88"/>
      <c r="R45" s="88"/>
      <c r="S45" s="88"/>
      <c r="T45" s="27"/>
      <c r="U45" s="40" t="str">
        <f t="shared" si="4"/>
        <v/>
      </c>
      <c r="V45" s="22">
        <v>368</v>
      </c>
      <c r="W45" s="22" t="s">
        <v>81</v>
      </c>
      <c r="X45" s="22" t="s">
        <v>78</v>
      </c>
      <c r="Y45" s="68">
        <v>1500</v>
      </c>
      <c r="Z45" s="41"/>
      <c r="AA45" s="1" t="s">
        <v>267</v>
      </c>
      <c r="AB45" s="28" t="s">
        <v>268</v>
      </c>
    </row>
    <row r="46" spans="1:28" x14ac:dyDescent="0.3">
      <c r="A46" s="1" t="s">
        <v>46</v>
      </c>
      <c r="B46" s="1" t="s">
        <v>60</v>
      </c>
      <c r="C46" s="27" t="s">
        <v>370</v>
      </c>
      <c r="D46" s="38">
        <v>22</v>
      </c>
      <c r="E46" s="27">
        <v>16</v>
      </c>
      <c r="F46" s="27">
        <v>1</v>
      </c>
      <c r="G46" s="27">
        <v>3</v>
      </c>
      <c r="H46" s="27"/>
      <c r="I46" s="27"/>
      <c r="J46" s="27">
        <v>0</v>
      </c>
      <c r="K46" s="27">
        <v>0</v>
      </c>
      <c r="L46" s="87"/>
      <c r="M46" s="27">
        <v>6</v>
      </c>
      <c r="N46" s="27">
        <f>SUM(L46:M46)</f>
        <v>6</v>
      </c>
      <c r="O46" s="39">
        <v>2</v>
      </c>
      <c r="P46" s="39">
        <v>5</v>
      </c>
      <c r="Q46" s="88"/>
      <c r="R46" s="88"/>
      <c r="S46" s="88"/>
      <c r="T46" s="27">
        <v>2</v>
      </c>
      <c r="U46" s="40">
        <f t="shared" si="4"/>
        <v>0.75</v>
      </c>
      <c r="V46" s="22">
        <v>368</v>
      </c>
      <c r="W46" s="22" t="s">
        <v>81</v>
      </c>
      <c r="X46" s="22" t="s">
        <v>78</v>
      </c>
      <c r="Y46" s="68">
        <v>1500</v>
      </c>
      <c r="Z46" s="41"/>
      <c r="AA46" s="1" t="s">
        <v>267</v>
      </c>
      <c r="AB46" s="28" t="s">
        <v>268</v>
      </c>
    </row>
    <row r="47" spans="1:28" x14ac:dyDescent="0.3">
      <c r="A47" s="1" t="s">
        <v>46</v>
      </c>
      <c r="B47" s="1" t="s">
        <v>60</v>
      </c>
      <c r="C47" s="55" t="s">
        <v>39</v>
      </c>
      <c r="D47" s="1"/>
      <c r="E47" s="55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55"/>
      <c r="Q47" s="42"/>
      <c r="R47" s="42"/>
      <c r="S47" s="42"/>
      <c r="T47" s="27"/>
      <c r="U47" s="40" t="str">
        <f t="shared" ref="U47" si="5">_xlfn.IFNA("",((T47+Q47+N47-R47)+(O47*2))/E47)</f>
        <v/>
      </c>
      <c r="V47" s="22">
        <v>368</v>
      </c>
      <c r="W47" s="22" t="s">
        <v>81</v>
      </c>
      <c r="X47" s="22" t="s">
        <v>78</v>
      </c>
      <c r="Y47" s="68">
        <v>1500</v>
      </c>
      <c r="Z47" s="41"/>
      <c r="AA47" s="1" t="s">
        <v>267</v>
      </c>
      <c r="AB47" s="28" t="s">
        <v>268</v>
      </c>
    </row>
    <row r="48" spans="1:28" x14ac:dyDescent="0.3">
      <c r="A48" s="43" t="s">
        <v>46</v>
      </c>
      <c r="B48" s="43" t="s">
        <v>60</v>
      </c>
      <c r="C48" s="44" t="s">
        <v>40</v>
      </c>
      <c r="D48" s="43"/>
      <c r="E48" s="44">
        <f t="shared" ref="E48:T48" si="6">SUM(E35:E47)</f>
        <v>240</v>
      </c>
      <c r="F48" s="44">
        <f t="shared" si="6"/>
        <v>35</v>
      </c>
      <c r="G48" s="44">
        <f t="shared" si="6"/>
        <v>73</v>
      </c>
      <c r="H48" s="44">
        <f t="shared" si="6"/>
        <v>0</v>
      </c>
      <c r="I48" s="44">
        <f t="shared" si="6"/>
        <v>0</v>
      </c>
      <c r="J48" s="44">
        <f t="shared" si="6"/>
        <v>29</v>
      </c>
      <c r="K48" s="44">
        <f t="shared" si="6"/>
        <v>47</v>
      </c>
      <c r="L48" s="44">
        <f t="shared" si="6"/>
        <v>0</v>
      </c>
      <c r="M48" s="44">
        <f t="shared" si="6"/>
        <v>53</v>
      </c>
      <c r="N48" s="44">
        <f t="shared" si="6"/>
        <v>53</v>
      </c>
      <c r="O48" s="44">
        <f t="shared" si="6"/>
        <v>22</v>
      </c>
      <c r="P48" s="44">
        <f t="shared" si="6"/>
        <v>25</v>
      </c>
      <c r="Q48" s="44">
        <f t="shared" si="6"/>
        <v>2</v>
      </c>
      <c r="R48" s="44">
        <f t="shared" si="6"/>
        <v>0</v>
      </c>
      <c r="S48" s="44">
        <f t="shared" si="6"/>
        <v>0</v>
      </c>
      <c r="T48" s="44">
        <f t="shared" si="6"/>
        <v>99</v>
      </c>
      <c r="U48" s="45">
        <f>((T48+Q48+N48-R48)+(O48*2))/E48</f>
        <v>0.82499999999999996</v>
      </c>
      <c r="V48" s="46">
        <v>368</v>
      </c>
      <c r="W48" s="46" t="s">
        <v>81</v>
      </c>
      <c r="X48" s="46" t="s">
        <v>78</v>
      </c>
      <c r="Y48" s="69">
        <v>1500</v>
      </c>
      <c r="Z48" s="74" t="s">
        <v>431</v>
      </c>
      <c r="AA48" s="43" t="s">
        <v>267</v>
      </c>
      <c r="AB48" s="67" t="s">
        <v>268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0.47945205479452052</v>
      </c>
      <c r="H49" s="27"/>
      <c r="I49" s="1"/>
      <c r="J49" s="48" t="s">
        <v>42</v>
      </c>
      <c r="K49" s="50">
        <f>J48/K48</f>
        <v>0.61702127659574468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406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6"/>
    </row>
    <row r="53" spans="1:28" x14ac:dyDescent="0.3">
      <c r="AB53" s="66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CAEF-8900-4530-B030-4723871BB726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269</v>
      </c>
      <c r="K4" s="16" t="s">
        <v>45</v>
      </c>
      <c r="L4" s="17"/>
      <c r="M4" s="18"/>
      <c r="N4" s="19">
        <v>18</v>
      </c>
      <c r="O4" s="19">
        <v>22</v>
      </c>
      <c r="P4" s="19">
        <v>26</v>
      </c>
      <c r="Q4" s="19">
        <v>26</v>
      </c>
      <c r="R4" s="20"/>
      <c r="S4" s="21">
        <f>SUM(N4:R4)</f>
        <v>92</v>
      </c>
      <c r="T4" s="22">
        <v>376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270</v>
      </c>
      <c r="K5" s="16" t="s">
        <v>63</v>
      </c>
      <c r="L5" s="17"/>
      <c r="M5" s="18"/>
      <c r="N5" s="19">
        <v>19</v>
      </c>
      <c r="O5" s="19">
        <v>20</v>
      </c>
      <c r="P5" s="19">
        <v>17</v>
      </c>
      <c r="Q5" s="19">
        <v>24</v>
      </c>
      <c r="R5" s="20"/>
      <c r="S5" s="21">
        <f>SUM(N5:R5)</f>
        <v>80</v>
      </c>
      <c r="T5" s="22">
        <v>376</v>
      </c>
      <c r="U5" s="1"/>
      <c r="V5" s="1"/>
      <c r="W5" s="1"/>
    </row>
    <row r="6" spans="1:28" x14ac:dyDescent="0.3">
      <c r="C6" s="23">
        <v>430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376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tr">
        <f>+C2</f>
        <v>Minnesota Fillies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4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62</v>
      </c>
      <c r="B13" s="1" t="s">
        <v>46</v>
      </c>
      <c r="C13" s="27" t="s">
        <v>47</v>
      </c>
      <c r="D13" s="38">
        <v>21</v>
      </c>
      <c r="E13" s="87" t="s">
        <v>451</v>
      </c>
      <c r="F13" s="87"/>
      <c r="G13" s="87"/>
      <c r="H13" s="27"/>
      <c r="I13" s="27"/>
      <c r="J13" s="87"/>
      <c r="K13" s="87"/>
      <c r="L13" s="87"/>
      <c r="M13" s="87"/>
      <c r="N13" s="27"/>
      <c r="O13" s="87"/>
      <c r="P13" s="88"/>
      <c r="Q13" s="87"/>
      <c r="R13" s="87"/>
      <c r="S13" s="87"/>
      <c r="T13" s="27"/>
      <c r="U13" s="40" t="str">
        <f>IFERROR(((T13+Q13+N13-R13)+(O13*2))/E13,"")</f>
        <v/>
      </c>
      <c r="V13" s="22">
        <v>376</v>
      </c>
      <c r="W13" s="22" t="s">
        <v>81</v>
      </c>
      <c r="X13" s="22" t="s">
        <v>78</v>
      </c>
      <c r="Y13" s="68">
        <v>430</v>
      </c>
      <c r="Z13" s="41"/>
      <c r="AA13" s="1" t="s">
        <v>79</v>
      </c>
      <c r="AB13" s="28" t="s">
        <v>271</v>
      </c>
    </row>
    <row r="14" spans="1:28" x14ac:dyDescent="0.3">
      <c r="A14" s="1" t="s">
        <v>62</v>
      </c>
      <c r="B14" s="1" t="s">
        <v>46</v>
      </c>
      <c r="C14" s="27" t="s">
        <v>85</v>
      </c>
      <c r="D14" s="38">
        <v>24</v>
      </c>
      <c r="E14" s="87"/>
      <c r="F14" s="87"/>
      <c r="G14" s="87"/>
      <c r="H14" s="27"/>
      <c r="I14" s="27"/>
      <c r="J14" s="87"/>
      <c r="K14" s="87"/>
      <c r="L14" s="87"/>
      <c r="M14" s="87"/>
      <c r="N14" s="27">
        <f>SUM(L14:M14)</f>
        <v>0</v>
      </c>
      <c r="O14" s="87"/>
      <c r="P14" s="88"/>
      <c r="Q14" s="87"/>
      <c r="R14" s="87"/>
      <c r="S14" s="87"/>
      <c r="T14" s="27">
        <v>4</v>
      </c>
      <c r="U14" s="40" t="str">
        <f>IFERROR(((T14+Q14+N14-R14)+(O14*2))/E14,"")</f>
        <v/>
      </c>
      <c r="V14" s="22">
        <v>376</v>
      </c>
      <c r="W14" s="22" t="s">
        <v>81</v>
      </c>
      <c r="X14" s="22" t="s">
        <v>78</v>
      </c>
      <c r="Y14" s="68">
        <v>430</v>
      </c>
      <c r="Z14" s="41"/>
      <c r="AA14" s="1" t="s">
        <v>79</v>
      </c>
      <c r="AB14" s="28" t="s">
        <v>271</v>
      </c>
    </row>
    <row r="15" spans="1:28" x14ac:dyDescent="0.3">
      <c r="A15" s="1" t="s">
        <v>62</v>
      </c>
      <c r="B15" s="1" t="s">
        <v>46</v>
      </c>
      <c r="C15" s="27" t="s">
        <v>54</v>
      </c>
      <c r="D15" s="38">
        <v>32</v>
      </c>
      <c r="E15" s="87"/>
      <c r="F15" s="87"/>
      <c r="G15" s="87"/>
      <c r="H15" s="27"/>
      <c r="I15" s="27"/>
      <c r="J15" s="87"/>
      <c r="K15" s="87"/>
      <c r="L15" s="87"/>
      <c r="M15" s="87"/>
      <c r="N15" s="27">
        <f t="shared" ref="N15:N20" si="0">SUM(L15:M15)</f>
        <v>0</v>
      </c>
      <c r="O15" s="88"/>
      <c r="P15" s="88"/>
      <c r="Q15" s="88"/>
      <c r="R15" s="88"/>
      <c r="S15" s="88"/>
      <c r="T15" s="39">
        <v>7</v>
      </c>
      <c r="U15" s="40" t="str">
        <f t="shared" ref="U15:U23" si="1">IFERROR(((T15+Q15+N15-R15)+(O15*2))/E15,"")</f>
        <v/>
      </c>
      <c r="V15" s="22">
        <v>376</v>
      </c>
      <c r="W15" s="22" t="s">
        <v>81</v>
      </c>
      <c r="X15" s="22" t="s">
        <v>78</v>
      </c>
      <c r="Y15" s="68">
        <v>430</v>
      </c>
      <c r="Z15" s="41"/>
      <c r="AA15" s="1" t="s">
        <v>79</v>
      </c>
      <c r="AB15" s="28" t="s">
        <v>271</v>
      </c>
    </row>
    <row r="16" spans="1:28" x14ac:dyDescent="0.3">
      <c r="A16" s="1" t="s">
        <v>62</v>
      </c>
      <c r="B16" s="1" t="s">
        <v>46</v>
      </c>
      <c r="C16" s="27" t="s">
        <v>48</v>
      </c>
      <c r="D16" s="38">
        <v>15</v>
      </c>
      <c r="E16" s="87"/>
      <c r="F16" s="27">
        <v>10</v>
      </c>
      <c r="G16" s="27">
        <v>19</v>
      </c>
      <c r="H16" s="27"/>
      <c r="I16" s="27"/>
      <c r="J16" s="27">
        <v>9</v>
      </c>
      <c r="K16" s="27">
        <v>12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f>(H16*3)+((F16-H16)*2)+J16</f>
        <v>29</v>
      </c>
      <c r="U16" s="40" t="str">
        <f t="shared" si="1"/>
        <v/>
      </c>
      <c r="V16" s="22">
        <v>376</v>
      </c>
      <c r="W16" s="22" t="s">
        <v>81</v>
      </c>
      <c r="X16" s="22" t="s">
        <v>78</v>
      </c>
      <c r="Y16" s="68">
        <v>430</v>
      </c>
      <c r="Z16" s="41"/>
      <c r="AA16" s="1" t="s">
        <v>79</v>
      </c>
      <c r="AB16" s="28" t="s">
        <v>271</v>
      </c>
    </row>
    <row r="17" spans="1:28" x14ac:dyDescent="0.3">
      <c r="A17" s="1" t="s">
        <v>62</v>
      </c>
      <c r="B17" s="1" t="s">
        <v>46</v>
      </c>
      <c r="C17" s="27" t="s">
        <v>49</v>
      </c>
      <c r="D17" s="38">
        <v>42</v>
      </c>
      <c r="E17" s="87"/>
      <c r="F17" s="87"/>
      <c r="G17" s="87"/>
      <c r="H17" s="27"/>
      <c r="I17" s="27"/>
      <c r="J17" s="87"/>
      <c r="K17" s="87"/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39">
        <v>17</v>
      </c>
      <c r="U17" s="40" t="str">
        <f t="shared" si="1"/>
        <v/>
      </c>
      <c r="V17" s="22">
        <v>376</v>
      </c>
      <c r="W17" s="22" t="s">
        <v>81</v>
      </c>
      <c r="X17" s="22" t="s">
        <v>78</v>
      </c>
      <c r="Y17" s="68">
        <v>430</v>
      </c>
      <c r="Z17" s="41"/>
      <c r="AA17" s="1" t="s">
        <v>79</v>
      </c>
      <c r="AB17" s="28" t="s">
        <v>271</v>
      </c>
    </row>
    <row r="18" spans="1:28" x14ac:dyDescent="0.3">
      <c r="A18" s="1" t="s">
        <v>62</v>
      </c>
      <c r="B18" s="1" t="s">
        <v>46</v>
      </c>
      <c r="C18" s="27" t="s">
        <v>87</v>
      </c>
      <c r="D18" s="38">
        <v>53</v>
      </c>
      <c r="E18" s="87"/>
      <c r="F18" s="87"/>
      <c r="G18" s="87"/>
      <c r="H18" s="27"/>
      <c r="I18" s="27"/>
      <c r="J18" s="87"/>
      <c r="K18" s="87"/>
      <c r="L18" s="87"/>
      <c r="M18" s="27">
        <v>11</v>
      </c>
      <c r="N18" s="27">
        <f t="shared" si="0"/>
        <v>11</v>
      </c>
      <c r="O18" s="88"/>
      <c r="P18" s="88"/>
      <c r="Q18" s="88"/>
      <c r="R18" s="88"/>
      <c r="S18" s="88"/>
      <c r="T18" s="39">
        <v>12</v>
      </c>
      <c r="U18" s="40" t="str">
        <f t="shared" si="1"/>
        <v/>
      </c>
      <c r="V18" s="22">
        <v>376</v>
      </c>
      <c r="W18" s="22" t="s">
        <v>81</v>
      </c>
      <c r="X18" s="22" t="s">
        <v>78</v>
      </c>
      <c r="Y18" s="68">
        <v>430</v>
      </c>
      <c r="Z18" s="41"/>
      <c r="AA18" s="1" t="s">
        <v>79</v>
      </c>
      <c r="AB18" s="28" t="s">
        <v>271</v>
      </c>
    </row>
    <row r="19" spans="1:28" x14ac:dyDescent="0.3">
      <c r="A19" s="1" t="s">
        <v>62</v>
      </c>
      <c r="B19" s="1" t="s">
        <v>46</v>
      </c>
      <c r="C19" s="27" t="s">
        <v>55</v>
      </c>
      <c r="D19" s="38">
        <v>33</v>
      </c>
      <c r="E19" s="87"/>
      <c r="F19" s="87"/>
      <c r="G19" s="87"/>
      <c r="H19" s="27"/>
      <c r="I19" s="27"/>
      <c r="J19" s="87"/>
      <c r="K19" s="87"/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39">
        <v>5</v>
      </c>
      <c r="U19" s="40" t="str">
        <f t="shared" si="1"/>
        <v/>
      </c>
      <c r="V19" s="22">
        <v>376</v>
      </c>
      <c r="W19" s="22" t="s">
        <v>81</v>
      </c>
      <c r="X19" s="22" t="s">
        <v>78</v>
      </c>
      <c r="Y19" s="68">
        <v>430</v>
      </c>
      <c r="Z19" s="41"/>
      <c r="AA19" s="1" t="s">
        <v>79</v>
      </c>
      <c r="AB19" s="28" t="s">
        <v>271</v>
      </c>
    </row>
    <row r="20" spans="1:28" x14ac:dyDescent="0.3">
      <c r="A20" s="1" t="s">
        <v>62</v>
      </c>
      <c r="B20" s="1" t="s">
        <v>46</v>
      </c>
      <c r="C20" s="27" t="s">
        <v>51</v>
      </c>
      <c r="D20" s="38">
        <v>10</v>
      </c>
      <c r="E20" s="87"/>
      <c r="F20" s="87"/>
      <c r="G20" s="87"/>
      <c r="H20" s="27"/>
      <c r="I20" s="27"/>
      <c r="J20" s="87"/>
      <c r="K20" s="87"/>
      <c r="L20" s="87"/>
      <c r="M20" s="87"/>
      <c r="N20" s="27">
        <f t="shared" si="0"/>
        <v>0</v>
      </c>
      <c r="O20" s="88"/>
      <c r="P20" s="88"/>
      <c r="Q20" s="88"/>
      <c r="R20" s="88"/>
      <c r="S20" s="88"/>
      <c r="T20" s="39">
        <v>0</v>
      </c>
      <c r="U20" s="40" t="str">
        <f t="shared" si="1"/>
        <v/>
      </c>
      <c r="V20" s="22">
        <v>376</v>
      </c>
      <c r="W20" s="22" t="s">
        <v>81</v>
      </c>
      <c r="X20" s="22" t="s">
        <v>78</v>
      </c>
      <c r="Y20" s="68">
        <v>430</v>
      </c>
      <c r="Z20" s="41"/>
      <c r="AA20" s="1" t="s">
        <v>79</v>
      </c>
      <c r="AB20" s="28" t="s">
        <v>271</v>
      </c>
    </row>
    <row r="21" spans="1:28" x14ac:dyDescent="0.3">
      <c r="A21" s="1" t="s">
        <v>62</v>
      </c>
      <c r="B21" s="1" t="s">
        <v>46</v>
      </c>
      <c r="C21" s="27" t="s">
        <v>408</v>
      </c>
      <c r="D21" s="38">
        <v>25</v>
      </c>
      <c r="E21" s="87"/>
      <c r="F21" s="87"/>
      <c r="G21" s="87"/>
      <c r="H21" s="27"/>
      <c r="I21" s="27"/>
      <c r="J21" s="87"/>
      <c r="K21" s="8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39">
        <v>2</v>
      </c>
      <c r="U21" s="40" t="str">
        <f t="shared" si="1"/>
        <v/>
      </c>
      <c r="V21" s="22">
        <v>376</v>
      </c>
      <c r="W21" s="22" t="s">
        <v>81</v>
      </c>
      <c r="X21" s="22" t="s">
        <v>78</v>
      </c>
      <c r="Y21" s="68">
        <v>430</v>
      </c>
      <c r="Z21" s="41"/>
      <c r="AA21" s="1" t="s">
        <v>79</v>
      </c>
      <c r="AB21" s="28" t="s">
        <v>271</v>
      </c>
    </row>
    <row r="22" spans="1:28" x14ac:dyDescent="0.3">
      <c r="A22" s="1" t="s">
        <v>62</v>
      </c>
      <c r="B22" s="1" t="s">
        <v>46</v>
      </c>
      <c r="C22" s="27" t="s">
        <v>52</v>
      </c>
      <c r="D22" s="38">
        <v>12</v>
      </c>
      <c r="E22" s="87"/>
      <c r="F22" s="87"/>
      <c r="G22" s="87"/>
      <c r="H22" s="27"/>
      <c r="I22" s="27"/>
      <c r="J22" s="87"/>
      <c r="K22" s="87"/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39">
        <f>(H22*3)+((F22-H22)*2)+J22</f>
        <v>0</v>
      </c>
      <c r="U22" s="40" t="str">
        <f t="shared" si="1"/>
        <v/>
      </c>
      <c r="V22" s="22">
        <v>376</v>
      </c>
      <c r="W22" s="22" t="s">
        <v>81</v>
      </c>
      <c r="X22" s="22" t="s">
        <v>78</v>
      </c>
      <c r="Y22" s="68">
        <v>430</v>
      </c>
      <c r="Z22" s="41"/>
      <c r="AA22" s="1" t="s">
        <v>79</v>
      </c>
      <c r="AB22" s="28" t="s">
        <v>271</v>
      </c>
    </row>
    <row r="23" spans="1:28" x14ac:dyDescent="0.3">
      <c r="A23" s="1" t="s">
        <v>62</v>
      </c>
      <c r="B23" s="1" t="s">
        <v>46</v>
      </c>
      <c r="C23" s="27" t="s">
        <v>50</v>
      </c>
      <c r="D23" s="38">
        <v>11</v>
      </c>
      <c r="E23" s="87"/>
      <c r="F23" s="87"/>
      <c r="G23" s="87"/>
      <c r="H23" s="27"/>
      <c r="I23" s="27"/>
      <c r="J23" s="87"/>
      <c r="K23" s="87"/>
      <c r="L23" s="87"/>
      <c r="M23" s="87"/>
      <c r="N23" s="27">
        <f>SUM(L23:M23)</f>
        <v>0</v>
      </c>
      <c r="O23" s="88"/>
      <c r="P23" s="88"/>
      <c r="Q23" s="88"/>
      <c r="R23" s="88"/>
      <c r="S23" s="88"/>
      <c r="T23" s="39">
        <v>16</v>
      </c>
      <c r="U23" s="40" t="str">
        <f t="shared" si="1"/>
        <v/>
      </c>
      <c r="V23" s="22">
        <v>376</v>
      </c>
      <c r="W23" s="22" t="s">
        <v>81</v>
      </c>
      <c r="X23" s="22" t="s">
        <v>78</v>
      </c>
      <c r="Y23" s="68">
        <v>430</v>
      </c>
      <c r="Z23" s="41"/>
      <c r="AA23" s="1" t="s">
        <v>79</v>
      </c>
      <c r="AB23" s="28" t="s">
        <v>271</v>
      </c>
    </row>
    <row r="24" spans="1:28" x14ac:dyDescent="0.3">
      <c r="A24" s="1" t="s">
        <v>62</v>
      </c>
      <c r="B24" s="1" t="s">
        <v>46</v>
      </c>
      <c r="C24" s="55" t="s">
        <v>39</v>
      </c>
      <c r="D24" s="1"/>
      <c r="E24" s="55">
        <v>240</v>
      </c>
      <c r="F24" s="55">
        <v>31</v>
      </c>
      <c r="G24" s="55"/>
      <c r="H24" s="55"/>
      <c r="I24" s="55"/>
      <c r="J24" s="55">
        <v>30</v>
      </c>
      <c r="K24" s="55">
        <v>45</v>
      </c>
      <c r="L24" s="55"/>
      <c r="M24" s="55"/>
      <c r="N24" s="55"/>
      <c r="O24" s="55"/>
      <c r="P24" s="55">
        <v>25</v>
      </c>
      <c r="Q24" s="55"/>
      <c r="R24" s="42"/>
      <c r="S24" s="42"/>
      <c r="T24" s="42"/>
      <c r="U24" s="40" t="str">
        <f t="shared" ref="U24" si="2">_xlfn.IFNA("",((T24+Q24+N24-R24)+(O24*2))/E24)</f>
        <v/>
      </c>
      <c r="V24" s="22">
        <v>376</v>
      </c>
      <c r="W24" s="22" t="s">
        <v>81</v>
      </c>
      <c r="X24" s="22" t="s">
        <v>78</v>
      </c>
      <c r="Y24" s="68">
        <v>430</v>
      </c>
      <c r="Z24" s="41"/>
      <c r="AA24" s="1" t="s">
        <v>79</v>
      </c>
      <c r="AB24" s="28" t="s">
        <v>271</v>
      </c>
    </row>
    <row r="25" spans="1:28" x14ac:dyDescent="0.3">
      <c r="A25" s="43" t="s">
        <v>62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41</v>
      </c>
      <c r="G25" s="44">
        <f t="shared" si="3"/>
        <v>19</v>
      </c>
      <c r="H25" s="44">
        <f t="shared" si="3"/>
        <v>0</v>
      </c>
      <c r="I25" s="44">
        <f t="shared" si="3"/>
        <v>0</v>
      </c>
      <c r="J25" s="44">
        <f t="shared" si="3"/>
        <v>39</v>
      </c>
      <c r="K25" s="44">
        <f t="shared" si="3"/>
        <v>57</v>
      </c>
      <c r="L25" s="44">
        <f t="shared" si="3"/>
        <v>0</v>
      </c>
      <c r="M25" s="44">
        <f t="shared" si="3"/>
        <v>11</v>
      </c>
      <c r="N25" s="44">
        <f t="shared" si="3"/>
        <v>11</v>
      </c>
      <c r="O25" s="44">
        <f t="shared" si="3"/>
        <v>0</v>
      </c>
      <c r="P25" s="44">
        <f t="shared" si="3"/>
        <v>25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92</v>
      </c>
      <c r="U25" s="45">
        <f>((T25+Q25+N25-R25)+(O25*2))/E25</f>
        <v>0.42916666666666664</v>
      </c>
      <c r="V25" s="46">
        <v>376</v>
      </c>
      <c r="W25" s="46" t="s">
        <v>81</v>
      </c>
      <c r="X25" s="46" t="s">
        <v>78</v>
      </c>
      <c r="Y25" s="69">
        <v>430</v>
      </c>
      <c r="Z25" s="47"/>
      <c r="AA25" s="43" t="s">
        <v>79</v>
      </c>
      <c r="AB25" s="67" t="s">
        <v>271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2.1578947368421053</v>
      </c>
      <c r="H26" s="27"/>
      <c r="I26" s="1"/>
      <c r="J26" s="48" t="s">
        <v>42</v>
      </c>
      <c r="K26" s="50">
        <f>J25/K25</f>
        <v>0.68421052631578949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62</v>
      </c>
      <c r="C35" s="27" t="s">
        <v>200</v>
      </c>
      <c r="D35" s="38">
        <v>7</v>
      </c>
      <c r="E35" s="87"/>
      <c r="F35" s="87"/>
      <c r="G35" s="87"/>
      <c r="H35" s="27"/>
      <c r="I35" s="27"/>
      <c r="J35" s="87"/>
      <c r="K35" s="87"/>
      <c r="L35" s="87"/>
      <c r="M35" s="87"/>
      <c r="N35" s="27">
        <f t="shared" ref="N35:N42" si="4">SUM(L35:M35)</f>
        <v>0</v>
      </c>
      <c r="O35" s="88"/>
      <c r="P35" s="88"/>
      <c r="Q35" s="88"/>
      <c r="R35" s="88"/>
      <c r="S35" s="88"/>
      <c r="T35" s="27">
        <v>2</v>
      </c>
      <c r="U35" s="40" t="str">
        <f>IFERROR(((T35+Q35+N35-R35)+(O35*2))/E35,"")</f>
        <v/>
      </c>
      <c r="V35" s="22">
        <v>376</v>
      </c>
      <c r="W35" s="22" t="s">
        <v>77</v>
      </c>
      <c r="X35" s="22" t="s">
        <v>82</v>
      </c>
      <c r="Y35" s="68">
        <v>430</v>
      </c>
      <c r="Z35" s="41"/>
      <c r="AA35" s="1" t="s">
        <v>197</v>
      </c>
      <c r="AB35" s="28" t="s">
        <v>272</v>
      </c>
    </row>
    <row r="36" spans="1:28" x14ac:dyDescent="0.3">
      <c r="A36" s="1" t="s">
        <v>46</v>
      </c>
      <c r="B36" s="1" t="s">
        <v>62</v>
      </c>
      <c r="C36" s="27" t="s">
        <v>201</v>
      </c>
      <c r="D36" s="38">
        <v>6</v>
      </c>
      <c r="E36" s="87"/>
      <c r="F36" s="87"/>
      <c r="G36" s="87"/>
      <c r="H36" s="27"/>
      <c r="I36" s="27"/>
      <c r="J36" s="87"/>
      <c r="K36" s="87"/>
      <c r="L36" s="87"/>
      <c r="M36" s="87"/>
      <c r="N36" s="27">
        <f t="shared" si="4"/>
        <v>0</v>
      </c>
      <c r="O36" s="88"/>
      <c r="P36" s="88"/>
      <c r="Q36" s="88"/>
      <c r="R36" s="88"/>
      <c r="S36" s="88"/>
      <c r="T36" s="27">
        <v>7</v>
      </c>
      <c r="U36" s="40" t="str">
        <f t="shared" ref="U36:U45" si="5">IFERROR(((T36+Q36+N36-R36)+(O36*2))/E36,"")</f>
        <v/>
      </c>
      <c r="V36" s="22">
        <v>376</v>
      </c>
      <c r="W36" s="22" t="s">
        <v>77</v>
      </c>
      <c r="X36" s="22" t="s">
        <v>82</v>
      </c>
      <c r="Y36" s="68">
        <v>430</v>
      </c>
      <c r="Z36" s="41"/>
      <c r="AA36" s="1" t="s">
        <v>197</v>
      </c>
      <c r="AB36" s="28" t="s">
        <v>272</v>
      </c>
    </row>
    <row r="37" spans="1:28" x14ac:dyDescent="0.3">
      <c r="A37" s="1" t="s">
        <v>46</v>
      </c>
      <c r="B37" s="1" t="s">
        <v>62</v>
      </c>
      <c r="C37" s="27" t="s">
        <v>208</v>
      </c>
      <c r="D37" s="38">
        <v>22</v>
      </c>
      <c r="E37" s="87"/>
      <c r="F37" s="87"/>
      <c r="G37" s="87"/>
      <c r="H37" s="27"/>
      <c r="I37" s="27"/>
      <c r="J37" s="87"/>
      <c r="K37" s="87"/>
      <c r="L37" s="87"/>
      <c r="M37" s="87"/>
      <c r="N37" s="27">
        <f t="shared" si="4"/>
        <v>0</v>
      </c>
      <c r="O37" s="88"/>
      <c r="P37" s="88"/>
      <c r="Q37" s="88"/>
      <c r="R37" s="88"/>
      <c r="S37" s="88"/>
      <c r="T37" s="27">
        <v>4</v>
      </c>
      <c r="U37" s="40" t="str">
        <f t="shared" si="5"/>
        <v/>
      </c>
      <c r="V37" s="22">
        <v>376</v>
      </c>
      <c r="W37" s="22" t="s">
        <v>77</v>
      </c>
      <c r="X37" s="22" t="s">
        <v>82</v>
      </c>
      <c r="Y37" s="68">
        <v>430</v>
      </c>
      <c r="Z37" s="41"/>
      <c r="AA37" s="1" t="s">
        <v>197</v>
      </c>
      <c r="AB37" s="28" t="s">
        <v>272</v>
      </c>
    </row>
    <row r="38" spans="1:28" x14ac:dyDescent="0.3">
      <c r="A38" s="1" t="s">
        <v>46</v>
      </c>
      <c r="B38" s="1" t="s">
        <v>62</v>
      </c>
      <c r="C38" s="27" t="s">
        <v>202</v>
      </c>
      <c r="D38" s="38">
        <v>50</v>
      </c>
      <c r="E38" s="87"/>
      <c r="F38" s="87"/>
      <c r="G38" s="87"/>
      <c r="H38" s="27"/>
      <c r="I38" s="27"/>
      <c r="J38" s="87"/>
      <c r="K38" s="87"/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27">
        <v>10</v>
      </c>
      <c r="U38" s="40" t="str">
        <f t="shared" si="5"/>
        <v/>
      </c>
      <c r="V38" s="22">
        <v>376</v>
      </c>
      <c r="W38" s="22" t="s">
        <v>77</v>
      </c>
      <c r="X38" s="22" t="s">
        <v>82</v>
      </c>
      <c r="Y38" s="68">
        <v>430</v>
      </c>
      <c r="Z38" s="41"/>
      <c r="AA38" s="1" t="s">
        <v>197</v>
      </c>
      <c r="AB38" s="28" t="s">
        <v>272</v>
      </c>
    </row>
    <row r="39" spans="1:28" x14ac:dyDescent="0.3">
      <c r="A39" s="1" t="s">
        <v>46</v>
      </c>
      <c r="B39" s="1" t="s">
        <v>62</v>
      </c>
      <c r="C39" s="27" t="s">
        <v>203</v>
      </c>
      <c r="D39" s="38">
        <v>1</v>
      </c>
      <c r="E39" s="87"/>
      <c r="F39" s="87"/>
      <c r="G39" s="87"/>
      <c r="H39" s="27"/>
      <c r="I39" s="27"/>
      <c r="J39" s="87"/>
      <c r="K39" s="87"/>
      <c r="L39" s="87"/>
      <c r="M39" s="87"/>
      <c r="N39" s="27">
        <f t="shared" si="4"/>
        <v>0</v>
      </c>
      <c r="O39" s="88"/>
      <c r="P39" s="88"/>
      <c r="Q39" s="88"/>
      <c r="R39" s="88"/>
      <c r="S39" s="88"/>
      <c r="T39" s="27">
        <v>14</v>
      </c>
      <c r="U39" s="40" t="str">
        <f t="shared" si="5"/>
        <v/>
      </c>
      <c r="V39" s="22">
        <v>376</v>
      </c>
      <c r="W39" s="22" t="s">
        <v>77</v>
      </c>
      <c r="X39" s="22" t="s">
        <v>82</v>
      </c>
      <c r="Y39" s="68">
        <v>430</v>
      </c>
      <c r="Z39" s="41"/>
      <c r="AA39" s="1" t="s">
        <v>197</v>
      </c>
      <c r="AB39" s="28" t="s">
        <v>272</v>
      </c>
    </row>
    <row r="40" spans="1:28" x14ac:dyDescent="0.3">
      <c r="A40" s="1" t="s">
        <v>46</v>
      </c>
      <c r="B40" s="1" t="s">
        <v>62</v>
      </c>
      <c r="C40" s="27" t="s">
        <v>457</v>
      </c>
      <c r="D40" s="85"/>
      <c r="E40" s="87" t="s">
        <v>382</v>
      </c>
      <c r="F40" s="87"/>
      <c r="G40" s="87"/>
      <c r="H40" s="27"/>
      <c r="I40" s="27"/>
      <c r="J40" s="87"/>
      <c r="K40" s="87"/>
      <c r="L40" s="87"/>
      <c r="M40" s="87"/>
      <c r="N40" s="27"/>
      <c r="O40" s="88"/>
      <c r="P40" s="88"/>
      <c r="Q40" s="88"/>
      <c r="R40" s="88"/>
      <c r="S40" s="88"/>
      <c r="T40" s="27"/>
      <c r="U40" s="40"/>
      <c r="V40" s="22">
        <v>376</v>
      </c>
      <c r="W40" s="22" t="s">
        <v>77</v>
      </c>
      <c r="X40" s="22" t="s">
        <v>82</v>
      </c>
      <c r="Y40" s="68">
        <v>430</v>
      </c>
      <c r="Z40" s="41"/>
      <c r="AA40" s="1" t="s">
        <v>197</v>
      </c>
      <c r="AB40" s="28" t="s">
        <v>272</v>
      </c>
    </row>
    <row r="41" spans="1:28" x14ac:dyDescent="0.3">
      <c r="A41" s="1" t="s">
        <v>46</v>
      </c>
      <c r="B41" s="1" t="s">
        <v>62</v>
      </c>
      <c r="C41" s="27" t="s">
        <v>204</v>
      </c>
      <c r="D41" s="38">
        <v>12</v>
      </c>
      <c r="E41" s="87"/>
      <c r="F41" s="87"/>
      <c r="G41" s="87"/>
      <c r="H41" s="27"/>
      <c r="I41" s="27"/>
      <c r="J41" s="87"/>
      <c r="K41" s="87"/>
      <c r="L41" s="87"/>
      <c r="M41" s="87"/>
      <c r="N41" s="27">
        <f t="shared" si="4"/>
        <v>0</v>
      </c>
      <c r="O41" s="88"/>
      <c r="P41" s="88"/>
      <c r="Q41" s="88"/>
      <c r="R41" s="88"/>
      <c r="S41" s="88"/>
      <c r="T41" s="27">
        <v>15</v>
      </c>
      <c r="U41" s="40" t="str">
        <f t="shared" si="5"/>
        <v/>
      </c>
      <c r="V41" s="22">
        <v>376</v>
      </c>
      <c r="W41" s="22" t="s">
        <v>77</v>
      </c>
      <c r="X41" s="22" t="s">
        <v>82</v>
      </c>
      <c r="Y41" s="68">
        <v>430</v>
      </c>
      <c r="Z41" s="41"/>
      <c r="AA41" s="1" t="s">
        <v>197</v>
      </c>
      <c r="AB41" s="28" t="s">
        <v>272</v>
      </c>
    </row>
    <row r="42" spans="1:28" x14ac:dyDescent="0.3">
      <c r="A42" s="1" t="s">
        <v>46</v>
      </c>
      <c r="B42" s="1" t="s">
        <v>62</v>
      </c>
      <c r="C42" s="27" t="s">
        <v>371</v>
      </c>
      <c r="D42" s="38">
        <v>42</v>
      </c>
      <c r="E42" s="87"/>
      <c r="F42" s="87"/>
      <c r="G42" s="87"/>
      <c r="H42" s="27"/>
      <c r="I42" s="27"/>
      <c r="J42" s="87"/>
      <c r="K42" s="87"/>
      <c r="L42" s="87"/>
      <c r="M42" s="87"/>
      <c r="N42" s="27">
        <f t="shared" si="4"/>
        <v>0</v>
      </c>
      <c r="O42" s="88"/>
      <c r="P42" s="88"/>
      <c r="Q42" s="88"/>
      <c r="R42" s="88"/>
      <c r="S42" s="88"/>
      <c r="T42" s="27">
        <v>18</v>
      </c>
      <c r="U42" s="40" t="str">
        <f t="shared" si="5"/>
        <v/>
      </c>
      <c r="V42" s="22">
        <v>376</v>
      </c>
      <c r="W42" s="22" t="s">
        <v>77</v>
      </c>
      <c r="X42" s="22" t="s">
        <v>82</v>
      </c>
      <c r="Y42" s="68">
        <v>430</v>
      </c>
      <c r="Z42" s="41"/>
      <c r="AA42" s="1" t="s">
        <v>197</v>
      </c>
      <c r="AB42" s="28" t="s">
        <v>272</v>
      </c>
    </row>
    <row r="43" spans="1:28" x14ac:dyDescent="0.3">
      <c r="A43" s="1" t="s">
        <v>46</v>
      </c>
      <c r="B43" s="1" t="s">
        <v>62</v>
      </c>
      <c r="C43" s="27" t="s">
        <v>205</v>
      </c>
      <c r="D43" s="38">
        <v>11</v>
      </c>
      <c r="E43" s="87" t="s">
        <v>382</v>
      </c>
      <c r="F43" s="87"/>
      <c r="G43" s="87"/>
      <c r="H43" s="27"/>
      <c r="I43" s="27"/>
      <c r="J43" s="87"/>
      <c r="K43" s="87"/>
      <c r="L43" s="87"/>
      <c r="M43" s="87"/>
      <c r="N43" s="27"/>
      <c r="O43" s="88"/>
      <c r="P43" s="88"/>
      <c r="Q43" s="88"/>
      <c r="R43" s="88"/>
      <c r="S43" s="88"/>
      <c r="T43" s="27"/>
      <c r="U43" s="40" t="str">
        <f t="shared" si="5"/>
        <v/>
      </c>
      <c r="V43" s="22">
        <v>376</v>
      </c>
      <c r="W43" s="22" t="s">
        <v>77</v>
      </c>
      <c r="X43" s="22" t="s">
        <v>82</v>
      </c>
      <c r="Y43" s="68">
        <v>430</v>
      </c>
      <c r="Z43" s="41"/>
      <c r="AA43" s="1" t="s">
        <v>197</v>
      </c>
      <c r="AB43" s="28" t="s">
        <v>272</v>
      </c>
    </row>
    <row r="44" spans="1:28" x14ac:dyDescent="0.3">
      <c r="A44" s="1" t="s">
        <v>46</v>
      </c>
      <c r="B44" s="1" t="s">
        <v>62</v>
      </c>
      <c r="C44" s="27" t="s">
        <v>206</v>
      </c>
      <c r="D44" s="38">
        <v>44</v>
      </c>
      <c r="E44" s="87"/>
      <c r="F44" s="87"/>
      <c r="G44" s="87"/>
      <c r="H44" s="27"/>
      <c r="I44" s="27"/>
      <c r="J44" s="87"/>
      <c r="K44" s="87"/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27">
        <v>2</v>
      </c>
      <c r="U44" s="40" t="str">
        <f t="shared" si="5"/>
        <v/>
      </c>
      <c r="V44" s="22">
        <v>376</v>
      </c>
      <c r="W44" s="22" t="s">
        <v>77</v>
      </c>
      <c r="X44" s="22" t="s">
        <v>82</v>
      </c>
      <c r="Y44" s="68">
        <v>430</v>
      </c>
      <c r="Z44" s="41"/>
      <c r="AA44" s="1" t="s">
        <v>197</v>
      </c>
      <c r="AB44" s="28" t="s">
        <v>272</v>
      </c>
    </row>
    <row r="45" spans="1:28" x14ac:dyDescent="0.3">
      <c r="A45" s="1" t="s">
        <v>46</v>
      </c>
      <c r="B45" s="1" t="s">
        <v>62</v>
      </c>
      <c r="C45" s="27" t="s">
        <v>207</v>
      </c>
      <c r="D45" s="38">
        <v>10</v>
      </c>
      <c r="E45" s="87"/>
      <c r="F45" s="87"/>
      <c r="G45" s="87"/>
      <c r="H45" s="27"/>
      <c r="I45" s="27"/>
      <c r="J45" s="87"/>
      <c r="K45" s="87"/>
      <c r="L45" s="87"/>
      <c r="M45" s="87"/>
      <c r="N45" s="27">
        <f>SUM(L45:M45)</f>
        <v>0</v>
      </c>
      <c r="O45" s="88"/>
      <c r="P45" s="88"/>
      <c r="Q45" s="88"/>
      <c r="R45" s="88"/>
      <c r="S45" s="88"/>
      <c r="T45" s="27">
        <v>8</v>
      </c>
      <c r="U45" s="40" t="str">
        <f t="shared" si="5"/>
        <v/>
      </c>
      <c r="V45" s="22">
        <v>376</v>
      </c>
      <c r="W45" s="22" t="s">
        <v>77</v>
      </c>
      <c r="X45" s="22" t="s">
        <v>82</v>
      </c>
      <c r="Y45" s="68">
        <v>430</v>
      </c>
      <c r="Z45" s="41"/>
      <c r="AA45" s="1" t="s">
        <v>197</v>
      </c>
      <c r="AB45" s="28" t="s">
        <v>272</v>
      </c>
    </row>
    <row r="46" spans="1:28" x14ac:dyDescent="0.3">
      <c r="A46" s="1" t="s">
        <v>46</v>
      </c>
      <c r="B46" s="1" t="s">
        <v>62</v>
      </c>
      <c r="C46" s="55" t="s">
        <v>39</v>
      </c>
      <c r="D46" s="1"/>
      <c r="E46" s="55">
        <v>240</v>
      </c>
      <c r="F46" s="55">
        <v>28</v>
      </c>
      <c r="G46" s="55"/>
      <c r="H46" s="55"/>
      <c r="I46" s="55"/>
      <c r="J46" s="55">
        <v>24</v>
      </c>
      <c r="K46" s="55">
        <v>39</v>
      </c>
      <c r="L46" s="55"/>
      <c r="M46" s="55"/>
      <c r="N46" s="5"/>
      <c r="O46" s="55"/>
      <c r="P46" s="55">
        <v>29</v>
      </c>
      <c r="Q46" s="55"/>
      <c r="R46" s="42"/>
      <c r="S46" s="42"/>
      <c r="T46" s="27"/>
      <c r="U46" s="40" t="str">
        <f t="shared" ref="U46" si="6">_xlfn.IFNA("",((T46+Q46+N46-R46)+(O46*2))/E46)</f>
        <v/>
      </c>
      <c r="V46" s="22">
        <v>376</v>
      </c>
      <c r="W46" s="22" t="s">
        <v>77</v>
      </c>
      <c r="X46" s="22" t="s">
        <v>82</v>
      </c>
      <c r="Y46" s="68">
        <v>430</v>
      </c>
      <c r="Z46" s="41"/>
      <c r="AA46" s="1" t="s">
        <v>197</v>
      </c>
      <c r="AB46" s="28" t="s">
        <v>272</v>
      </c>
    </row>
    <row r="47" spans="1:28" x14ac:dyDescent="0.3">
      <c r="A47" s="43" t="s">
        <v>46</v>
      </c>
      <c r="B47" s="43" t="s">
        <v>62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28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24</v>
      </c>
      <c r="K47" s="44">
        <f t="shared" si="7"/>
        <v>39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29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80</v>
      </c>
      <c r="U47" s="45">
        <f>((T47+Q47+N47-R47)+(O47*2))/E47</f>
        <v>0.33333333333333331</v>
      </c>
      <c r="V47" s="46">
        <v>376</v>
      </c>
      <c r="W47" s="46" t="s">
        <v>77</v>
      </c>
      <c r="X47" s="46" t="s">
        <v>82</v>
      </c>
      <c r="Y47" s="69">
        <v>430</v>
      </c>
      <c r="Z47" s="74" t="s">
        <v>411</v>
      </c>
      <c r="AA47" s="43" t="s">
        <v>197</v>
      </c>
      <c r="AB47" s="67" t="s">
        <v>272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>
        <f>J47/K47</f>
        <v>0.61538461538461542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410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F210-F9C9-4228-A599-4532D73C3CD7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1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273</v>
      </c>
      <c r="K4" s="16" t="str">
        <f>+C11</f>
        <v>Minnesota Fillies</v>
      </c>
      <c r="L4" s="17"/>
      <c r="M4" s="18"/>
      <c r="N4" s="19">
        <v>15</v>
      </c>
      <c r="O4" s="19">
        <v>24</v>
      </c>
      <c r="P4" s="19">
        <v>25</v>
      </c>
      <c r="Q4" s="19">
        <v>17</v>
      </c>
      <c r="R4" s="19">
        <v>8</v>
      </c>
      <c r="S4" s="21">
        <f>SUM(N4:R4)</f>
        <v>89</v>
      </c>
      <c r="T4" s="22">
        <v>380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274</v>
      </c>
      <c r="K5" s="16" t="str">
        <f>+C32</f>
        <v>Chicago Hustle</v>
      </c>
      <c r="L5" s="17"/>
      <c r="M5" s="18"/>
      <c r="N5" s="19">
        <v>18</v>
      </c>
      <c r="O5" s="19">
        <v>14</v>
      </c>
      <c r="P5" s="19">
        <v>25</v>
      </c>
      <c r="Q5" s="19">
        <v>24</v>
      </c>
      <c r="R5" s="19">
        <v>6</v>
      </c>
      <c r="S5" s="21">
        <f>SUM(N5:R5)</f>
        <v>87</v>
      </c>
      <c r="T5" s="22">
        <v>380</v>
      </c>
      <c r="U5" s="1"/>
      <c r="V5" s="1"/>
      <c r="W5" s="1"/>
    </row>
    <row r="6" spans="1:28" x14ac:dyDescent="0.3">
      <c r="C6" s="23">
        <v>1286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115</v>
      </c>
      <c r="D7" s="7" t="s">
        <v>8</v>
      </c>
      <c r="G7" s="1"/>
      <c r="S7" s="1"/>
      <c r="T7" s="25" t="s">
        <v>9</v>
      </c>
      <c r="U7" s="1"/>
      <c r="V7" s="26">
        <v>380</v>
      </c>
      <c r="W7" s="1"/>
    </row>
    <row r="8" spans="1:28" x14ac:dyDescent="0.3">
      <c r="B8" s="1"/>
      <c r="C8" s="24" t="s">
        <v>176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9.8611111111111108E-2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5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7" t="s">
        <v>47</v>
      </c>
      <c r="D13" s="38">
        <v>21</v>
      </c>
      <c r="E13" s="27" t="s">
        <v>451</v>
      </c>
      <c r="F13" s="27"/>
      <c r="G13" s="27"/>
      <c r="H13" s="27"/>
      <c r="I13" s="27"/>
      <c r="J13" s="27"/>
      <c r="K13" s="27"/>
      <c r="L13" s="27"/>
      <c r="M13" s="27"/>
      <c r="N13" s="27">
        <f t="shared" ref="N13:N22" si="0">SUM(L13:M13)</f>
        <v>0</v>
      </c>
      <c r="O13" s="39"/>
      <c r="P13" s="39"/>
      <c r="Q13" s="39"/>
      <c r="R13" s="39"/>
      <c r="S13" s="39"/>
      <c r="T13" s="27">
        <f>+(F13*2)+J13</f>
        <v>0</v>
      </c>
      <c r="U13" s="40" t="str">
        <f>IFERROR(((T13+Q13+N13-R13)+(O13*2))/E13,"")</f>
        <v/>
      </c>
      <c r="V13" s="22">
        <v>380</v>
      </c>
      <c r="W13" s="22" t="s">
        <v>81</v>
      </c>
      <c r="X13" s="22" t="s">
        <v>78</v>
      </c>
      <c r="Y13" s="68">
        <v>1286</v>
      </c>
      <c r="Z13" s="97" t="s">
        <v>2</v>
      </c>
      <c r="AA13" s="1" t="s">
        <v>79</v>
      </c>
      <c r="AB13" s="28" t="s">
        <v>275</v>
      </c>
    </row>
    <row r="14" spans="1:28" x14ac:dyDescent="0.3">
      <c r="A14" s="1" t="s">
        <v>58</v>
      </c>
      <c r="B14" s="1" t="s">
        <v>46</v>
      </c>
      <c r="C14" s="27" t="s">
        <v>85</v>
      </c>
      <c r="D14" s="38">
        <v>24</v>
      </c>
      <c r="E14" s="27">
        <v>29</v>
      </c>
      <c r="F14" s="27">
        <v>6</v>
      </c>
      <c r="G14" s="27">
        <v>13</v>
      </c>
      <c r="H14" s="27"/>
      <c r="I14" s="27"/>
      <c r="J14" s="27">
        <v>3</v>
      </c>
      <c r="K14" s="27">
        <v>4</v>
      </c>
      <c r="L14" s="27">
        <v>2</v>
      </c>
      <c r="M14" s="27">
        <v>2</v>
      </c>
      <c r="N14" s="27">
        <f t="shared" ref="N14" si="1">SUM(L14:M14)</f>
        <v>4</v>
      </c>
      <c r="O14" s="39">
        <v>3</v>
      </c>
      <c r="P14" s="39">
        <v>2</v>
      </c>
      <c r="Q14" s="39">
        <v>4</v>
      </c>
      <c r="R14" s="39">
        <v>3</v>
      </c>
      <c r="S14" s="39">
        <v>0</v>
      </c>
      <c r="T14" s="27">
        <f>+(F14*2)+J14</f>
        <v>15</v>
      </c>
      <c r="U14" s="40">
        <f>IFERROR(((T14+Q14+N14-R14)+(O14*2))/E14,"")</f>
        <v>0.89655172413793105</v>
      </c>
      <c r="V14" s="22">
        <v>380</v>
      </c>
      <c r="W14" s="22" t="s">
        <v>81</v>
      </c>
      <c r="X14" s="22" t="s">
        <v>78</v>
      </c>
      <c r="Y14" s="68">
        <v>1286</v>
      </c>
      <c r="Z14" s="97" t="s">
        <v>2</v>
      </c>
      <c r="AA14" s="1" t="s">
        <v>79</v>
      </c>
      <c r="AB14" s="28" t="s">
        <v>275</v>
      </c>
    </row>
    <row r="15" spans="1:28" x14ac:dyDescent="0.3">
      <c r="A15" s="1" t="s">
        <v>58</v>
      </c>
      <c r="B15" s="1" t="s">
        <v>46</v>
      </c>
      <c r="C15" s="27" t="s">
        <v>54</v>
      </c>
      <c r="D15" s="38">
        <v>32</v>
      </c>
      <c r="E15" s="27">
        <v>25</v>
      </c>
      <c r="F15" s="27">
        <v>5</v>
      </c>
      <c r="G15" s="27">
        <v>13</v>
      </c>
      <c r="H15" s="27"/>
      <c r="I15" s="27"/>
      <c r="J15" s="27">
        <v>5</v>
      </c>
      <c r="K15" s="27">
        <v>9</v>
      </c>
      <c r="L15" s="27">
        <v>3</v>
      </c>
      <c r="M15" s="27">
        <v>1</v>
      </c>
      <c r="N15" s="27">
        <f t="shared" si="0"/>
        <v>4</v>
      </c>
      <c r="O15" s="39">
        <v>2</v>
      </c>
      <c r="P15" s="39">
        <v>1</v>
      </c>
      <c r="Q15" s="39">
        <v>1</v>
      </c>
      <c r="R15" s="39">
        <v>2</v>
      </c>
      <c r="S15" s="39">
        <v>0</v>
      </c>
      <c r="T15" s="27">
        <f t="shared" ref="T15:T22" si="2">+(F15*2)+J15</f>
        <v>15</v>
      </c>
      <c r="U15" s="40">
        <f t="shared" ref="U15:U22" si="3">IFERROR(((T15+Q15+N15-R15)+(O15*2))/E15,"")</f>
        <v>0.88</v>
      </c>
      <c r="V15" s="22">
        <v>380</v>
      </c>
      <c r="W15" s="22" t="s">
        <v>81</v>
      </c>
      <c r="X15" s="22" t="s">
        <v>78</v>
      </c>
      <c r="Y15" s="68">
        <v>1286</v>
      </c>
      <c r="Z15" s="97" t="s">
        <v>2</v>
      </c>
      <c r="AA15" s="1" t="s">
        <v>79</v>
      </c>
      <c r="AB15" s="28" t="s">
        <v>275</v>
      </c>
    </row>
    <row r="16" spans="1:28" x14ac:dyDescent="0.3">
      <c r="A16" s="1" t="s">
        <v>58</v>
      </c>
      <c r="B16" s="1" t="s">
        <v>46</v>
      </c>
      <c r="C16" s="27" t="s">
        <v>48</v>
      </c>
      <c r="D16" s="38">
        <v>15</v>
      </c>
      <c r="E16" s="27">
        <v>34</v>
      </c>
      <c r="F16" s="27">
        <v>6</v>
      </c>
      <c r="G16" s="27">
        <v>14</v>
      </c>
      <c r="H16" s="27"/>
      <c r="I16" s="27"/>
      <c r="J16" s="27">
        <v>0</v>
      </c>
      <c r="K16" s="27">
        <v>0</v>
      </c>
      <c r="L16" s="27">
        <v>2</v>
      </c>
      <c r="M16" s="27">
        <v>3</v>
      </c>
      <c r="N16" s="27">
        <f t="shared" si="0"/>
        <v>5</v>
      </c>
      <c r="O16" s="39">
        <v>2</v>
      </c>
      <c r="P16" s="55">
        <v>6</v>
      </c>
      <c r="Q16" s="39">
        <v>0</v>
      </c>
      <c r="R16" s="39">
        <v>3</v>
      </c>
      <c r="S16" s="39">
        <v>0</v>
      </c>
      <c r="T16" s="27">
        <f t="shared" si="2"/>
        <v>12</v>
      </c>
      <c r="U16" s="40">
        <f t="shared" si="3"/>
        <v>0.52941176470588236</v>
      </c>
      <c r="V16" s="22">
        <v>380</v>
      </c>
      <c r="W16" s="22" t="s">
        <v>81</v>
      </c>
      <c r="X16" s="22" t="s">
        <v>78</v>
      </c>
      <c r="Y16" s="68">
        <v>1286</v>
      </c>
      <c r="Z16" s="98" t="s">
        <v>470</v>
      </c>
      <c r="AA16" s="1" t="s">
        <v>79</v>
      </c>
      <c r="AB16" s="28" t="s">
        <v>275</v>
      </c>
    </row>
    <row r="17" spans="1:28" x14ac:dyDescent="0.3">
      <c r="A17" s="1" t="s">
        <v>58</v>
      </c>
      <c r="B17" s="1" t="s">
        <v>46</v>
      </c>
      <c r="C17" s="27" t="s">
        <v>49</v>
      </c>
      <c r="D17" s="38">
        <v>42</v>
      </c>
      <c r="E17" s="27">
        <v>30</v>
      </c>
      <c r="F17" s="27">
        <v>5</v>
      </c>
      <c r="G17" s="27">
        <v>22</v>
      </c>
      <c r="H17" s="27"/>
      <c r="I17" s="27"/>
      <c r="J17" s="27">
        <v>4</v>
      </c>
      <c r="K17" s="27">
        <v>6</v>
      </c>
      <c r="L17" s="27">
        <v>2</v>
      </c>
      <c r="M17" s="27">
        <v>5</v>
      </c>
      <c r="N17" s="27">
        <f t="shared" si="0"/>
        <v>7</v>
      </c>
      <c r="O17" s="39">
        <v>2</v>
      </c>
      <c r="P17" s="39">
        <v>5</v>
      </c>
      <c r="Q17" s="39">
        <v>2</v>
      </c>
      <c r="R17" s="39">
        <v>4</v>
      </c>
      <c r="S17" s="39">
        <v>0</v>
      </c>
      <c r="T17" s="27">
        <f t="shared" si="2"/>
        <v>14</v>
      </c>
      <c r="U17" s="40">
        <f t="shared" si="3"/>
        <v>0.76666666666666672</v>
      </c>
      <c r="V17" s="22">
        <v>380</v>
      </c>
      <c r="W17" s="22" t="s">
        <v>81</v>
      </c>
      <c r="X17" s="22" t="s">
        <v>78</v>
      </c>
      <c r="Y17" s="68">
        <v>1286</v>
      </c>
      <c r="Z17" s="97" t="s">
        <v>2</v>
      </c>
      <c r="AA17" s="1" t="s">
        <v>79</v>
      </c>
      <c r="AB17" s="28" t="s">
        <v>275</v>
      </c>
    </row>
    <row r="18" spans="1:28" x14ac:dyDescent="0.3">
      <c r="A18" s="1" t="s">
        <v>58</v>
      </c>
      <c r="B18" s="1" t="s">
        <v>46</v>
      </c>
      <c r="C18" s="27" t="s">
        <v>87</v>
      </c>
      <c r="D18" s="38">
        <v>53</v>
      </c>
      <c r="E18" s="27">
        <v>30</v>
      </c>
      <c r="F18" s="27">
        <v>3</v>
      </c>
      <c r="G18" s="27">
        <v>12</v>
      </c>
      <c r="H18" s="27"/>
      <c r="I18" s="27"/>
      <c r="J18" s="27">
        <v>1</v>
      </c>
      <c r="K18" s="27">
        <v>1</v>
      </c>
      <c r="L18" s="27">
        <v>4</v>
      </c>
      <c r="M18" s="27">
        <v>7</v>
      </c>
      <c r="N18" s="27">
        <f t="shared" si="0"/>
        <v>11</v>
      </c>
      <c r="O18" s="39">
        <v>3</v>
      </c>
      <c r="P18" s="39">
        <v>3</v>
      </c>
      <c r="Q18" s="39">
        <v>1</v>
      </c>
      <c r="R18" s="39">
        <v>2</v>
      </c>
      <c r="S18" s="39">
        <v>0</v>
      </c>
      <c r="T18" s="27">
        <f t="shared" si="2"/>
        <v>7</v>
      </c>
      <c r="U18" s="40">
        <f t="shared" si="3"/>
        <v>0.76666666666666672</v>
      </c>
      <c r="V18" s="22">
        <v>380</v>
      </c>
      <c r="W18" s="22" t="s">
        <v>81</v>
      </c>
      <c r="X18" s="22" t="s">
        <v>78</v>
      </c>
      <c r="Y18" s="68">
        <v>1286</v>
      </c>
      <c r="Z18" s="97" t="s">
        <v>2</v>
      </c>
      <c r="AA18" s="1" t="s">
        <v>79</v>
      </c>
      <c r="AB18" s="28" t="s">
        <v>275</v>
      </c>
    </row>
    <row r="19" spans="1:28" x14ac:dyDescent="0.3">
      <c r="A19" s="1" t="s">
        <v>58</v>
      </c>
      <c r="B19" s="1" t="s">
        <v>46</v>
      </c>
      <c r="C19" s="27" t="s">
        <v>55</v>
      </c>
      <c r="D19" s="38">
        <v>33</v>
      </c>
      <c r="E19" s="27">
        <v>46</v>
      </c>
      <c r="F19" s="27">
        <v>2</v>
      </c>
      <c r="G19" s="27">
        <v>8</v>
      </c>
      <c r="H19" s="27"/>
      <c r="I19" s="27"/>
      <c r="J19" s="27">
        <v>0</v>
      </c>
      <c r="K19" s="27">
        <v>0</v>
      </c>
      <c r="L19" s="27">
        <v>7</v>
      </c>
      <c r="M19" s="27">
        <v>6</v>
      </c>
      <c r="N19" s="27">
        <f t="shared" si="0"/>
        <v>13</v>
      </c>
      <c r="O19" s="39">
        <v>1</v>
      </c>
      <c r="P19" s="39">
        <v>3</v>
      </c>
      <c r="Q19" s="39">
        <v>0</v>
      </c>
      <c r="R19" s="39">
        <v>4</v>
      </c>
      <c r="S19" s="39">
        <v>3</v>
      </c>
      <c r="T19" s="27">
        <f t="shared" si="2"/>
        <v>4</v>
      </c>
      <c r="U19" s="40">
        <f t="shared" si="3"/>
        <v>0.32608695652173914</v>
      </c>
      <c r="V19" s="22">
        <v>380</v>
      </c>
      <c r="W19" s="22" t="s">
        <v>81</v>
      </c>
      <c r="X19" s="22" t="s">
        <v>78</v>
      </c>
      <c r="Y19" s="68">
        <v>1286</v>
      </c>
      <c r="Z19" s="97" t="s">
        <v>2</v>
      </c>
      <c r="AA19" s="1" t="s">
        <v>79</v>
      </c>
      <c r="AB19" s="28" t="s">
        <v>275</v>
      </c>
    </row>
    <row r="20" spans="1:28" x14ac:dyDescent="0.3">
      <c r="A20" s="1" t="s">
        <v>58</v>
      </c>
      <c r="B20" s="1" t="s">
        <v>46</v>
      </c>
      <c r="C20" s="27" t="s">
        <v>86</v>
      </c>
      <c r="D20" s="38">
        <v>25</v>
      </c>
      <c r="E20" s="27">
        <v>21</v>
      </c>
      <c r="F20" s="27">
        <v>2</v>
      </c>
      <c r="G20" s="27">
        <v>5</v>
      </c>
      <c r="H20" s="27"/>
      <c r="I20" s="27"/>
      <c r="J20" s="27">
        <v>1</v>
      </c>
      <c r="K20" s="27">
        <v>2</v>
      </c>
      <c r="L20" s="27">
        <v>2</v>
      </c>
      <c r="M20" s="27">
        <v>3</v>
      </c>
      <c r="N20" s="27">
        <f t="shared" si="0"/>
        <v>5</v>
      </c>
      <c r="O20" s="39">
        <v>1</v>
      </c>
      <c r="P20" s="39">
        <v>4</v>
      </c>
      <c r="Q20" s="39">
        <v>1</v>
      </c>
      <c r="R20" s="39">
        <v>0</v>
      </c>
      <c r="S20" s="39">
        <v>0</v>
      </c>
      <c r="T20" s="27">
        <f t="shared" si="2"/>
        <v>5</v>
      </c>
      <c r="U20" s="40">
        <f t="shared" si="3"/>
        <v>0.61904761904761907</v>
      </c>
      <c r="V20" s="22">
        <v>380</v>
      </c>
      <c r="W20" s="22" t="s">
        <v>81</v>
      </c>
      <c r="X20" s="22" t="s">
        <v>78</v>
      </c>
      <c r="Y20" s="68">
        <v>1286</v>
      </c>
      <c r="Z20" s="97" t="s">
        <v>2</v>
      </c>
      <c r="AA20" s="1" t="s">
        <v>79</v>
      </c>
      <c r="AB20" s="28" t="s">
        <v>275</v>
      </c>
    </row>
    <row r="21" spans="1:28" x14ac:dyDescent="0.3">
      <c r="A21" s="1" t="s">
        <v>58</v>
      </c>
      <c r="B21" s="1" t="s">
        <v>46</v>
      </c>
      <c r="C21" s="27" t="s">
        <v>52</v>
      </c>
      <c r="D21" s="38">
        <v>12</v>
      </c>
      <c r="E21" s="27">
        <v>7</v>
      </c>
      <c r="F21" s="27">
        <v>0</v>
      </c>
      <c r="G21" s="27">
        <v>3</v>
      </c>
      <c r="H21" s="27"/>
      <c r="I21" s="27"/>
      <c r="J21" s="27">
        <v>2</v>
      </c>
      <c r="K21" s="27">
        <v>2</v>
      </c>
      <c r="L21" s="27">
        <v>1</v>
      </c>
      <c r="M21" s="27">
        <v>1</v>
      </c>
      <c r="N21" s="27">
        <f t="shared" si="0"/>
        <v>2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27">
        <f t="shared" si="2"/>
        <v>2</v>
      </c>
      <c r="U21" s="40">
        <f t="shared" si="3"/>
        <v>0.42857142857142855</v>
      </c>
      <c r="V21" s="22">
        <v>380</v>
      </c>
      <c r="W21" s="22" t="s">
        <v>81</v>
      </c>
      <c r="X21" s="22" t="s">
        <v>78</v>
      </c>
      <c r="Y21" s="68">
        <v>1286</v>
      </c>
      <c r="Z21" s="97" t="s">
        <v>2</v>
      </c>
      <c r="AA21" s="1" t="s">
        <v>79</v>
      </c>
      <c r="AB21" s="28" t="s">
        <v>275</v>
      </c>
    </row>
    <row r="22" spans="1:28" x14ac:dyDescent="0.3">
      <c r="A22" s="1" t="s">
        <v>58</v>
      </c>
      <c r="B22" s="1" t="s">
        <v>46</v>
      </c>
      <c r="C22" s="27" t="s">
        <v>50</v>
      </c>
      <c r="D22" s="38">
        <v>11</v>
      </c>
      <c r="E22" s="27">
        <v>43</v>
      </c>
      <c r="F22" s="27">
        <v>7</v>
      </c>
      <c r="G22" s="27">
        <v>19</v>
      </c>
      <c r="H22" s="27"/>
      <c r="I22" s="27"/>
      <c r="J22" s="27">
        <v>1</v>
      </c>
      <c r="K22" s="27">
        <v>3</v>
      </c>
      <c r="L22" s="27">
        <v>6</v>
      </c>
      <c r="M22" s="27">
        <v>2</v>
      </c>
      <c r="N22" s="27">
        <f t="shared" si="0"/>
        <v>8</v>
      </c>
      <c r="O22" s="39">
        <v>1</v>
      </c>
      <c r="P22" s="39">
        <v>2</v>
      </c>
      <c r="Q22" s="39">
        <v>3</v>
      </c>
      <c r="R22" s="39">
        <v>5</v>
      </c>
      <c r="S22" s="39">
        <v>0</v>
      </c>
      <c r="T22" s="27">
        <f t="shared" si="2"/>
        <v>15</v>
      </c>
      <c r="U22" s="40">
        <f t="shared" si="3"/>
        <v>0.53488372093023251</v>
      </c>
      <c r="V22" s="22">
        <v>380</v>
      </c>
      <c r="W22" s="22" t="s">
        <v>81</v>
      </c>
      <c r="X22" s="22" t="s">
        <v>78</v>
      </c>
      <c r="Y22" s="68">
        <v>1286</v>
      </c>
      <c r="Z22" s="97" t="s">
        <v>2</v>
      </c>
      <c r="AA22" s="1" t="s">
        <v>79</v>
      </c>
      <c r="AB22" s="28" t="s">
        <v>275</v>
      </c>
    </row>
    <row r="23" spans="1:28" x14ac:dyDescent="0.3">
      <c r="A23" s="43" t="s">
        <v>58</v>
      </c>
      <c r="B23" s="43" t="s">
        <v>46</v>
      </c>
      <c r="C23" s="44" t="s">
        <v>40</v>
      </c>
      <c r="D23" s="43"/>
      <c r="E23" s="44">
        <f t="shared" ref="E23:T23" si="4">SUM(E13:E22)</f>
        <v>265</v>
      </c>
      <c r="F23" s="44">
        <f t="shared" si="4"/>
        <v>36</v>
      </c>
      <c r="G23" s="44">
        <f t="shared" si="4"/>
        <v>109</v>
      </c>
      <c r="H23" s="44">
        <f t="shared" si="4"/>
        <v>0</v>
      </c>
      <c r="I23" s="44">
        <f t="shared" si="4"/>
        <v>0</v>
      </c>
      <c r="J23" s="44">
        <f t="shared" si="4"/>
        <v>17</v>
      </c>
      <c r="K23" s="44">
        <f t="shared" si="4"/>
        <v>27</v>
      </c>
      <c r="L23" s="44">
        <f t="shared" si="4"/>
        <v>29</v>
      </c>
      <c r="M23" s="44">
        <f t="shared" si="4"/>
        <v>30</v>
      </c>
      <c r="N23" s="44">
        <f t="shared" si="4"/>
        <v>59</v>
      </c>
      <c r="O23" s="44">
        <f t="shared" si="4"/>
        <v>15</v>
      </c>
      <c r="P23" s="44">
        <f t="shared" si="4"/>
        <v>26</v>
      </c>
      <c r="Q23" s="44">
        <f t="shared" si="4"/>
        <v>12</v>
      </c>
      <c r="R23" s="44">
        <f t="shared" si="4"/>
        <v>24</v>
      </c>
      <c r="S23" s="44">
        <f t="shared" si="4"/>
        <v>3</v>
      </c>
      <c r="T23" s="44">
        <f t="shared" si="4"/>
        <v>89</v>
      </c>
      <c r="U23" s="45">
        <f>((T23+Q23+N23-R23)+(O23*2))/E23</f>
        <v>0.62641509433962261</v>
      </c>
      <c r="V23" s="46">
        <v>380</v>
      </c>
      <c r="W23" s="46" t="s">
        <v>81</v>
      </c>
      <c r="X23" s="46" t="s">
        <v>78</v>
      </c>
      <c r="Y23" s="69">
        <v>1286</v>
      </c>
      <c r="Z23" s="99" t="s">
        <v>2</v>
      </c>
      <c r="AA23" s="43" t="s">
        <v>79</v>
      </c>
      <c r="AB23" s="67" t="s">
        <v>275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0.33027522935779818</v>
      </c>
      <c r="H24" s="27"/>
      <c r="I24" s="1"/>
      <c r="J24" s="48" t="s">
        <v>42</v>
      </c>
      <c r="K24" s="50">
        <f>J23/K23</f>
        <v>0.62962962962962965</v>
      </c>
      <c r="L24" s="1"/>
      <c r="M24" s="39" t="s">
        <v>43</v>
      </c>
      <c r="N24" s="51">
        <v>18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32" t="s">
        <v>59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>
        <v>5</v>
      </c>
      <c r="AB32" s="66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58</v>
      </c>
      <c r="C34" s="27" t="s">
        <v>235</v>
      </c>
      <c r="D34" s="38">
        <v>24</v>
      </c>
      <c r="E34" s="27">
        <v>13</v>
      </c>
      <c r="F34" s="27">
        <v>1</v>
      </c>
      <c r="G34" s="27">
        <v>6</v>
      </c>
      <c r="H34" s="27"/>
      <c r="I34" s="27"/>
      <c r="J34" s="27">
        <v>3</v>
      </c>
      <c r="K34" s="27">
        <v>4</v>
      </c>
      <c r="L34" s="27">
        <v>1</v>
      </c>
      <c r="M34" s="27">
        <v>2</v>
      </c>
      <c r="N34" s="27">
        <f t="shared" ref="N34:N38" si="5">SUM(L34:M34)</f>
        <v>3</v>
      </c>
      <c r="O34" s="39">
        <v>0</v>
      </c>
      <c r="P34" s="39">
        <v>1</v>
      </c>
      <c r="Q34" s="39">
        <v>1</v>
      </c>
      <c r="R34" s="39">
        <v>2</v>
      </c>
      <c r="S34" s="39">
        <v>0</v>
      </c>
      <c r="T34" s="27">
        <f>(H34*3)+((F34-H34)*2)+J34</f>
        <v>5</v>
      </c>
      <c r="U34" s="40">
        <f>IFERROR(((T34+Q34+N34-R34)+(O34*2))/E34,"")</f>
        <v>0.53846153846153844</v>
      </c>
      <c r="V34" s="22">
        <v>380</v>
      </c>
      <c r="W34" s="22" t="s">
        <v>77</v>
      </c>
      <c r="X34" s="22" t="s">
        <v>344</v>
      </c>
      <c r="Y34" s="68">
        <v>1286</v>
      </c>
      <c r="Z34" s="36" t="s">
        <v>2</v>
      </c>
      <c r="AA34" s="1" t="s">
        <v>219</v>
      </c>
      <c r="AB34" s="28" t="s">
        <v>276</v>
      </c>
    </row>
    <row r="35" spans="1:28" x14ac:dyDescent="0.3">
      <c r="A35" s="1" t="s">
        <v>46</v>
      </c>
      <c r="B35" s="1" t="s">
        <v>58</v>
      </c>
      <c r="C35" s="27" t="s">
        <v>221</v>
      </c>
      <c r="D35" s="38">
        <v>21</v>
      </c>
      <c r="E35" s="27">
        <v>16</v>
      </c>
      <c r="F35" s="27">
        <v>1</v>
      </c>
      <c r="G35" s="27">
        <v>3</v>
      </c>
      <c r="H35" s="27"/>
      <c r="I35" s="27"/>
      <c r="J35" s="27">
        <v>0</v>
      </c>
      <c r="K35" s="27">
        <v>0</v>
      </c>
      <c r="L35" s="27">
        <v>0</v>
      </c>
      <c r="M35" s="27">
        <v>2</v>
      </c>
      <c r="N35" s="27">
        <f t="shared" si="5"/>
        <v>2</v>
      </c>
      <c r="O35" s="39">
        <v>1</v>
      </c>
      <c r="P35" s="39">
        <v>1</v>
      </c>
      <c r="Q35" s="39">
        <v>0</v>
      </c>
      <c r="R35" s="39">
        <v>1</v>
      </c>
      <c r="S35" s="39">
        <v>0</v>
      </c>
      <c r="T35" s="39">
        <f t="shared" ref="T35:T40" si="6">(H35*3)+((F35-H35)*2)+J35</f>
        <v>2</v>
      </c>
      <c r="U35" s="40">
        <f t="shared" ref="U35:U45" si="7">IFERROR(((T35+Q35+N35-R35)+(O35*2))/E35,"")</f>
        <v>0.3125</v>
      </c>
      <c r="V35" s="22">
        <v>380</v>
      </c>
      <c r="W35" s="22" t="s">
        <v>77</v>
      </c>
      <c r="X35" s="22" t="s">
        <v>344</v>
      </c>
      <c r="Y35" s="68">
        <v>1286</v>
      </c>
      <c r="Z35" s="36" t="s">
        <v>2</v>
      </c>
      <c r="AA35" s="1" t="s">
        <v>219</v>
      </c>
      <c r="AB35" s="28" t="s">
        <v>276</v>
      </c>
    </row>
    <row r="36" spans="1:28" x14ac:dyDescent="0.3">
      <c r="A36" s="1" t="s">
        <v>46</v>
      </c>
      <c r="B36" s="1" t="s">
        <v>58</v>
      </c>
      <c r="C36" s="27" t="s">
        <v>222</v>
      </c>
      <c r="D36" s="38">
        <v>15</v>
      </c>
      <c r="E36" s="27">
        <v>19</v>
      </c>
      <c r="F36" s="27">
        <v>1</v>
      </c>
      <c r="G36" s="27">
        <v>2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si="5"/>
        <v>1</v>
      </c>
      <c r="O36" s="39">
        <v>2</v>
      </c>
      <c r="P36" s="39">
        <v>3</v>
      </c>
      <c r="Q36" s="39">
        <v>2</v>
      </c>
      <c r="R36" s="39">
        <v>3</v>
      </c>
      <c r="S36" s="39">
        <v>0</v>
      </c>
      <c r="T36" s="39">
        <f t="shared" si="6"/>
        <v>2</v>
      </c>
      <c r="U36" s="40">
        <f t="shared" si="7"/>
        <v>0.31578947368421051</v>
      </c>
      <c r="V36" s="22">
        <v>380</v>
      </c>
      <c r="W36" s="22" t="s">
        <v>77</v>
      </c>
      <c r="X36" s="22" t="s">
        <v>344</v>
      </c>
      <c r="Y36" s="68">
        <v>1286</v>
      </c>
      <c r="Z36" s="36" t="s">
        <v>2</v>
      </c>
      <c r="AA36" s="1" t="s">
        <v>219</v>
      </c>
      <c r="AB36" s="28" t="s">
        <v>276</v>
      </c>
    </row>
    <row r="37" spans="1:28" x14ac:dyDescent="0.3">
      <c r="A37" s="1" t="s">
        <v>46</v>
      </c>
      <c r="B37" s="1" t="s">
        <v>58</v>
      </c>
      <c r="C37" s="27" t="s">
        <v>223</v>
      </c>
      <c r="D37" s="38">
        <v>10</v>
      </c>
      <c r="E37" s="27" t="s">
        <v>437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39"/>
      <c r="U37" s="40" t="str">
        <f t="shared" si="7"/>
        <v/>
      </c>
      <c r="V37" s="22">
        <v>380</v>
      </c>
      <c r="W37" s="22" t="s">
        <v>77</v>
      </c>
      <c r="X37" s="22" t="s">
        <v>344</v>
      </c>
      <c r="Y37" s="68">
        <v>1286</v>
      </c>
      <c r="Z37" s="36" t="s">
        <v>2</v>
      </c>
      <c r="AA37" s="1" t="s">
        <v>219</v>
      </c>
      <c r="AB37" s="28" t="s">
        <v>276</v>
      </c>
    </row>
    <row r="38" spans="1:28" x14ac:dyDescent="0.3">
      <c r="A38" s="1" t="s">
        <v>46</v>
      </c>
      <c r="B38" s="1" t="s">
        <v>58</v>
      </c>
      <c r="C38" s="27" t="s">
        <v>224</v>
      </c>
      <c r="D38" s="38">
        <v>14</v>
      </c>
      <c r="E38" s="27">
        <v>25</v>
      </c>
      <c r="F38" s="27">
        <v>6</v>
      </c>
      <c r="G38" s="27">
        <v>10</v>
      </c>
      <c r="H38" s="27"/>
      <c r="I38" s="27"/>
      <c r="J38" s="27">
        <v>2</v>
      </c>
      <c r="K38" s="27">
        <v>5</v>
      </c>
      <c r="L38" s="27">
        <v>1</v>
      </c>
      <c r="M38" s="27">
        <v>1</v>
      </c>
      <c r="N38" s="27">
        <f t="shared" si="5"/>
        <v>2</v>
      </c>
      <c r="O38" s="39">
        <v>4</v>
      </c>
      <c r="P38" s="39">
        <v>4</v>
      </c>
      <c r="Q38" s="39">
        <v>0</v>
      </c>
      <c r="R38" s="39">
        <v>5</v>
      </c>
      <c r="S38" s="39">
        <v>0</v>
      </c>
      <c r="T38" s="39">
        <f t="shared" si="6"/>
        <v>14</v>
      </c>
      <c r="U38" s="40">
        <f t="shared" si="7"/>
        <v>0.76</v>
      </c>
      <c r="V38" s="22">
        <v>380</v>
      </c>
      <c r="W38" s="22" t="s">
        <v>77</v>
      </c>
      <c r="X38" s="22" t="s">
        <v>344</v>
      </c>
      <c r="Y38" s="68">
        <v>1286</v>
      </c>
      <c r="Z38" s="36" t="s">
        <v>2</v>
      </c>
      <c r="AA38" s="1" t="s">
        <v>219</v>
      </c>
      <c r="AB38" s="28" t="s">
        <v>276</v>
      </c>
    </row>
    <row r="39" spans="1:28" x14ac:dyDescent="0.3">
      <c r="A39" s="1" t="s">
        <v>46</v>
      </c>
      <c r="B39" s="1" t="s">
        <v>58</v>
      </c>
      <c r="C39" s="27" t="s">
        <v>111</v>
      </c>
      <c r="D39" s="38">
        <v>44</v>
      </c>
      <c r="E39" s="27" t="s">
        <v>437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 t="str">
        <f t="shared" si="7"/>
        <v/>
      </c>
      <c r="V39" s="22">
        <v>380</v>
      </c>
      <c r="W39" s="22" t="s">
        <v>77</v>
      </c>
      <c r="X39" s="22" t="s">
        <v>344</v>
      </c>
      <c r="Y39" s="68">
        <v>1286</v>
      </c>
      <c r="Z39" s="36" t="s">
        <v>2</v>
      </c>
      <c r="AA39" s="1" t="s">
        <v>219</v>
      </c>
      <c r="AB39" s="28" t="s">
        <v>276</v>
      </c>
    </row>
    <row r="40" spans="1:28" x14ac:dyDescent="0.3">
      <c r="A40" s="1" t="s">
        <v>46</v>
      </c>
      <c r="B40" s="1" t="s">
        <v>58</v>
      </c>
      <c r="C40" s="27" t="s">
        <v>372</v>
      </c>
      <c r="D40" s="38">
        <v>11</v>
      </c>
      <c r="E40" s="27">
        <v>37</v>
      </c>
      <c r="F40" s="27">
        <v>3</v>
      </c>
      <c r="G40" s="27">
        <v>10</v>
      </c>
      <c r="H40" s="27"/>
      <c r="I40" s="27"/>
      <c r="J40" s="27">
        <v>1</v>
      </c>
      <c r="K40" s="27">
        <v>2</v>
      </c>
      <c r="L40" s="27">
        <v>4</v>
      </c>
      <c r="M40" s="27">
        <v>1</v>
      </c>
      <c r="N40" s="27">
        <f t="shared" ref="N40:N45" si="8">SUM(L40:M40)</f>
        <v>5</v>
      </c>
      <c r="O40" s="39">
        <v>3</v>
      </c>
      <c r="P40" s="39">
        <v>2</v>
      </c>
      <c r="Q40" s="39">
        <v>1</v>
      </c>
      <c r="R40" s="39">
        <v>0</v>
      </c>
      <c r="S40" s="39">
        <v>0</v>
      </c>
      <c r="T40" s="39">
        <f t="shared" si="6"/>
        <v>7</v>
      </c>
      <c r="U40" s="40">
        <f t="shared" si="7"/>
        <v>0.51351351351351349</v>
      </c>
      <c r="V40" s="22">
        <v>380</v>
      </c>
      <c r="W40" s="22" t="s">
        <v>77</v>
      </c>
      <c r="X40" s="22" t="s">
        <v>344</v>
      </c>
      <c r="Y40" s="68">
        <v>1286</v>
      </c>
      <c r="Z40" s="36" t="s">
        <v>2</v>
      </c>
      <c r="AA40" s="1" t="s">
        <v>219</v>
      </c>
      <c r="AB40" s="28" t="s">
        <v>276</v>
      </c>
    </row>
    <row r="41" spans="1:28" x14ac:dyDescent="0.3">
      <c r="A41" s="1" t="s">
        <v>46</v>
      </c>
      <c r="B41" s="1" t="s">
        <v>58</v>
      </c>
      <c r="C41" s="27" t="s">
        <v>469</v>
      </c>
      <c r="D41" s="38">
        <v>12</v>
      </c>
      <c r="E41" s="27">
        <v>28</v>
      </c>
      <c r="F41" s="27">
        <v>1</v>
      </c>
      <c r="G41" s="27">
        <v>3</v>
      </c>
      <c r="H41" s="27"/>
      <c r="I41" s="27"/>
      <c r="J41" s="27">
        <v>2</v>
      </c>
      <c r="K41" s="27">
        <v>2</v>
      </c>
      <c r="L41" s="27">
        <v>2</v>
      </c>
      <c r="M41" s="27">
        <v>2</v>
      </c>
      <c r="N41" s="27">
        <f t="shared" si="8"/>
        <v>4</v>
      </c>
      <c r="O41" s="39">
        <v>3</v>
      </c>
      <c r="P41" s="39">
        <v>3</v>
      </c>
      <c r="Q41" s="39">
        <v>3</v>
      </c>
      <c r="R41" s="39">
        <v>6</v>
      </c>
      <c r="S41" s="39">
        <v>0</v>
      </c>
      <c r="T41" s="39">
        <f>(H41*3)+((F41-H41)*2)+J41</f>
        <v>4</v>
      </c>
      <c r="U41" s="40">
        <f t="shared" si="7"/>
        <v>0.39285714285714285</v>
      </c>
      <c r="V41" s="22">
        <v>380</v>
      </c>
      <c r="W41" s="22" t="s">
        <v>77</v>
      </c>
      <c r="X41" s="22" t="s">
        <v>344</v>
      </c>
      <c r="Y41" s="68">
        <v>1286</v>
      </c>
      <c r="Z41" s="36" t="s">
        <v>2</v>
      </c>
      <c r="AA41" s="1" t="s">
        <v>219</v>
      </c>
      <c r="AB41" s="28" t="s">
        <v>276</v>
      </c>
    </row>
    <row r="42" spans="1:28" x14ac:dyDescent="0.3">
      <c r="A42" s="1" t="s">
        <v>46</v>
      </c>
      <c r="B42" s="1" t="s">
        <v>58</v>
      </c>
      <c r="C42" s="27" t="s">
        <v>226</v>
      </c>
      <c r="D42" s="38">
        <v>25</v>
      </c>
      <c r="E42" s="27">
        <v>44</v>
      </c>
      <c r="F42" s="27">
        <v>13</v>
      </c>
      <c r="G42" s="27">
        <v>26</v>
      </c>
      <c r="H42" s="27"/>
      <c r="I42" s="27"/>
      <c r="J42" s="27">
        <v>1</v>
      </c>
      <c r="K42" s="27">
        <v>5</v>
      </c>
      <c r="L42" s="27">
        <v>6</v>
      </c>
      <c r="M42" s="27">
        <v>6</v>
      </c>
      <c r="N42" s="27">
        <f t="shared" si="8"/>
        <v>12</v>
      </c>
      <c r="O42" s="39">
        <v>2</v>
      </c>
      <c r="P42" s="39">
        <v>3</v>
      </c>
      <c r="Q42" s="39">
        <v>4</v>
      </c>
      <c r="R42" s="39">
        <v>2</v>
      </c>
      <c r="S42" s="39">
        <v>0</v>
      </c>
      <c r="T42" s="39">
        <f>(H42*3)+((F42-H42)*2)+J42</f>
        <v>27</v>
      </c>
      <c r="U42" s="40">
        <f t="shared" si="7"/>
        <v>1.0227272727272727</v>
      </c>
      <c r="V42" s="22">
        <v>380</v>
      </c>
      <c r="W42" s="22" t="s">
        <v>77</v>
      </c>
      <c r="X42" s="22" t="s">
        <v>344</v>
      </c>
      <c r="Y42" s="68">
        <v>1286</v>
      </c>
      <c r="Z42" s="36" t="s">
        <v>2</v>
      </c>
      <c r="AA42" s="1" t="s">
        <v>219</v>
      </c>
      <c r="AB42" s="28" t="s">
        <v>276</v>
      </c>
    </row>
    <row r="43" spans="1:28" x14ac:dyDescent="0.3">
      <c r="A43" s="1" t="s">
        <v>46</v>
      </c>
      <c r="B43" s="1" t="s">
        <v>58</v>
      </c>
      <c r="C43" s="27" t="s">
        <v>373</v>
      </c>
      <c r="D43" s="38">
        <v>41</v>
      </c>
      <c r="E43" s="27">
        <v>7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1</v>
      </c>
      <c r="M43" s="27">
        <v>0</v>
      </c>
      <c r="N43" s="27">
        <f t="shared" si="8"/>
        <v>1</v>
      </c>
      <c r="O43" s="39">
        <v>0</v>
      </c>
      <c r="P43" s="39">
        <v>1</v>
      </c>
      <c r="Q43" s="39">
        <v>0</v>
      </c>
      <c r="R43" s="39">
        <v>1</v>
      </c>
      <c r="S43" s="39">
        <v>0</v>
      </c>
      <c r="T43" s="39">
        <f>(H43*3)+((F43-H43)*2)+J43</f>
        <v>0</v>
      </c>
      <c r="U43" s="40">
        <f t="shared" si="7"/>
        <v>0</v>
      </c>
      <c r="V43" s="22">
        <v>380</v>
      </c>
      <c r="W43" s="22" t="s">
        <v>77</v>
      </c>
      <c r="X43" s="22" t="s">
        <v>344</v>
      </c>
      <c r="Y43" s="68">
        <v>1286</v>
      </c>
      <c r="Z43" s="36" t="s">
        <v>2</v>
      </c>
      <c r="AA43" s="1" t="s">
        <v>219</v>
      </c>
      <c r="AB43" s="28" t="s">
        <v>276</v>
      </c>
    </row>
    <row r="44" spans="1:28" x14ac:dyDescent="0.3">
      <c r="A44" s="1" t="s">
        <v>46</v>
      </c>
      <c r="B44" s="1" t="s">
        <v>58</v>
      </c>
      <c r="C44" s="27" t="s">
        <v>227</v>
      </c>
      <c r="D44" s="38">
        <v>42</v>
      </c>
      <c r="E44" s="27">
        <v>42</v>
      </c>
      <c r="F44" s="27">
        <v>4</v>
      </c>
      <c r="G44" s="27">
        <v>19</v>
      </c>
      <c r="H44" s="27"/>
      <c r="I44" s="27"/>
      <c r="J44" s="27">
        <v>6</v>
      </c>
      <c r="K44" s="27">
        <v>11</v>
      </c>
      <c r="L44" s="27">
        <v>3</v>
      </c>
      <c r="M44" s="27">
        <v>6</v>
      </c>
      <c r="N44" s="27">
        <f t="shared" si="8"/>
        <v>9</v>
      </c>
      <c r="O44" s="39">
        <v>0</v>
      </c>
      <c r="P44" s="55">
        <v>6</v>
      </c>
      <c r="Q44" s="39">
        <v>0</v>
      </c>
      <c r="R44" s="39">
        <v>5</v>
      </c>
      <c r="S44" s="39">
        <v>3</v>
      </c>
      <c r="T44" s="39">
        <f>(H44*3)+((F44-H44)*2)+J44</f>
        <v>14</v>
      </c>
      <c r="U44" s="40">
        <f t="shared" si="7"/>
        <v>0.42857142857142855</v>
      </c>
      <c r="V44" s="22">
        <v>380</v>
      </c>
      <c r="W44" s="22" t="s">
        <v>77</v>
      </c>
      <c r="X44" s="22" t="s">
        <v>344</v>
      </c>
      <c r="Y44" s="68">
        <v>1286</v>
      </c>
      <c r="Z44" s="98" t="s">
        <v>471</v>
      </c>
      <c r="AA44" s="1" t="s">
        <v>219</v>
      </c>
      <c r="AB44" s="28" t="s">
        <v>276</v>
      </c>
    </row>
    <row r="45" spans="1:28" x14ac:dyDescent="0.3">
      <c r="A45" s="1" t="s">
        <v>46</v>
      </c>
      <c r="B45" s="1" t="s">
        <v>58</v>
      </c>
      <c r="C45" s="27" t="s">
        <v>228</v>
      </c>
      <c r="D45" s="38">
        <v>20</v>
      </c>
      <c r="E45" s="27">
        <v>34</v>
      </c>
      <c r="F45" s="27">
        <v>4</v>
      </c>
      <c r="G45" s="27">
        <v>9</v>
      </c>
      <c r="H45" s="27"/>
      <c r="I45" s="27"/>
      <c r="J45" s="27">
        <v>4</v>
      </c>
      <c r="K45" s="27">
        <v>8</v>
      </c>
      <c r="L45" s="27">
        <v>3</v>
      </c>
      <c r="M45" s="27">
        <v>3</v>
      </c>
      <c r="N45" s="27">
        <f t="shared" si="8"/>
        <v>6</v>
      </c>
      <c r="O45" s="39">
        <v>1</v>
      </c>
      <c r="P45" s="39">
        <v>5</v>
      </c>
      <c r="Q45" s="39">
        <v>0</v>
      </c>
      <c r="R45" s="39">
        <v>5</v>
      </c>
      <c r="S45" s="39">
        <v>0</v>
      </c>
      <c r="T45" s="39">
        <f>(H45*3)+((F45-H45)*2)+J45</f>
        <v>12</v>
      </c>
      <c r="U45" s="40">
        <f t="shared" si="7"/>
        <v>0.44117647058823528</v>
      </c>
      <c r="V45" s="22">
        <v>380</v>
      </c>
      <c r="W45" s="22" t="s">
        <v>77</v>
      </c>
      <c r="X45" s="22" t="s">
        <v>344</v>
      </c>
      <c r="Y45" s="68">
        <v>1286</v>
      </c>
      <c r="Z45" s="36" t="s">
        <v>2</v>
      </c>
      <c r="AA45" s="1" t="s">
        <v>219</v>
      </c>
      <c r="AB45" s="28" t="s">
        <v>276</v>
      </c>
    </row>
    <row r="46" spans="1:28" x14ac:dyDescent="0.3">
      <c r="A46" s="43" t="s">
        <v>46</v>
      </c>
      <c r="B46" s="43" t="s">
        <v>58</v>
      </c>
      <c r="C46" s="44" t="s">
        <v>40</v>
      </c>
      <c r="D46" s="43"/>
      <c r="E46" s="44">
        <f t="shared" ref="E46:T46" si="9">SUM(E34:E45)</f>
        <v>265</v>
      </c>
      <c r="F46" s="44">
        <f t="shared" si="9"/>
        <v>34</v>
      </c>
      <c r="G46" s="44">
        <f t="shared" si="9"/>
        <v>89</v>
      </c>
      <c r="H46" s="44">
        <f t="shared" si="9"/>
        <v>0</v>
      </c>
      <c r="I46" s="44">
        <f t="shared" si="9"/>
        <v>0</v>
      </c>
      <c r="J46" s="44">
        <f t="shared" si="9"/>
        <v>19</v>
      </c>
      <c r="K46" s="44">
        <f t="shared" si="9"/>
        <v>37</v>
      </c>
      <c r="L46" s="44">
        <f t="shared" si="9"/>
        <v>21</v>
      </c>
      <c r="M46" s="44">
        <f t="shared" si="9"/>
        <v>24</v>
      </c>
      <c r="N46" s="44">
        <f t="shared" si="9"/>
        <v>45</v>
      </c>
      <c r="O46" s="44">
        <f t="shared" si="9"/>
        <v>16</v>
      </c>
      <c r="P46" s="44">
        <f t="shared" si="9"/>
        <v>29</v>
      </c>
      <c r="Q46" s="44">
        <f t="shared" si="9"/>
        <v>11</v>
      </c>
      <c r="R46" s="44">
        <f t="shared" si="9"/>
        <v>30</v>
      </c>
      <c r="S46" s="44">
        <f t="shared" si="9"/>
        <v>3</v>
      </c>
      <c r="T46" s="44">
        <f t="shared" si="9"/>
        <v>87</v>
      </c>
      <c r="U46" s="45">
        <f>((T46+Q46+N46-R46)+(O46*2))/E46</f>
        <v>0.54716981132075471</v>
      </c>
      <c r="V46" s="46">
        <v>380</v>
      </c>
      <c r="W46" s="46" t="s">
        <v>77</v>
      </c>
      <c r="X46" s="46" t="s">
        <v>344</v>
      </c>
      <c r="Y46" s="69">
        <v>1286</v>
      </c>
      <c r="Z46" s="100" t="s">
        <v>2</v>
      </c>
      <c r="AA46" s="43" t="s">
        <v>219</v>
      </c>
      <c r="AB46" s="67" t="s">
        <v>276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0.38202247191011235</v>
      </c>
      <c r="H47" s="27"/>
      <c r="I47" s="1"/>
      <c r="J47" s="48" t="s">
        <v>42</v>
      </c>
      <c r="K47" s="50">
        <f>J46/K46</f>
        <v>0.51351351351351349</v>
      </c>
      <c r="L47" s="1"/>
      <c r="M47" s="39" t="s">
        <v>43</v>
      </c>
      <c r="N47" s="51">
        <v>17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D7FA-BA6F-4F04-9FAB-B3A2960AE05C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386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277</v>
      </c>
      <c r="D4" s="7" t="s">
        <v>5</v>
      </c>
      <c r="E4" s="8"/>
      <c r="F4" s="5"/>
      <c r="G4" s="1"/>
      <c r="J4" s="15" t="s">
        <v>279</v>
      </c>
      <c r="K4" s="16" t="s">
        <v>45</v>
      </c>
      <c r="L4" s="17"/>
      <c r="M4" s="18"/>
      <c r="N4" s="19">
        <v>20</v>
      </c>
      <c r="O4" s="19">
        <v>21</v>
      </c>
      <c r="P4" s="19">
        <v>31</v>
      </c>
      <c r="Q4" s="19">
        <v>23</v>
      </c>
      <c r="R4" s="20"/>
      <c r="S4" s="21">
        <f>SUM(N4:R4)</f>
        <v>95</v>
      </c>
      <c r="T4" s="22">
        <v>381</v>
      </c>
    </row>
    <row r="5" spans="1:28" x14ac:dyDescent="0.3">
      <c r="B5" s="1"/>
      <c r="C5" s="6" t="s">
        <v>278</v>
      </c>
      <c r="D5" s="7" t="s">
        <v>6</v>
      </c>
      <c r="E5" s="1"/>
      <c r="F5" s="1"/>
      <c r="G5" s="1"/>
      <c r="J5" s="15" t="s">
        <v>280</v>
      </c>
      <c r="K5" s="16" t="s">
        <v>65</v>
      </c>
      <c r="L5" s="17"/>
      <c r="M5" s="18"/>
      <c r="N5" s="19">
        <v>29</v>
      </c>
      <c r="O5" s="19">
        <v>20</v>
      </c>
      <c r="P5" s="19">
        <v>31</v>
      </c>
      <c r="Q5" s="19">
        <v>23</v>
      </c>
      <c r="R5" s="64"/>
      <c r="S5" s="21">
        <f>SUM(N5:R5)</f>
        <v>103</v>
      </c>
      <c r="T5" s="22">
        <v>381</v>
      </c>
      <c r="U5" s="1"/>
      <c r="V5" s="1"/>
      <c r="W5" s="1"/>
    </row>
    <row r="6" spans="1:28" x14ac:dyDescent="0.3">
      <c r="C6" s="23">
        <v>1087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26">
        <v>381</v>
      </c>
      <c r="W7" s="1"/>
    </row>
    <row r="8" spans="1:28" x14ac:dyDescent="0.3">
      <c r="B8" s="1"/>
      <c r="C8" s="7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64</v>
      </c>
      <c r="B13" s="1" t="s">
        <v>46</v>
      </c>
      <c r="C13" s="27" t="s">
        <v>47</v>
      </c>
      <c r="D13" s="38">
        <v>21</v>
      </c>
      <c r="E13" s="27" t="s">
        <v>451</v>
      </c>
      <c r="F13" s="27"/>
      <c r="G13" s="27"/>
      <c r="H13" s="27"/>
      <c r="I13" s="27"/>
      <c r="J13" s="27"/>
      <c r="K13" s="27"/>
      <c r="L13" s="87"/>
      <c r="M13" s="27"/>
      <c r="N13" s="27"/>
      <c r="O13" s="27"/>
      <c r="P13" s="39"/>
      <c r="Q13" s="87"/>
      <c r="R13" s="87"/>
      <c r="S13" s="87"/>
      <c r="T13" s="27"/>
      <c r="U13" s="40" t="str">
        <f>IFERROR(((T13+Q13+N13-R13)+(O13*2))/E13,"")</f>
        <v/>
      </c>
      <c r="V13" s="22">
        <v>381</v>
      </c>
      <c r="W13" s="22" t="s">
        <v>77</v>
      </c>
      <c r="X13" s="22" t="s">
        <v>82</v>
      </c>
      <c r="Y13" s="68">
        <v>1087</v>
      </c>
      <c r="Z13" s="41"/>
      <c r="AA13" s="1" t="s">
        <v>79</v>
      </c>
      <c r="AB13" s="28" t="s">
        <v>281</v>
      </c>
    </row>
    <row r="14" spans="1:28" x14ac:dyDescent="0.3">
      <c r="A14" s="1" t="s">
        <v>64</v>
      </c>
      <c r="B14" s="1" t="s">
        <v>46</v>
      </c>
      <c r="C14" s="27" t="s">
        <v>85</v>
      </c>
      <c r="D14" s="38">
        <v>24</v>
      </c>
      <c r="E14" s="27">
        <v>25</v>
      </c>
      <c r="F14" s="27">
        <v>2</v>
      </c>
      <c r="G14" s="27">
        <v>5</v>
      </c>
      <c r="H14" s="27"/>
      <c r="I14" s="27"/>
      <c r="J14" s="27">
        <v>0</v>
      </c>
      <c r="K14" s="27">
        <v>0</v>
      </c>
      <c r="L14" s="87"/>
      <c r="M14" s="27">
        <v>3</v>
      </c>
      <c r="N14" s="27">
        <f t="shared" ref="N14:N18" si="0">SUM(L14:M14)</f>
        <v>3</v>
      </c>
      <c r="O14" s="39">
        <v>1</v>
      </c>
      <c r="P14" s="39">
        <v>5</v>
      </c>
      <c r="Q14" s="88"/>
      <c r="R14" s="88"/>
      <c r="S14" s="88"/>
      <c r="T14" s="27">
        <f t="shared" ref="T14:T22" si="1">+(F14*2)+J14</f>
        <v>4</v>
      </c>
      <c r="U14" s="40">
        <f t="shared" ref="U14:U22" si="2">IFERROR(((T14+Q14+N14-R14)+(O14*2))/E14,"")</f>
        <v>0.36</v>
      </c>
      <c r="V14" s="22">
        <v>381</v>
      </c>
      <c r="W14" s="22" t="s">
        <v>77</v>
      </c>
      <c r="X14" s="22" t="s">
        <v>82</v>
      </c>
      <c r="Y14" s="68">
        <v>1087</v>
      </c>
      <c r="Z14" s="41"/>
      <c r="AA14" s="1" t="s">
        <v>79</v>
      </c>
      <c r="AB14" s="28" t="s">
        <v>281</v>
      </c>
    </row>
    <row r="15" spans="1:28" x14ac:dyDescent="0.3">
      <c r="A15" s="1" t="s">
        <v>64</v>
      </c>
      <c r="B15" s="1" t="s">
        <v>46</v>
      </c>
      <c r="C15" s="27" t="s">
        <v>54</v>
      </c>
      <c r="D15" s="38">
        <v>32</v>
      </c>
      <c r="E15" s="27">
        <v>29</v>
      </c>
      <c r="F15" s="27">
        <v>5</v>
      </c>
      <c r="G15" s="27">
        <v>9</v>
      </c>
      <c r="H15" s="27"/>
      <c r="I15" s="27"/>
      <c r="J15" s="27">
        <v>0</v>
      </c>
      <c r="K15" s="27">
        <v>1</v>
      </c>
      <c r="L15" s="87"/>
      <c r="M15" s="27">
        <v>7</v>
      </c>
      <c r="N15" s="27">
        <f t="shared" si="0"/>
        <v>7</v>
      </c>
      <c r="O15" s="39">
        <v>8</v>
      </c>
      <c r="P15" s="39">
        <v>0</v>
      </c>
      <c r="Q15" s="88"/>
      <c r="R15" s="88"/>
      <c r="S15" s="88"/>
      <c r="T15" s="27">
        <f t="shared" si="1"/>
        <v>10</v>
      </c>
      <c r="U15" s="40">
        <f t="shared" si="2"/>
        <v>1.1379310344827587</v>
      </c>
      <c r="V15" s="22">
        <v>381</v>
      </c>
      <c r="W15" s="22" t="s">
        <v>77</v>
      </c>
      <c r="X15" s="22" t="s">
        <v>82</v>
      </c>
      <c r="Y15" s="68">
        <v>1087</v>
      </c>
      <c r="Z15" s="41"/>
      <c r="AA15" s="1" t="s">
        <v>79</v>
      </c>
      <c r="AB15" s="28" t="s">
        <v>281</v>
      </c>
    </row>
    <row r="16" spans="1:28" x14ac:dyDescent="0.3">
      <c r="A16" s="1" t="s">
        <v>64</v>
      </c>
      <c r="B16" s="1" t="s">
        <v>46</v>
      </c>
      <c r="C16" s="27" t="s">
        <v>48</v>
      </c>
      <c r="D16" s="38">
        <v>15</v>
      </c>
      <c r="E16" s="27">
        <v>39</v>
      </c>
      <c r="F16" s="27">
        <v>10</v>
      </c>
      <c r="G16" s="27">
        <v>19</v>
      </c>
      <c r="H16" s="27"/>
      <c r="I16" s="27"/>
      <c r="J16" s="27">
        <v>7</v>
      </c>
      <c r="K16" s="27">
        <v>8</v>
      </c>
      <c r="L16" s="87"/>
      <c r="M16" s="27">
        <v>13</v>
      </c>
      <c r="N16" s="27">
        <f t="shared" si="0"/>
        <v>13</v>
      </c>
      <c r="O16" s="39">
        <v>3</v>
      </c>
      <c r="P16" s="39">
        <v>3</v>
      </c>
      <c r="Q16" s="88"/>
      <c r="R16" s="88"/>
      <c r="S16" s="88"/>
      <c r="T16" s="27">
        <f t="shared" si="1"/>
        <v>27</v>
      </c>
      <c r="U16" s="40">
        <f t="shared" si="2"/>
        <v>1.1794871794871795</v>
      </c>
      <c r="V16" s="22">
        <v>381</v>
      </c>
      <c r="W16" s="22" t="s">
        <v>77</v>
      </c>
      <c r="X16" s="22" t="s">
        <v>82</v>
      </c>
      <c r="Y16" s="68">
        <v>1087</v>
      </c>
      <c r="Z16" s="41"/>
      <c r="AA16" s="1" t="s">
        <v>79</v>
      </c>
      <c r="AB16" s="28" t="s">
        <v>281</v>
      </c>
    </row>
    <row r="17" spans="1:28" x14ac:dyDescent="0.3">
      <c r="A17" s="1" t="s">
        <v>64</v>
      </c>
      <c r="B17" s="1" t="s">
        <v>46</v>
      </c>
      <c r="C17" s="27" t="s">
        <v>49</v>
      </c>
      <c r="D17" s="38">
        <v>42</v>
      </c>
      <c r="E17" s="27">
        <v>23</v>
      </c>
      <c r="F17" s="27">
        <v>9</v>
      </c>
      <c r="G17" s="27">
        <v>16</v>
      </c>
      <c r="H17" s="27"/>
      <c r="I17" s="27"/>
      <c r="J17" s="27">
        <v>1</v>
      </c>
      <c r="K17" s="27">
        <v>2</v>
      </c>
      <c r="L17" s="87"/>
      <c r="M17" s="27">
        <v>6</v>
      </c>
      <c r="N17" s="27">
        <f t="shared" si="0"/>
        <v>6</v>
      </c>
      <c r="O17" s="39">
        <v>1</v>
      </c>
      <c r="P17" s="39">
        <v>5</v>
      </c>
      <c r="Q17" s="88"/>
      <c r="R17" s="88"/>
      <c r="S17" s="88"/>
      <c r="T17" s="27">
        <f t="shared" si="1"/>
        <v>19</v>
      </c>
      <c r="U17" s="40">
        <f t="shared" si="2"/>
        <v>1.173913043478261</v>
      </c>
      <c r="V17" s="22">
        <v>381</v>
      </c>
      <c r="W17" s="22" t="s">
        <v>77</v>
      </c>
      <c r="X17" s="22" t="s">
        <v>82</v>
      </c>
      <c r="Y17" s="68">
        <v>1087</v>
      </c>
      <c r="Z17" s="41"/>
      <c r="AA17" s="1" t="s">
        <v>79</v>
      </c>
      <c r="AB17" s="28" t="s">
        <v>281</v>
      </c>
    </row>
    <row r="18" spans="1:28" x14ac:dyDescent="0.3">
      <c r="A18" s="1" t="s">
        <v>64</v>
      </c>
      <c r="B18" s="1" t="s">
        <v>46</v>
      </c>
      <c r="C18" s="27" t="s">
        <v>154</v>
      </c>
      <c r="D18" s="38">
        <v>53</v>
      </c>
      <c r="E18" s="27">
        <v>28</v>
      </c>
      <c r="F18" s="27">
        <v>7</v>
      </c>
      <c r="G18" s="27">
        <v>10</v>
      </c>
      <c r="H18" s="27"/>
      <c r="I18" s="27"/>
      <c r="J18" s="27">
        <v>0</v>
      </c>
      <c r="K18" s="27">
        <v>0</v>
      </c>
      <c r="L18" s="87"/>
      <c r="M18" s="27">
        <v>1</v>
      </c>
      <c r="N18" s="27">
        <f t="shared" si="0"/>
        <v>1</v>
      </c>
      <c r="O18" s="39">
        <v>2</v>
      </c>
      <c r="P18" s="39">
        <v>5</v>
      </c>
      <c r="Q18" s="88"/>
      <c r="R18" s="88"/>
      <c r="S18" s="88"/>
      <c r="T18" s="27">
        <f t="shared" si="1"/>
        <v>14</v>
      </c>
      <c r="U18" s="40">
        <f t="shared" si="2"/>
        <v>0.6785714285714286</v>
      </c>
      <c r="V18" s="22">
        <v>381</v>
      </c>
      <c r="W18" s="22" t="s">
        <v>77</v>
      </c>
      <c r="X18" s="22" t="s">
        <v>82</v>
      </c>
      <c r="Y18" s="68">
        <v>1087</v>
      </c>
      <c r="Z18" s="41"/>
      <c r="AA18" s="1" t="s">
        <v>79</v>
      </c>
      <c r="AB18" s="28" t="s">
        <v>281</v>
      </c>
    </row>
    <row r="19" spans="1:28" x14ac:dyDescent="0.3">
      <c r="A19" s="1" t="s">
        <v>64</v>
      </c>
      <c r="B19" s="1" t="s">
        <v>46</v>
      </c>
      <c r="C19" s="27" t="s">
        <v>55</v>
      </c>
      <c r="D19" s="38">
        <v>33</v>
      </c>
      <c r="E19" s="27">
        <v>46</v>
      </c>
      <c r="F19" s="27">
        <v>0</v>
      </c>
      <c r="G19" s="27">
        <v>3</v>
      </c>
      <c r="H19" s="27"/>
      <c r="I19" s="27"/>
      <c r="J19" s="27">
        <v>3</v>
      </c>
      <c r="K19" s="27">
        <v>4</v>
      </c>
      <c r="L19" s="87"/>
      <c r="M19" s="27">
        <v>14</v>
      </c>
      <c r="N19" s="27">
        <f>SUM(L19:M19)</f>
        <v>14</v>
      </c>
      <c r="O19" s="39">
        <v>3</v>
      </c>
      <c r="P19" s="39">
        <v>2</v>
      </c>
      <c r="Q19" s="88"/>
      <c r="R19" s="88"/>
      <c r="S19" s="88"/>
      <c r="T19" s="27">
        <f t="shared" si="1"/>
        <v>3</v>
      </c>
      <c r="U19" s="40">
        <f t="shared" si="2"/>
        <v>0.5</v>
      </c>
      <c r="V19" s="22">
        <v>381</v>
      </c>
      <c r="W19" s="22" t="s">
        <v>77</v>
      </c>
      <c r="X19" s="22" t="s">
        <v>82</v>
      </c>
      <c r="Y19" s="68">
        <v>1087</v>
      </c>
      <c r="Z19" s="41"/>
      <c r="AA19" s="1" t="s">
        <v>79</v>
      </c>
      <c r="AB19" s="28" t="s">
        <v>281</v>
      </c>
    </row>
    <row r="20" spans="1:28" x14ac:dyDescent="0.3">
      <c r="A20" s="1" t="s">
        <v>64</v>
      </c>
      <c r="B20" s="1" t="s">
        <v>46</v>
      </c>
      <c r="C20" s="27" t="s">
        <v>86</v>
      </c>
      <c r="D20" s="38">
        <v>25</v>
      </c>
      <c r="E20" s="27">
        <v>4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87"/>
      <c r="M20" s="27">
        <v>1</v>
      </c>
      <c r="N20" s="27">
        <f>SUM(L20:M20)</f>
        <v>1</v>
      </c>
      <c r="O20" s="39">
        <v>0</v>
      </c>
      <c r="P20" s="39">
        <v>0</v>
      </c>
      <c r="Q20" s="88"/>
      <c r="R20" s="88"/>
      <c r="S20" s="88"/>
      <c r="T20" s="27">
        <f t="shared" si="1"/>
        <v>0</v>
      </c>
      <c r="U20" s="40">
        <f t="shared" si="2"/>
        <v>0.25</v>
      </c>
      <c r="V20" s="22">
        <v>381</v>
      </c>
      <c r="W20" s="22" t="s">
        <v>77</v>
      </c>
      <c r="X20" s="22" t="s">
        <v>82</v>
      </c>
      <c r="Y20" s="68">
        <v>1087</v>
      </c>
      <c r="Z20" s="41"/>
      <c r="AA20" s="1" t="s">
        <v>79</v>
      </c>
      <c r="AB20" s="28" t="s">
        <v>281</v>
      </c>
    </row>
    <row r="21" spans="1:28" x14ac:dyDescent="0.3">
      <c r="A21" s="1" t="s">
        <v>64</v>
      </c>
      <c r="B21" s="1" t="s">
        <v>46</v>
      </c>
      <c r="C21" s="27" t="s">
        <v>52</v>
      </c>
      <c r="D21" s="38">
        <v>12</v>
      </c>
      <c r="E21" s="27">
        <v>20</v>
      </c>
      <c r="F21" s="27">
        <v>3</v>
      </c>
      <c r="G21" s="27">
        <v>7</v>
      </c>
      <c r="H21" s="27"/>
      <c r="I21" s="27"/>
      <c r="J21" s="27">
        <v>0</v>
      </c>
      <c r="K21" s="27">
        <v>0</v>
      </c>
      <c r="L21" s="87"/>
      <c r="M21" s="27">
        <v>2</v>
      </c>
      <c r="N21" s="27">
        <f>SUM(L21:M21)</f>
        <v>2</v>
      </c>
      <c r="O21" s="39">
        <v>2</v>
      </c>
      <c r="P21" s="39">
        <v>2</v>
      </c>
      <c r="Q21" s="88"/>
      <c r="R21" s="88"/>
      <c r="S21" s="88"/>
      <c r="T21" s="27">
        <f t="shared" si="1"/>
        <v>6</v>
      </c>
      <c r="U21" s="40">
        <f t="shared" si="2"/>
        <v>0.6</v>
      </c>
      <c r="V21" s="22">
        <v>381</v>
      </c>
      <c r="W21" s="22" t="s">
        <v>77</v>
      </c>
      <c r="X21" s="22" t="s">
        <v>82</v>
      </c>
      <c r="Y21" s="68">
        <v>1087</v>
      </c>
      <c r="Z21" s="41"/>
      <c r="AA21" s="1" t="s">
        <v>79</v>
      </c>
      <c r="AB21" s="28" t="s">
        <v>281</v>
      </c>
    </row>
    <row r="22" spans="1:28" x14ac:dyDescent="0.3">
      <c r="A22" s="1" t="s">
        <v>64</v>
      </c>
      <c r="B22" s="1" t="s">
        <v>46</v>
      </c>
      <c r="C22" s="27" t="s">
        <v>50</v>
      </c>
      <c r="D22" s="38">
        <v>11</v>
      </c>
      <c r="E22" s="27">
        <v>26</v>
      </c>
      <c r="F22" s="27">
        <v>5</v>
      </c>
      <c r="G22" s="27">
        <v>11</v>
      </c>
      <c r="H22" s="27"/>
      <c r="I22" s="27"/>
      <c r="J22" s="27">
        <v>2</v>
      </c>
      <c r="K22" s="27">
        <v>2</v>
      </c>
      <c r="L22" s="87"/>
      <c r="M22" s="27">
        <v>1</v>
      </c>
      <c r="N22" s="27">
        <f>SUM(L22:M22)</f>
        <v>1</v>
      </c>
      <c r="O22" s="39">
        <v>1</v>
      </c>
      <c r="P22" s="55">
        <v>6</v>
      </c>
      <c r="Q22" s="88"/>
      <c r="R22" s="88"/>
      <c r="S22" s="88"/>
      <c r="T22" s="27">
        <f t="shared" si="1"/>
        <v>12</v>
      </c>
      <c r="U22" s="40">
        <f t="shared" si="2"/>
        <v>0.57692307692307687</v>
      </c>
      <c r="V22" s="22">
        <v>381</v>
      </c>
      <c r="W22" s="22" t="s">
        <v>77</v>
      </c>
      <c r="X22" s="22" t="s">
        <v>82</v>
      </c>
      <c r="Y22" s="68">
        <v>1087</v>
      </c>
      <c r="Z22" s="41"/>
      <c r="AA22" s="1" t="s">
        <v>79</v>
      </c>
      <c r="AB22" s="28" t="s">
        <v>281</v>
      </c>
    </row>
    <row r="23" spans="1:28" x14ac:dyDescent="0.3">
      <c r="A23" s="1" t="s">
        <v>64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55">
        <v>7</v>
      </c>
      <c r="R23" s="55">
        <v>18</v>
      </c>
      <c r="S23" s="42"/>
      <c r="T23" s="27"/>
      <c r="U23" s="40" t="str">
        <f t="shared" ref="U23" si="3">_xlfn.IFNA("",((T23+Q23+N23-R23)+(O23*2))/E23)</f>
        <v/>
      </c>
      <c r="V23" s="22">
        <v>381</v>
      </c>
      <c r="W23" s="22" t="s">
        <v>77</v>
      </c>
      <c r="X23" s="22" t="s">
        <v>82</v>
      </c>
      <c r="Y23" s="68">
        <v>1087</v>
      </c>
      <c r="Z23" s="41"/>
      <c r="AA23" s="1" t="s">
        <v>79</v>
      </c>
      <c r="AB23" s="28" t="s">
        <v>281</v>
      </c>
    </row>
    <row r="24" spans="1:28" x14ac:dyDescent="0.3">
      <c r="A24" s="43" t="s">
        <v>64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41</v>
      </c>
      <c r="G24" s="44">
        <f t="shared" si="4"/>
        <v>82</v>
      </c>
      <c r="H24" s="44">
        <f t="shared" si="4"/>
        <v>0</v>
      </c>
      <c r="I24" s="44">
        <f t="shared" si="4"/>
        <v>0</v>
      </c>
      <c r="J24" s="44">
        <f t="shared" si="4"/>
        <v>13</v>
      </c>
      <c r="K24" s="44">
        <f t="shared" si="4"/>
        <v>17</v>
      </c>
      <c r="L24" s="44">
        <f t="shared" si="4"/>
        <v>0</v>
      </c>
      <c r="M24" s="44">
        <f t="shared" si="4"/>
        <v>48</v>
      </c>
      <c r="N24" s="44">
        <f t="shared" si="4"/>
        <v>48</v>
      </c>
      <c r="O24" s="44">
        <f t="shared" si="4"/>
        <v>21</v>
      </c>
      <c r="P24" s="44">
        <f t="shared" si="4"/>
        <v>28</v>
      </c>
      <c r="Q24" s="44">
        <f t="shared" si="4"/>
        <v>7</v>
      </c>
      <c r="R24" s="44">
        <f t="shared" si="4"/>
        <v>18</v>
      </c>
      <c r="S24" s="44">
        <f t="shared" si="4"/>
        <v>0</v>
      </c>
      <c r="T24" s="44">
        <f t="shared" si="4"/>
        <v>95</v>
      </c>
      <c r="U24" s="45">
        <f>((T24+Q24+N24-R24)+(O24*2))/E24</f>
        <v>0.72499999999999998</v>
      </c>
      <c r="V24" s="46">
        <v>381</v>
      </c>
      <c r="W24" s="46" t="s">
        <v>77</v>
      </c>
      <c r="X24" s="46" t="s">
        <v>82</v>
      </c>
      <c r="Y24" s="69">
        <v>1087</v>
      </c>
      <c r="Z24" s="47"/>
      <c r="AA24" s="43" t="s">
        <v>79</v>
      </c>
      <c r="AB24" s="67" t="s">
        <v>281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</v>
      </c>
      <c r="H25" s="27"/>
      <c r="I25" s="1"/>
      <c r="J25" s="48" t="s">
        <v>42</v>
      </c>
      <c r="K25" s="50">
        <f>J24/K24</f>
        <v>0.76470588235294112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6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64</v>
      </c>
      <c r="C35" s="27" t="s">
        <v>182</v>
      </c>
      <c r="D35" s="38">
        <v>50</v>
      </c>
      <c r="E35" s="27" t="s">
        <v>382</v>
      </c>
      <c r="F35" s="27"/>
      <c r="G35" s="27"/>
      <c r="H35" s="27"/>
      <c r="I35" s="27"/>
      <c r="J35" s="27"/>
      <c r="K35" s="27"/>
      <c r="L35" s="87"/>
      <c r="M35" s="27"/>
      <c r="N35" s="27"/>
      <c r="O35" s="27"/>
      <c r="P35" s="39"/>
      <c r="Q35" s="87"/>
      <c r="R35" s="87"/>
      <c r="S35" s="87"/>
      <c r="T35" s="27"/>
      <c r="U35" s="40" t="str">
        <f>IFERROR(((T35+Q35+N35-R35)+(O35*2))/E35,"")</f>
        <v/>
      </c>
      <c r="V35" s="22">
        <v>381</v>
      </c>
      <c r="W35" s="22" t="s">
        <v>81</v>
      </c>
      <c r="X35" s="22" t="s">
        <v>78</v>
      </c>
      <c r="Y35" s="68">
        <v>1087</v>
      </c>
      <c r="Z35" s="41" t="s">
        <v>282</v>
      </c>
      <c r="AA35" s="1" t="s">
        <v>283</v>
      </c>
      <c r="AB35" s="28" t="s">
        <v>284</v>
      </c>
    </row>
    <row r="36" spans="1:28" x14ac:dyDescent="0.3">
      <c r="A36" s="1" t="s">
        <v>46</v>
      </c>
      <c r="B36" s="1" t="s">
        <v>64</v>
      </c>
      <c r="C36" s="27" t="s">
        <v>110</v>
      </c>
      <c r="D36" s="38">
        <v>40</v>
      </c>
      <c r="E36" s="27">
        <v>23</v>
      </c>
      <c r="F36" s="27">
        <v>0</v>
      </c>
      <c r="G36" s="27">
        <v>11</v>
      </c>
      <c r="H36" s="27"/>
      <c r="I36" s="27"/>
      <c r="J36" s="27">
        <v>0</v>
      </c>
      <c r="K36" s="27">
        <v>2</v>
      </c>
      <c r="L36" s="87"/>
      <c r="M36" s="27">
        <v>9</v>
      </c>
      <c r="N36" s="27">
        <f t="shared" ref="N36:N40" si="5">SUM(L36:M36)</f>
        <v>9</v>
      </c>
      <c r="O36" s="39">
        <v>3</v>
      </c>
      <c r="P36" s="39">
        <v>1</v>
      </c>
      <c r="Q36" s="88"/>
      <c r="R36" s="88"/>
      <c r="S36" s="88"/>
      <c r="T36" s="27">
        <f t="shared" ref="T36:T45" si="6">+(F36*2)+J36</f>
        <v>0</v>
      </c>
      <c r="U36" s="40">
        <f t="shared" ref="U36:U45" si="7">IFERROR(((T36+Q36+N36-R36)+(O36*2))/E36,"")</f>
        <v>0.65217391304347827</v>
      </c>
      <c r="V36" s="22">
        <v>381</v>
      </c>
      <c r="W36" s="22" t="s">
        <v>81</v>
      </c>
      <c r="X36" s="22" t="s">
        <v>78</v>
      </c>
      <c r="Y36" s="68">
        <v>1087</v>
      </c>
      <c r="Z36" s="41" t="s">
        <v>282</v>
      </c>
      <c r="AA36" s="1" t="s">
        <v>283</v>
      </c>
      <c r="AB36" s="28" t="s">
        <v>284</v>
      </c>
    </row>
    <row r="37" spans="1:28" x14ac:dyDescent="0.3">
      <c r="A37" s="1" t="s">
        <v>46</v>
      </c>
      <c r="B37" s="1" t="s">
        <v>64</v>
      </c>
      <c r="C37" s="27" t="s">
        <v>357</v>
      </c>
      <c r="D37" s="38">
        <v>32</v>
      </c>
      <c r="E37" s="27">
        <v>6</v>
      </c>
      <c r="F37" s="27">
        <v>1</v>
      </c>
      <c r="G37" s="27">
        <v>1</v>
      </c>
      <c r="H37" s="27"/>
      <c r="I37" s="27"/>
      <c r="J37" s="27">
        <v>2</v>
      </c>
      <c r="K37" s="27">
        <v>3</v>
      </c>
      <c r="L37" s="87"/>
      <c r="M37" s="27">
        <v>1</v>
      </c>
      <c r="N37" s="27">
        <f t="shared" si="5"/>
        <v>1</v>
      </c>
      <c r="O37" s="39">
        <v>0</v>
      </c>
      <c r="P37" s="39">
        <v>1</v>
      </c>
      <c r="Q37" s="88"/>
      <c r="R37" s="88"/>
      <c r="S37" s="88"/>
      <c r="T37" s="27">
        <f t="shared" si="6"/>
        <v>4</v>
      </c>
      <c r="U37" s="40">
        <f t="shared" si="7"/>
        <v>0.83333333333333337</v>
      </c>
      <c r="V37" s="22">
        <v>381</v>
      </c>
      <c r="W37" s="22" t="s">
        <v>81</v>
      </c>
      <c r="X37" s="22" t="s">
        <v>78</v>
      </c>
      <c r="Y37" s="68">
        <v>1087</v>
      </c>
      <c r="Z37" s="41" t="s">
        <v>282</v>
      </c>
      <c r="AA37" s="1" t="s">
        <v>283</v>
      </c>
      <c r="AB37" s="28" t="s">
        <v>284</v>
      </c>
    </row>
    <row r="38" spans="1:28" x14ac:dyDescent="0.3">
      <c r="A38" s="1" t="s">
        <v>46</v>
      </c>
      <c r="B38" s="1" t="s">
        <v>64</v>
      </c>
      <c r="C38" s="27" t="s">
        <v>183</v>
      </c>
      <c r="D38" s="38">
        <v>43</v>
      </c>
      <c r="E38" s="27">
        <v>38</v>
      </c>
      <c r="F38" s="27">
        <v>7</v>
      </c>
      <c r="G38" s="27">
        <v>11</v>
      </c>
      <c r="H38" s="27"/>
      <c r="I38" s="27"/>
      <c r="J38" s="27">
        <v>3</v>
      </c>
      <c r="K38" s="27">
        <v>4</v>
      </c>
      <c r="L38" s="87"/>
      <c r="M38" s="27">
        <v>8</v>
      </c>
      <c r="N38" s="27">
        <f t="shared" si="5"/>
        <v>8</v>
      </c>
      <c r="O38" s="39">
        <v>0</v>
      </c>
      <c r="P38" s="39">
        <v>5</v>
      </c>
      <c r="Q38" s="88"/>
      <c r="R38" s="88"/>
      <c r="S38" s="88"/>
      <c r="T38" s="27">
        <f t="shared" si="6"/>
        <v>17</v>
      </c>
      <c r="U38" s="40">
        <f t="shared" si="7"/>
        <v>0.65789473684210531</v>
      </c>
      <c r="V38" s="22">
        <v>381</v>
      </c>
      <c r="W38" s="22" t="s">
        <v>81</v>
      </c>
      <c r="X38" s="22" t="s">
        <v>78</v>
      </c>
      <c r="Y38" s="68">
        <v>1087</v>
      </c>
      <c r="Z38" s="41" t="s">
        <v>282</v>
      </c>
      <c r="AA38" s="1" t="s">
        <v>283</v>
      </c>
      <c r="AB38" s="28" t="s">
        <v>284</v>
      </c>
    </row>
    <row r="39" spans="1:28" x14ac:dyDescent="0.3">
      <c r="A39" s="1" t="s">
        <v>46</v>
      </c>
      <c r="B39" s="1" t="s">
        <v>64</v>
      </c>
      <c r="C39" s="27" t="s">
        <v>184</v>
      </c>
      <c r="D39" s="38">
        <v>10</v>
      </c>
      <c r="E39" s="27">
        <v>44</v>
      </c>
      <c r="F39" s="27">
        <v>14</v>
      </c>
      <c r="G39" s="27">
        <v>18</v>
      </c>
      <c r="H39" s="27"/>
      <c r="I39" s="27"/>
      <c r="J39" s="27">
        <v>1</v>
      </c>
      <c r="K39" s="27">
        <v>2</v>
      </c>
      <c r="L39" s="87"/>
      <c r="M39" s="27">
        <v>8</v>
      </c>
      <c r="N39" s="27">
        <f t="shared" si="5"/>
        <v>8</v>
      </c>
      <c r="O39" s="39">
        <v>5</v>
      </c>
      <c r="P39" s="39">
        <v>2</v>
      </c>
      <c r="Q39" s="88"/>
      <c r="R39" s="88"/>
      <c r="S39" s="88"/>
      <c r="T39" s="27">
        <f t="shared" si="6"/>
        <v>29</v>
      </c>
      <c r="U39" s="40">
        <f t="shared" si="7"/>
        <v>1.0681818181818181</v>
      </c>
      <c r="V39" s="22">
        <v>381</v>
      </c>
      <c r="W39" s="22" t="s">
        <v>81</v>
      </c>
      <c r="X39" s="22" t="s">
        <v>78</v>
      </c>
      <c r="Y39" s="68">
        <v>1087</v>
      </c>
      <c r="Z39" s="41" t="s">
        <v>282</v>
      </c>
      <c r="AA39" s="1" t="s">
        <v>283</v>
      </c>
      <c r="AB39" s="28" t="s">
        <v>284</v>
      </c>
    </row>
    <row r="40" spans="1:28" x14ac:dyDescent="0.3">
      <c r="A40" s="1" t="s">
        <v>46</v>
      </c>
      <c r="B40" s="1" t="s">
        <v>64</v>
      </c>
      <c r="C40" s="27" t="s">
        <v>185</v>
      </c>
      <c r="D40" s="38">
        <v>33</v>
      </c>
      <c r="E40" s="27">
        <v>4</v>
      </c>
      <c r="F40" s="27">
        <v>0</v>
      </c>
      <c r="G40" s="27">
        <v>3</v>
      </c>
      <c r="H40" s="27"/>
      <c r="I40" s="27"/>
      <c r="J40" s="27">
        <v>2</v>
      </c>
      <c r="K40" s="27">
        <v>2</v>
      </c>
      <c r="L40" s="87"/>
      <c r="M40" s="27">
        <v>0</v>
      </c>
      <c r="N40" s="27">
        <f t="shared" si="5"/>
        <v>0</v>
      </c>
      <c r="O40" s="39">
        <v>0</v>
      </c>
      <c r="P40" s="39">
        <v>0</v>
      </c>
      <c r="Q40" s="88"/>
      <c r="R40" s="88"/>
      <c r="S40" s="88"/>
      <c r="T40" s="27">
        <f t="shared" si="6"/>
        <v>2</v>
      </c>
      <c r="U40" s="40">
        <f t="shared" si="7"/>
        <v>0.5</v>
      </c>
      <c r="V40" s="22">
        <v>381</v>
      </c>
      <c r="W40" s="22" t="s">
        <v>81</v>
      </c>
      <c r="X40" s="22" t="s">
        <v>78</v>
      </c>
      <c r="Y40" s="68">
        <v>1087</v>
      </c>
      <c r="Z40" s="41" t="s">
        <v>282</v>
      </c>
      <c r="AA40" s="1" t="s">
        <v>283</v>
      </c>
      <c r="AB40" s="28" t="s">
        <v>284</v>
      </c>
    </row>
    <row r="41" spans="1:28" x14ac:dyDescent="0.3">
      <c r="A41" s="1" t="s">
        <v>46</v>
      </c>
      <c r="B41" s="1" t="s">
        <v>64</v>
      </c>
      <c r="C41" s="27" t="s">
        <v>186</v>
      </c>
      <c r="D41" s="38">
        <v>51</v>
      </c>
      <c r="E41" s="27">
        <v>29</v>
      </c>
      <c r="F41" s="27">
        <v>7</v>
      </c>
      <c r="G41" s="27">
        <v>14</v>
      </c>
      <c r="H41" s="27"/>
      <c r="I41" s="27"/>
      <c r="J41" s="27">
        <v>1</v>
      </c>
      <c r="K41" s="27">
        <v>1</v>
      </c>
      <c r="L41" s="87"/>
      <c r="M41" s="27">
        <v>3</v>
      </c>
      <c r="N41" s="27">
        <f>SUM(L41:M41)</f>
        <v>3</v>
      </c>
      <c r="O41" s="39">
        <v>1</v>
      </c>
      <c r="P41" s="39">
        <v>1</v>
      </c>
      <c r="Q41" s="88"/>
      <c r="R41" s="88"/>
      <c r="S41" s="88"/>
      <c r="T41" s="27">
        <f t="shared" si="6"/>
        <v>15</v>
      </c>
      <c r="U41" s="40">
        <f t="shared" si="7"/>
        <v>0.68965517241379315</v>
      </c>
      <c r="V41" s="22">
        <v>381</v>
      </c>
      <c r="W41" s="22" t="s">
        <v>81</v>
      </c>
      <c r="X41" s="22" t="s">
        <v>78</v>
      </c>
      <c r="Y41" s="68">
        <v>1087</v>
      </c>
      <c r="Z41" s="41" t="s">
        <v>282</v>
      </c>
      <c r="AA41" s="1" t="s">
        <v>283</v>
      </c>
      <c r="AB41" s="28" t="s">
        <v>284</v>
      </c>
    </row>
    <row r="42" spans="1:28" x14ac:dyDescent="0.3">
      <c r="A42" s="1" t="s">
        <v>46</v>
      </c>
      <c r="B42" s="1" t="s">
        <v>64</v>
      </c>
      <c r="C42" s="27" t="s">
        <v>112</v>
      </c>
      <c r="D42" s="38">
        <v>11</v>
      </c>
      <c r="E42" s="27">
        <v>45</v>
      </c>
      <c r="F42" s="27">
        <v>5</v>
      </c>
      <c r="G42" s="27">
        <v>10</v>
      </c>
      <c r="H42" s="27"/>
      <c r="I42" s="27"/>
      <c r="J42" s="27">
        <v>7</v>
      </c>
      <c r="K42" s="27">
        <v>11</v>
      </c>
      <c r="L42" s="87"/>
      <c r="M42" s="27">
        <v>6</v>
      </c>
      <c r="N42" s="27">
        <f>SUM(L42:M42)</f>
        <v>6</v>
      </c>
      <c r="O42" s="39">
        <v>5</v>
      </c>
      <c r="P42" s="39">
        <v>1</v>
      </c>
      <c r="Q42" s="88"/>
      <c r="R42" s="88"/>
      <c r="S42" s="88"/>
      <c r="T42" s="27">
        <f t="shared" si="6"/>
        <v>17</v>
      </c>
      <c r="U42" s="40">
        <f t="shared" si="7"/>
        <v>0.73333333333333328</v>
      </c>
      <c r="V42" s="22">
        <v>381</v>
      </c>
      <c r="W42" s="22" t="s">
        <v>81</v>
      </c>
      <c r="X42" s="22" t="s">
        <v>78</v>
      </c>
      <c r="Y42" s="68">
        <v>1087</v>
      </c>
      <c r="Z42" s="41" t="s">
        <v>282</v>
      </c>
      <c r="AA42" s="1" t="s">
        <v>283</v>
      </c>
      <c r="AB42" s="28" t="s">
        <v>284</v>
      </c>
    </row>
    <row r="43" spans="1:28" x14ac:dyDescent="0.3">
      <c r="A43" s="1" t="s">
        <v>46</v>
      </c>
      <c r="B43" s="1" t="s">
        <v>64</v>
      </c>
      <c r="C43" s="27" t="s">
        <v>358</v>
      </c>
      <c r="D43" s="38">
        <v>8</v>
      </c>
      <c r="E43" s="27">
        <v>6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87"/>
      <c r="M43" s="27">
        <v>0</v>
      </c>
      <c r="N43" s="27">
        <f>SUM(L43:M43)</f>
        <v>0</v>
      </c>
      <c r="O43" s="39">
        <v>0</v>
      </c>
      <c r="P43" s="39">
        <v>0</v>
      </c>
      <c r="Q43" s="88"/>
      <c r="R43" s="88"/>
      <c r="S43" s="88"/>
      <c r="T43" s="27">
        <f t="shared" si="6"/>
        <v>0</v>
      </c>
      <c r="U43" s="40">
        <f t="shared" si="7"/>
        <v>0</v>
      </c>
      <c r="V43" s="22">
        <v>381</v>
      </c>
      <c r="W43" s="22" t="s">
        <v>81</v>
      </c>
      <c r="X43" s="22" t="s">
        <v>78</v>
      </c>
      <c r="Y43" s="68">
        <v>1087</v>
      </c>
      <c r="Z43" s="41" t="s">
        <v>282</v>
      </c>
      <c r="AA43" s="1" t="s">
        <v>283</v>
      </c>
      <c r="AB43" s="28" t="s">
        <v>284</v>
      </c>
    </row>
    <row r="44" spans="1:28" x14ac:dyDescent="0.3">
      <c r="A44" s="1" t="s">
        <v>46</v>
      </c>
      <c r="B44" s="1" t="s">
        <v>64</v>
      </c>
      <c r="C44" s="27" t="s">
        <v>187</v>
      </c>
      <c r="D44" s="38">
        <v>22</v>
      </c>
      <c r="E44" s="27">
        <v>36</v>
      </c>
      <c r="F44" s="27">
        <v>7</v>
      </c>
      <c r="G44" s="27">
        <v>16</v>
      </c>
      <c r="H44" s="27"/>
      <c r="I44" s="27"/>
      <c r="J44" s="27">
        <v>3</v>
      </c>
      <c r="K44" s="27">
        <v>4</v>
      </c>
      <c r="L44" s="87"/>
      <c r="M44" s="27">
        <v>4</v>
      </c>
      <c r="N44" s="27">
        <f>SUM(L44:M44)</f>
        <v>4</v>
      </c>
      <c r="O44" s="39">
        <v>2</v>
      </c>
      <c r="P44" s="39">
        <v>2</v>
      </c>
      <c r="Q44" s="88"/>
      <c r="R44" s="88"/>
      <c r="S44" s="88"/>
      <c r="T44" s="27">
        <f t="shared" si="6"/>
        <v>17</v>
      </c>
      <c r="U44" s="40">
        <f t="shared" si="7"/>
        <v>0.69444444444444442</v>
      </c>
      <c r="V44" s="22">
        <v>381</v>
      </c>
      <c r="W44" s="22" t="s">
        <v>81</v>
      </c>
      <c r="X44" s="22" t="s">
        <v>78</v>
      </c>
      <c r="Y44" s="68">
        <v>1087</v>
      </c>
      <c r="Z44" s="41" t="s">
        <v>282</v>
      </c>
      <c r="AA44" s="1" t="s">
        <v>283</v>
      </c>
      <c r="AB44" s="28" t="s">
        <v>284</v>
      </c>
    </row>
    <row r="45" spans="1:28" x14ac:dyDescent="0.3">
      <c r="A45" s="1" t="s">
        <v>46</v>
      </c>
      <c r="B45" s="1" t="s">
        <v>64</v>
      </c>
      <c r="C45" s="27" t="s">
        <v>188</v>
      </c>
      <c r="D45" s="38">
        <v>1</v>
      </c>
      <c r="E45" s="27">
        <v>9</v>
      </c>
      <c r="F45" s="27">
        <v>1</v>
      </c>
      <c r="G45" s="27">
        <v>2</v>
      </c>
      <c r="H45" s="27"/>
      <c r="I45" s="27"/>
      <c r="J45" s="27">
        <v>0</v>
      </c>
      <c r="K45" s="27">
        <v>0</v>
      </c>
      <c r="L45" s="87"/>
      <c r="M45" s="27">
        <v>0</v>
      </c>
      <c r="N45" s="27">
        <f>SUM(L45:M45)</f>
        <v>0</v>
      </c>
      <c r="O45" s="39">
        <v>0</v>
      </c>
      <c r="P45" s="39">
        <v>0</v>
      </c>
      <c r="Q45" s="88"/>
      <c r="R45" s="88"/>
      <c r="S45" s="88"/>
      <c r="T45" s="27">
        <f t="shared" si="6"/>
        <v>2</v>
      </c>
      <c r="U45" s="40">
        <f t="shared" si="7"/>
        <v>0.22222222222222221</v>
      </c>
      <c r="V45" s="22">
        <v>381</v>
      </c>
      <c r="W45" s="22" t="s">
        <v>81</v>
      </c>
      <c r="X45" s="22" t="s">
        <v>78</v>
      </c>
      <c r="Y45" s="68">
        <v>1087</v>
      </c>
      <c r="Z45" s="41" t="s">
        <v>282</v>
      </c>
      <c r="AA45" s="1" t="s">
        <v>283</v>
      </c>
      <c r="AB45" s="28" t="s">
        <v>284</v>
      </c>
    </row>
    <row r="46" spans="1:28" x14ac:dyDescent="0.3">
      <c r="A46" s="1" t="s">
        <v>46</v>
      </c>
      <c r="B46" s="1" t="s">
        <v>64</v>
      </c>
      <c r="C46" s="55" t="s">
        <v>39</v>
      </c>
      <c r="D46" s="1"/>
      <c r="E46" s="55"/>
      <c r="F46" s="55"/>
      <c r="G46" s="55"/>
      <c r="H46" s="55"/>
      <c r="I46" s="55"/>
      <c r="J46" s="55"/>
      <c r="K46" s="55"/>
      <c r="L46" s="55"/>
      <c r="M46" s="55"/>
      <c r="N46" s="27"/>
      <c r="O46" s="42"/>
      <c r="P46" s="42"/>
      <c r="Q46" s="55">
        <v>10</v>
      </c>
      <c r="R46" s="55">
        <v>14</v>
      </c>
      <c r="S46" s="42"/>
      <c r="T46" s="27"/>
      <c r="U46" s="40" t="str">
        <f t="shared" ref="U46" si="8">_xlfn.IFNA("",((T46+Q46+N46-R46)+(O46*2))/E46)</f>
        <v/>
      </c>
      <c r="V46" s="22">
        <v>381</v>
      </c>
      <c r="W46" s="22" t="s">
        <v>81</v>
      </c>
      <c r="X46" s="22" t="s">
        <v>78</v>
      </c>
      <c r="Y46" s="68">
        <v>1087</v>
      </c>
      <c r="Z46" s="41" t="s">
        <v>282</v>
      </c>
      <c r="AA46" s="1" t="s">
        <v>283</v>
      </c>
      <c r="AB46" s="28" t="s">
        <v>284</v>
      </c>
    </row>
    <row r="47" spans="1:28" x14ac:dyDescent="0.3">
      <c r="A47" s="43" t="s">
        <v>46</v>
      </c>
      <c r="B47" s="43" t="s">
        <v>64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42</v>
      </c>
      <c r="G47" s="44">
        <f t="shared" si="9"/>
        <v>86</v>
      </c>
      <c r="H47" s="44">
        <f t="shared" si="9"/>
        <v>0</v>
      </c>
      <c r="I47" s="44">
        <f t="shared" si="9"/>
        <v>0</v>
      </c>
      <c r="J47" s="44">
        <f t="shared" si="9"/>
        <v>19</v>
      </c>
      <c r="K47" s="44">
        <f t="shared" si="9"/>
        <v>29</v>
      </c>
      <c r="L47" s="44">
        <f t="shared" si="9"/>
        <v>0</v>
      </c>
      <c r="M47" s="44">
        <f t="shared" si="9"/>
        <v>39</v>
      </c>
      <c r="N47" s="44">
        <f t="shared" si="9"/>
        <v>39</v>
      </c>
      <c r="O47" s="44">
        <f t="shared" si="9"/>
        <v>16</v>
      </c>
      <c r="P47" s="44">
        <f t="shared" si="9"/>
        <v>13</v>
      </c>
      <c r="Q47" s="44">
        <f t="shared" si="9"/>
        <v>10</v>
      </c>
      <c r="R47" s="44">
        <f t="shared" si="9"/>
        <v>14</v>
      </c>
      <c r="S47" s="44">
        <f t="shared" si="9"/>
        <v>0</v>
      </c>
      <c r="T47" s="44">
        <f t="shared" si="9"/>
        <v>103</v>
      </c>
      <c r="U47" s="45">
        <f>((T47+Q47+N47-R47)+(O47*2))/E47</f>
        <v>0.70833333333333337</v>
      </c>
      <c r="V47" s="46">
        <v>381</v>
      </c>
      <c r="W47" s="46" t="s">
        <v>81</v>
      </c>
      <c r="X47" s="46" t="s">
        <v>78</v>
      </c>
      <c r="Y47" s="69">
        <v>1087</v>
      </c>
      <c r="Z47" s="47" t="s">
        <v>387</v>
      </c>
      <c r="AA47" s="43" t="s">
        <v>283</v>
      </c>
      <c r="AB47" s="67" t="s">
        <v>284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0.48837209302325579</v>
      </c>
      <c r="H48" s="27"/>
      <c r="I48" s="1"/>
      <c r="J48" s="48" t="s">
        <v>42</v>
      </c>
      <c r="K48" s="50">
        <f>J47/K47</f>
        <v>0.65517241379310343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6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BEEC-6075-4979-B89A-3C1A5EABF5E3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443</v>
      </c>
    </row>
    <row r="3" spans="1:28" x14ac:dyDescent="0.3">
      <c r="B3" s="1"/>
      <c r="C3" s="6">
        <v>29588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174</v>
      </c>
      <c r="D4" s="7" t="s">
        <v>5</v>
      </c>
      <c r="E4" s="8"/>
      <c r="F4" s="5"/>
      <c r="G4" s="1"/>
      <c r="J4" s="15" t="s">
        <v>285</v>
      </c>
      <c r="K4" s="16" t="str">
        <f>+C11</f>
        <v>Minnesota Fillies</v>
      </c>
      <c r="L4" s="17"/>
      <c r="M4" s="18"/>
      <c r="N4" s="19">
        <v>22</v>
      </c>
      <c r="O4" s="19">
        <v>15</v>
      </c>
      <c r="P4" s="19">
        <v>20</v>
      </c>
      <c r="Q4" s="19">
        <v>29</v>
      </c>
      <c r="R4" s="20"/>
      <c r="S4" s="21">
        <f>SUM(N4:R4)</f>
        <v>86</v>
      </c>
      <c r="T4" s="22">
        <v>385</v>
      </c>
    </row>
    <row r="5" spans="1:28" x14ac:dyDescent="0.3">
      <c r="B5" s="1"/>
      <c r="C5" s="6" t="s">
        <v>256</v>
      </c>
      <c r="D5" s="7" t="s">
        <v>6</v>
      </c>
      <c r="E5" s="1"/>
      <c r="F5" s="1"/>
      <c r="G5" s="1"/>
      <c r="J5" s="15" t="s">
        <v>286</v>
      </c>
      <c r="K5" s="16" t="str">
        <f>+C33</f>
        <v>New Orleans Pride</v>
      </c>
      <c r="L5" s="17"/>
      <c r="M5" s="18"/>
      <c r="N5" s="19">
        <v>26</v>
      </c>
      <c r="O5" s="19">
        <v>16</v>
      </c>
      <c r="P5" s="19">
        <v>34</v>
      </c>
      <c r="Q5" s="19">
        <v>19</v>
      </c>
      <c r="R5" s="20"/>
      <c r="S5" s="21">
        <f>SUM(N5:R5)</f>
        <v>95</v>
      </c>
      <c r="T5" s="22">
        <v>385</v>
      </c>
      <c r="U5" s="1"/>
      <c r="V5" s="1"/>
      <c r="W5" s="1"/>
    </row>
    <row r="6" spans="1:28" x14ac:dyDescent="0.3">
      <c r="C6" s="23">
        <v>1590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445</v>
      </c>
      <c r="D7" s="7" t="s">
        <v>8</v>
      </c>
      <c r="G7" s="1"/>
      <c r="S7" s="1"/>
      <c r="T7" s="25" t="s">
        <v>9</v>
      </c>
      <c r="U7" s="1"/>
      <c r="V7" s="26">
        <v>385</v>
      </c>
      <c r="W7" s="1"/>
    </row>
    <row r="8" spans="1:28" x14ac:dyDescent="0.3">
      <c r="B8" s="1"/>
      <c r="C8" s="24" t="s">
        <v>176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7</v>
      </c>
      <c r="AB11" s="66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60</v>
      </c>
      <c r="B13" s="1" t="s">
        <v>46</v>
      </c>
      <c r="C13" s="27" t="s">
        <v>47</v>
      </c>
      <c r="D13" s="38">
        <v>21</v>
      </c>
      <c r="E13" s="27">
        <v>15</v>
      </c>
      <c r="F13" s="27">
        <v>1</v>
      </c>
      <c r="G13" s="27">
        <v>6</v>
      </c>
      <c r="H13" s="27"/>
      <c r="I13" s="27"/>
      <c r="J13" s="27">
        <v>0</v>
      </c>
      <c r="K13" s="27">
        <v>0</v>
      </c>
      <c r="L13" s="87"/>
      <c r="M13" s="27">
        <v>3</v>
      </c>
      <c r="N13" s="27">
        <f>SUM(L13:M13)</f>
        <v>3</v>
      </c>
      <c r="O13" s="27">
        <v>0</v>
      </c>
      <c r="P13" s="39">
        <v>0</v>
      </c>
      <c r="Q13" s="87"/>
      <c r="R13" s="87"/>
      <c r="S13" s="87"/>
      <c r="T13" s="27">
        <f>(H13*3)+((F13-H13)*2)+J13</f>
        <v>2</v>
      </c>
      <c r="U13" s="40">
        <f>IFERROR(((T13+Q13+N13-R13)+(O13*2))/E13,"")</f>
        <v>0.33333333333333331</v>
      </c>
      <c r="V13" s="22">
        <v>385</v>
      </c>
      <c r="W13" s="22" t="s">
        <v>81</v>
      </c>
      <c r="X13" s="22" t="s">
        <v>82</v>
      </c>
      <c r="Y13" s="68">
        <v>1590</v>
      </c>
      <c r="Z13" s="41"/>
      <c r="AA13" s="1" t="s">
        <v>79</v>
      </c>
      <c r="AB13" s="28" t="s">
        <v>287</v>
      </c>
    </row>
    <row r="14" spans="1:28" x14ac:dyDescent="0.3">
      <c r="A14" s="1" t="s">
        <v>60</v>
      </c>
      <c r="B14" s="1" t="s">
        <v>46</v>
      </c>
      <c r="C14" s="27" t="s">
        <v>85</v>
      </c>
      <c r="D14" s="38">
        <v>24</v>
      </c>
      <c r="E14" s="27">
        <v>27</v>
      </c>
      <c r="F14" s="27">
        <v>6</v>
      </c>
      <c r="G14" s="27">
        <v>17</v>
      </c>
      <c r="H14" s="27"/>
      <c r="I14" s="27"/>
      <c r="J14" s="27">
        <v>0</v>
      </c>
      <c r="K14" s="27">
        <v>0</v>
      </c>
      <c r="L14" s="87"/>
      <c r="M14" s="27">
        <v>7</v>
      </c>
      <c r="N14" s="27">
        <f t="shared" ref="N14:N18" si="0">SUM(L14:M14)</f>
        <v>7</v>
      </c>
      <c r="O14" s="39">
        <v>2</v>
      </c>
      <c r="P14" s="39">
        <v>2</v>
      </c>
      <c r="Q14" s="88"/>
      <c r="R14" s="88"/>
      <c r="S14" s="88"/>
      <c r="T14" s="39">
        <f t="shared" ref="T14:T18" si="1">(H14*3)+((F14-H14)*2)+J14</f>
        <v>12</v>
      </c>
      <c r="U14" s="40">
        <f t="shared" ref="U14:U22" si="2">IFERROR(((T14+Q14+N14-R14)+(O14*2))/E14,"")</f>
        <v>0.85185185185185186</v>
      </c>
      <c r="V14" s="22">
        <v>385</v>
      </c>
      <c r="W14" s="22" t="s">
        <v>81</v>
      </c>
      <c r="X14" s="22" t="s">
        <v>82</v>
      </c>
      <c r="Y14" s="68">
        <v>1590</v>
      </c>
      <c r="Z14" s="41"/>
      <c r="AA14" s="1" t="s">
        <v>79</v>
      </c>
      <c r="AB14" s="28" t="s">
        <v>287</v>
      </c>
    </row>
    <row r="15" spans="1:28" x14ac:dyDescent="0.3">
      <c r="A15" s="1" t="s">
        <v>60</v>
      </c>
      <c r="B15" s="1" t="s">
        <v>46</v>
      </c>
      <c r="C15" s="27" t="s">
        <v>54</v>
      </c>
      <c r="D15" s="38">
        <v>32</v>
      </c>
      <c r="E15" s="27">
        <v>25</v>
      </c>
      <c r="F15" s="27">
        <v>3</v>
      </c>
      <c r="G15" s="27">
        <v>5</v>
      </c>
      <c r="H15" s="27"/>
      <c r="I15" s="27"/>
      <c r="J15" s="27">
        <v>1</v>
      </c>
      <c r="K15" s="27">
        <v>3</v>
      </c>
      <c r="L15" s="87"/>
      <c r="M15" s="27">
        <v>0</v>
      </c>
      <c r="N15" s="27">
        <f t="shared" si="0"/>
        <v>0</v>
      </c>
      <c r="O15" s="39">
        <v>1</v>
      </c>
      <c r="P15" s="39">
        <v>3</v>
      </c>
      <c r="Q15" s="88"/>
      <c r="R15" s="88"/>
      <c r="S15" s="88"/>
      <c r="T15" s="39">
        <f t="shared" si="1"/>
        <v>7</v>
      </c>
      <c r="U15" s="40">
        <f t="shared" si="2"/>
        <v>0.36</v>
      </c>
      <c r="V15" s="22">
        <v>385</v>
      </c>
      <c r="W15" s="22" t="s">
        <v>81</v>
      </c>
      <c r="X15" s="22" t="s">
        <v>82</v>
      </c>
      <c r="Y15" s="68">
        <v>1590</v>
      </c>
      <c r="Z15" s="41"/>
      <c r="AA15" s="1" t="s">
        <v>79</v>
      </c>
      <c r="AB15" s="28" t="s">
        <v>287</v>
      </c>
    </row>
    <row r="16" spans="1:28" x14ac:dyDescent="0.3">
      <c r="A16" s="1" t="s">
        <v>60</v>
      </c>
      <c r="B16" s="1" t="s">
        <v>46</v>
      </c>
      <c r="C16" s="27" t="s">
        <v>48</v>
      </c>
      <c r="D16" s="38">
        <v>15</v>
      </c>
      <c r="E16" s="27">
        <v>39</v>
      </c>
      <c r="F16" s="27">
        <v>6</v>
      </c>
      <c r="G16" s="27">
        <v>17</v>
      </c>
      <c r="H16" s="27"/>
      <c r="I16" s="27"/>
      <c r="J16" s="27">
        <v>3</v>
      </c>
      <c r="K16" s="27">
        <v>3</v>
      </c>
      <c r="L16" s="87"/>
      <c r="M16" s="27">
        <v>13</v>
      </c>
      <c r="N16" s="27">
        <f t="shared" si="0"/>
        <v>13</v>
      </c>
      <c r="O16" s="39">
        <v>3</v>
      </c>
      <c r="P16" s="39">
        <v>3</v>
      </c>
      <c r="Q16" s="88"/>
      <c r="R16" s="88"/>
      <c r="S16" s="88"/>
      <c r="T16" s="39">
        <v>15</v>
      </c>
      <c r="U16" s="40">
        <f t="shared" si="2"/>
        <v>0.87179487179487181</v>
      </c>
      <c r="V16" s="22">
        <v>385</v>
      </c>
      <c r="W16" s="22" t="s">
        <v>81</v>
      </c>
      <c r="X16" s="22" t="s">
        <v>82</v>
      </c>
      <c r="Y16" s="68">
        <v>1590</v>
      </c>
      <c r="Z16" s="41"/>
      <c r="AA16" s="1" t="s">
        <v>79</v>
      </c>
      <c r="AB16" s="28" t="s">
        <v>287</v>
      </c>
    </row>
    <row r="17" spans="1:28" x14ac:dyDescent="0.3">
      <c r="A17" s="1" t="s">
        <v>60</v>
      </c>
      <c r="B17" s="1" t="s">
        <v>46</v>
      </c>
      <c r="C17" s="27" t="s">
        <v>49</v>
      </c>
      <c r="D17" s="38">
        <v>42</v>
      </c>
      <c r="E17" s="27">
        <v>34</v>
      </c>
      <c r="F17" s="27">
        <v>5</v>
      </c>
      <c r="G17" s="27">
        <v>10</v>
      </c>
      <c r="H17" s="27"/>
      <c r="I17" s="27"/>
      <c r="J17" s="27">
        <v>4</v>
      </c>
      <c r="K17" s="27">
        <v>6</v>
      </c>
      <c r="L17" s="87"/>
      <c r="M17" s="27">
        <v>9</v>
      </c>
      <c r="N17" s="27">
        <f t="shared" si="0"/>
        <v>9</v>
      </c>
      <c r="O17" s="39">
        <v>0</v>
      </c>
      <c r="P17" s="39">
        <v>5</v>
      </c>
      <c r="Q17" s="88"/>
      <c r="R17" s="88"/>
      <c r="S17" s="88"/>
      <c r="T17" s="39">
        <f t="shared" si="1"/>
        <v>14</v>
      </c>
      <c r="U17" s="40">
        <f t="shared" si="2"/>
        <v>0.67647058823529416</v>
      </c>
      <c r="V17" s="22">
        <v>385</v>
      </c>
      <c r="W17" s="22" t="s">
        <v>81</v>
      </c>
      <c r="X17" s="22" t="s">
        <v>82</v>
      </c>
      <c r="Y17" s="68">
        <v>1590</v>
      </c>
      <c r="Z17" s="41"/>
      <c r="AA17" s="1" t="s">
        <v>79</v>
      </c>
      <c r="AB17" s="28" t="s">
        <v>287</v>
      </c>
    </row>
    <row r="18" spans="1:28" x14ac:dyDescent="0.3">
      <c r="A18" s="1" t="s">
        <v>60</v>
      </c>
      <c r="B18" s="1" t="s">
        <v>46</v>
      </c>
      <c r="C18" s="27" t="s">
        <v>154</v>
      </c>
      <c r="D18" s="38">
        <v>53</v>
      </c>
      <c r="E18" s="27">
        <v>20</v>
      </c>
      <c r="F18" s="27">
        <v>2</v>
      </c>
      <c r="G18" s="27">
        <v>6</v>
      </c>
      <c r="H18" s="27"/>
      <c r="I18" s="27"/>
      <c r="J18" s="27">
        <v>1</v>
      </c>
      <c r="K18" s="27">
        <v>2</v>
      </c>
      <c r="L18" s="87"/>
      <c r="M18" s="27">
        <v>4</v>
      </c>
      <c r="N18" s="27">
        <f t="shared" si="0"/>
        <v>4</v>
      </c>
      <c r="O18" s="39">
        <v>0</v>
      </c>
      <c r="P18" s="39">
        <v>2</v>
      </c>
      <c r="Q18" s="88"/>
      <c r="R18" s="88"/>
      <c r="S18" s="88"/>
      <c r="T18" s="39">
        <f t="shared" si="1"/>
        <v>5</v>
      </c>
      <c r="U18" s="40">
        <f t="shared" si="2"/>
        <v>0.45</v>
      </c>
      <c r="V18" s="22">
        <v>385</v>
      </c>
      <c r="W18" s="22" t="s">
        <v>81</v>
      </c>
      <c r="X18" s="22" t="s">
        <v>82</v>
      </c>
      <c r="Y18" s="68">
        <v>1590</v>
      </c>
      <c r="Z18" s="41"/>
      <c r="AA18" s="1" t="s">
        <v>79</v>
      </c>
      <c r="AB18" s="28" t="s">
        <v>287</v>
      </c>
    </row>
    <row r="19" spans="1:28" x14ac:dyDescent="0.3">
      <c r="A19" s="1" t="s">
        <v>60</v>
      </c>
      <c r="B19" s="1" t="s">
        <v>46</v>
      </c>
      <c r="C19" s="27" t="s">
        <v>55</v>
      </c>
      <c r="D19" s="38">
        <v>33</v>
      </c>
      <c r="E19" s="27">
        <v>30</v>
      </c>
      <c r="F19" s="27">
        <v>7</v>
      </c>
      <c r="G19" s="27">
        <v>16</v>
      </c>
      <c r="H19" s="27"/>
      <c r="I19" s="27"/>
      <c r="J19" s="27">
        <v>4</v>
      </c>
      <c r="K19" s="27">
        <v>10</v>
      </c>
      <c r="L19" s="87"/>
      <c r="M19" s="27">
        <v>11</v>
      </c>
      <c r="N19" s="27">
        <f>SUM(L19:M19)</f>
        <v>11</v>
      </c>
      <c r="O19" s="39">
        <v>0</v>
      </c>
      <c r="P19" s="39">
        <v>2</v>
      </c>
      <c r="Q19" s="88"/>
      <c r="R19" s="88"/>
      <c r="S19" s="88"/>
      <c r="T19" s="39">
        <v>18</v>
      </c>
      <c r="U19" s="40">
        <f t="shared" si="2"/>
        <v>0.96666666666666667</v>
      </c>
      <c r="V19" s="22">
        <v>385</v>
      </c>
      <c r="W19" s="22" t="s">
        <v>81</v>
      </c>
      <c r="X19" s="22" t="s">
        <v>82</v>
      </c>
      <c r="Y19" s="68">
        <v>1590</v>
      </c>
      <c r="Z19" s="41"/>
      <c r="AA19" s="1" t="s">
        <v>79</v>
      </c>
      <c r="AB19" s="28" t="s">
        <v>287</v>
      </c>
    </row>
    <row r="20" spans="1:28" x14ac:dyDescent="0.3">
      <c r="A20" s="1" t="s">
        <v>60</v>
      </c>
      <c r="B20" s="1" t="s">
        <v>46</v>
      </c>
      <c r="C20" s="27" t="s">
        <v>86</v>
      </c>
      <c r="D20" s="38">
        <v>25</v>
      </c>
      <c r="E20" s="27">
        <v>3</v>
      </c>
      <c r="F20" s="27">
        <v>0</v>
      </c>
      <c r="G20" s="27">
        <v>0</v>
      </c>
      <c r="H20" s="27"/>
      <c r="I20" s="27"/>
      <c r="J20" s="27">
        <v>0</v>
      </c>
      <c r="K20" s="27">
        <v>3</v>
      </c>
      <c r="L20" s="87"/>
      <c r="M20" s="27">
        <v>0</v>
      </c>
      <c r="N20" s="27">
        <f>SUM(L20:M20)</f>
        <v>0</v>
      </c>
      <c r="O20" s="39">
        <v>0</v>
      </c>
      <c r="P20" s="39">
        <v>0</v>
      </c>
      <c r="Q20" s="88"/>
      <c r="R20" s="88"/>
      <c r="S20" s="88"/>
      <c r="T20" s="39">
        <f>(H20*3)+((F20-H20)*2)+J20</f>
        <v>0</v>
      </c>
      <c r="U20" s="40">
        <f t="shared" si="2"/>
        <v>0</v>
      </c>
      <c r="V20" s="22">
        <v>385</v>
      </c>
      <c r="W20" s="22" t="s">
        <v>81</v>
      </c>
      <c r="X20" s="22" t="s">
        <v>82</v>
      </c>
      <c r="Y20" s="68">
        <v>1590</v>
      </c>
      <c r="Z20" s="41"/>
      <c r="AA20" s="1" t="s">
        <v>79</v>
      </c>
      <c r="AB20" s="28" t="s">
        <v>287</v>
      </c>
    </row>
    <row r="21" spans="1:28" x14ac:dyDescent="0.3">
      <c r="A21" s="1" t="s">
        <v>60</v>
      </c>
      <c r="B21" s="1" t="s">
        <v>46</v>
      </c>
      <c r="C21" s="27" t="s">
        <v>52</v>
      </c>
      <c r="D21" s="38">
        <v>12</v>
      </c>
      <c r="E21" s="27">
        <v>11</v>
      </c>
      <c r="F21" s="27">
        <v>1</v>
      </c>
      <c r="G21" s="27">
        <v>6</v>
      </c>
      <c r="H21" s="27"/>
      <c r="I21" s="27"/>
      <c r="J21" s="27">
        <v>3</v>
      </c>
      <c r="K21" s="27">
        <v>4</v>
      </c>
      <c r="L21" s="87"/>
      <c r="M21" s="27">
        <v>3</v>
      </c>
      <c r="N21" s="27">
        <f>SUM(L21:M21)</f>
        <v>3</v>
      </c>
      <c r="O21" s="39">
        <v>1</v>
      </c>
      <c r="P21" s="39">
        <v>0</v>
      </c>
      <c r="Q21" s="88"/>
      <c r="R21" s="88"/>
      <c r="S21" s="88"/>
      <c r="T21" s="39">
        <f>(H21*3)+((F21-H21)*2)+J21</f>
        <v>5</v>
      </c>
      <c r="U21" s="40">
        <f t="shared" si="2"/>
        <v>0.90909090909090906</v>
      </c>
      <c r="V21" s="22">
        <v>385</v>
      </c>
      <c r="W21" s="22" t="s">
        <v>81</v>
      </c>
      <c r="X21" s="22" t="s">
        <v>82</v>
      </c>
      <c r="Y21" s="68">
        <v>1590</v>
      </c>
      <c r="Z21" s="41"/>
      <c r="AA21" s="1" t="s">
        <v>79</v>
      </c>
      <c r="AB21" s="28" t="s">
        <v>287</v>
      </c>
    </row>
    <row r="22" spans="1:28" x14ac:dyDescent="0.3">
      <c r="A22" s="1" t="s">
        <v>60</v>
      </c>
      <c r="B22" s="1" t="s">
        <v>46</v>
      </c>
      <c r="C22" s="27" t="s">
        <v>50</v>
      </c>
      <c r="D22" s="38">
        <v>11</v>
      </c>
      <c r="E22" s="27">
        <v>36</v>
      </c>
      <c r="F22" s="27">
        <v>4</v>
      </c>
      <c r="G22" s="27">
        <v>11</v>
      </c>
      <c r="H22" s="27"/>
      <c r="I22" s="27"/>
      <c r="J22" s="27">
        <v>0</v>
      </c>
      <c r="K22" s="27">
        <v>0</v>
      </c>
      <c r="L22" s="87"/>
      <c r="M22" s="27">
        <v>5</v>
      </c>
      <c r="N22" s="27">
        <f>SUM(L22:M22)</f>
        <v>5</v>
      </c>
      <c r="O22" s="39">
        <v>4</v>
      </c>
      <c r="P22" s="39">
        <v>3</v>
      </c>
      <c r="Q22" s="88"/>
      <c r="R22" s="88"/>
      <c r="S22" s="88"/>
      <c r="T22" s="39">
        <f>(H22*3)+((F22-H22)*2)+J22</f>
        <v>8</v>
      </c>
      <c r="U22" s="40">
        <f t="shared" si="2"/>
        <v>0.58333333333333337</v>
      </c>
      <c r="V22" s="22">
        <v>385</v>
      </c>
      <c r="W22" s="22" t="s">
        <v>81</v>
      </c>
      <c r="X22" s="22" t="s">
        <v>82</v>
      </c>
      <c r="Y22" s="68">
        <v>1590</v>
      </c>
      <c r="Z22" s="41"/>
      <c r="AA22" s="1" t="s">
        <v>79</v>
      </c>
      <c r="AB22" s="28" t="s">
        <v>287</v>
      </c>
    </row>
    <row r="23" spans="1:28" x14ac:dyDescent="0.3">
      <c r="A23" s="1" t="s">
        <v>60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55"/>
      <c r="U23" s="40" t="str">
        <f t="shared" ref="U23" si="3">_xlfn.IFNA("",((T23+Q23+N23-R23)+(O23*2))/E23)</f>
        <v/>
      </c>
      <c r="V23" s="22">
        <v>385</v>
      </c>
      <c r="W23" s="22" t="s">
        <v>81</v>
      </c>
      <c r="X23" s="22" t="s">
        <v>82</v>
      </c>
      <c r="Y23" s="68">
        <v>1590</v>
      </c>
      <c r="Z23" s="41"/>
      <c r="AA23" s="1" t="s">
        <v>79</v>
      </c>
      <c r="AB23" s="28" t="s">
        <v>287</v>
      </c>
    </row>
    <row r="24" spans="1:28" x14ac:dyDescent="0.3">
      <c r="A24" s="43" t="s">
        <v>60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35</v>
      </c>
      <c r="G24" s="44">
        <f t="shared" si="4"/>
        <v>94</v>
      </c>
      <c r="H24" s="44">
        <f t="shared" si="4"/>
        <v>0</v>
      </c>
      <c r="I24" s="44">
        <f t="shared" si="4"/>
        <v>0</v>
      </c>
      <c r="J24" s="44">
        <f t="shared" si="4"/>
        <v>16</v>
      </c>
      <c r="K24" s="44">
        <f t="shared" si="4"/>
        <v>31</v>
      </c>
      <c r="L24" s="44">
        <f t="shared" si="4"/>
        <v>0</v>
      </c>
      <c r="M24" s="44">
        <f t="shared" si="4"/>
        <v>55</v>
      </c>
      <c r="N24" s="44">
        <f t="shared" si="4"/>
        <v>55</v>
      </c>
      <c r="O24" s="44">
        <f t="shared" si="4"/>
        <v>11</v>
      </c>
      <c r="P24" s="44">
        <f t="shared" si="4"/>
        <v>20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86</v>
      </c>
      <c r="U24" s="45">
        <f>((T24+Q24+N24-R24)+(O24*2))/E24</f>
        <v>0.6791666666666667</v>
      </c>
      <c r="V24" s="46">
        <v>385</v>
      </c>
      <c r="W24" s="46" t="s">
        <v>81</v>
      </c>
      <c r="X24" s="46" t="s">
        <v>82</v>
      </c>
      <c r="Y24" s="69">
        <v>1590</v>
      </c>
      <c r="Z24" s="47"/>
      <c r="AA24" s="43" t="s">
        <v>79</v>
      </c>
      <c r="AB24" s="75" t="s">
        <v>287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0.37234042553191488</v>
      </c>
      <c r="H25" s="27"/>
      <c r="I25" s="1"/>
      <c r="J25" s="48" t="s">
        <v>42</v>
      </c>
      <c r="K25" s="50">
        <f>J24/K24</f>
        <v>0.5161290322580645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60</v>
      </c>
      <c r="C35" s="27" t="s">
        <v>362</v>
      </c>
      <c r="D35" s="38">
        <v>32</v>
      </c>
      <c r="E35" s="27">
        <v>11</v>
      </c>
      <c r="F35" s="27">
        <v>1</v>
      </c>
      <c r="G35" s="27">
        <v>2</v>
      </c>
      <c r="H35" s="27"/>
      <c r="I35" s="27"/>
      <c r="J35" s="27">
        <v>0</v>
      </c>
      <c r="K35" s="27">
        <v>2</v>
      </c>
      <c r="L35" s="87"/>
      <c r="M35" s="27">
        <v>3</v>
      </c>
      <c r="N35" s="27">
        <f>SUM(L35:M35)</f>
        <v>3</v>
      </c>
      <c r="O35" s="27">
        <v>0</v>
      </c>
      <c r="P35" s="39">
        <v>4</v>
      </c>
      <c r="Q35" s="87"/>
      <c r="R35" s="87"/>
      <c r="S35" s="87"/>
      <c r="T35" s="27">
        <f>+(F35*2)+J35</f>
        <v>2</v>
      </c>
      <c r="U35" s="40">
        <f>IFERROR(((T35+Q35+N35-R35)+(O35*2))/E35,"")</f>
        <v>0.45454545454545453</v>
      </c>
      <c r="V35" s="22">
        <v>385</v>
      </c>
      <c r="W35" s="22" t="s">
        <v>288</v>
      </c>
      <c r="X35" s="22" t="s">
        <v>78</v>
      </c>
      <c r="Y35" s="68">
        <v>1590</v>
      </c>
      <c r="Z35" s="41"/>
      <c r="AA35" s="1" t="s">
        <v>267</v>
      </c>
      <c r="AB35" s="28" t="s">
        <v>289</v>
      </c>
    </row>
    <row r="36" spans="1:28" x14ac:dyDescent="0.3">
      <c r="A36" s="1" t="s">
        <v>46</v>
      </c>
      <c r="B36" s="1" t="s">
        <v>60</v>
      </c>
      <c r="C36" s="27" t="s">
        <v>363</v>
      </c>
      <c r="D36" s="38">
        <v>10</v>
      </c>
      <c r="E36" s="27">
        <v>33</v>
      </c>
      <c r="F36" s="27">
        <v>2</v>
      </c>
      <c r="G36" s="27">
        <v>4</v>
      </c>
      <c r="H36" s="27"/>
      <c r="I36" s="27"/>
      <c r="J36" s="27">
        <v>4</v>
      </c>
      <c r="K36" s="27">
        <v>4</v>
      </c>
      <c r="L36" s="87"/>
      <c r="M36" s="27">
        <v>2</v>
      </c>
      <c r="N36" s="27">
        <f t="shared" ref="N36:N41" si="5">SUM(L36:M36)</f>
        <v>2</v>
      </c>
      <c r="O36" s="39">
        <v>3</v>
      </c>
      <c r="P36" s="39">
        <v>4</v>
      </c>
      <c r="Q36" s="88"/>
      <c r="R36" s="88"/>
      <c r="S36" s="88"/>
      <c r="T36" s="27">
        <f t="shared" ref="T36:T44" si="6">+(F36*2)+J36</f>
        <v>8</v>
      </c>
      <c r="U36" s="40">
        <f t="shared" ref="U36:U44" si="7">IFERROR(((T36+Q36+N36-R36)+(O36*2))/E36,"")</f>
        <v>0.48484848484848486</v>
      </c>
      <c r="V36" s="22">
        <v>385</v>
      </c>
      <c r="W36" s="22" t="s">
        <v>288</v>
      </c>
      <c r="X36" s="22" t="s">
        <v>78</v>
      </c>
      <c r="Y36" s="68">
        <v>1590</v>
      </c>
      <c r="Z36" s="41"/>
      <c r="AA36" s="1" t="s">
        <v>267</v>
      </c>
      <c r="AB36" s="28" t="s">
        <v>289</v>
      </c>
    </row>
    <row r="37" spans="1:28" x14ac:dyDescent="0.3">
      <c r="A37" s="1" t="s">
        <v>46</v>
      </c>
      <c r="B37" s="1" t="s">
        <v>60</v>
      </c>
      <c r="C37" s="27" t="s">
        <v>364</v>
      </c>
      <c r="D37" s="38">
        <v>44</v>
      </c>
      <c r="E37" s="27">
        <v>33</v>
      </c>
      <c r="F37" s="27">
        <v>7</v>
      </c>
      <c r="G37" s="27">
        <v>11</v>
      </c>
      <c r="H37" s="27"/>
      <c r="I37" s="27"/>
      <c r="J37" s="27">
        <v>2</v>
      </c>
      <c r="K37" s="27">
        <v>2</v>
      </c>
      <c r="L37" s="87"/>
      <c r="M37" s="27">
        <v>2</v>
      </c>
      <c r="N37" s="27">
        <f t="shared" si="5"/>
        <v>2</v>
      </c>
      <c r="O37" s="39">
        <v>3</v>
      </c>
      <c r="P37" s="39">
        <v>2</v>
      </c>
      <c r="Q37" s="88"/>
      <c r="R37" s="88"/>
      <c r="S37" s="88"/>
      <c r="T37" s="27">
        <f t="shared" si="6"/>
        <v>16</v>
      </c>
      <c r="U37" s="40">
        <f t="shared" si="7"/>
        <v>0.72727272727272729</v>
      </c>
      <c r="V37" s="22">
        <v>385</v>
      </c>
      <c r="W37" s="22" t="s">
        <v>288</v>
      </c>
      <c r="X37" s="22" t="s">
        <v>78</v>
      </c>
      <c r="Y37" s="68">
        <v>1590</v>
      </c>
      <c r="Z37" s="41"/>
      <c r="AA37" s="1" t="s">
        <v>267</v>
      </c>
      <c r="AB37" s="28" t="s">
        <v>289</v>
      </c>
    </row>
    <row r="38" spans="1:28" x14ac:dyDescent="0.3">
      <c r="A38" s="1" t="s">
        <v>46</v>
      </c>
      <c r="B38" s="1" t="s">
        <v>60</v>
      </c>
      <c r="C38" s="27" t="s">
        <v>365</v>
      </c>
      <c r="D38" s="38">
        <v>30</v>
      </c>
      <c r="E38" s="27">
        <v>21</v>
      </c>
      <c r="F38" s="27">
        <v>2</v>
      </c>
      <c r="G38" s="27">
        <v>7</v>
      </c>
      <c r="H38" s="27"/>
      <c r="I38" s="27"/>
      <c r="J38" s="27">
        <v>2</v>
      </c>
      <c r="K38" s="27">
        <v>2</v>
      </c>
      <c r="L38" s="87"/>
      <c r="M38" s="27">
        <v>2</v>
      </c>
      <c r="N38" s="27">
        <f t="shared" si="5"/>
        <v>2</v>
      </c>
      <c r="O38" s="39">
        <v>2</v>
      </c>
      <c r="P38" s="39">
        <v>4</v>
      </c>
      <c r="Q38" s="88"/>
      <c r="R38" s="88"/>
      <c r="S38" s="88"/>
      <c r="T38" s="27">
        <f t="shared" si="6"/>
        <v>6</v>
      </c>
      <c r="U38" s="40">
        <f t="shared" si="7"/>
        <v>0.5714285714285714</v>
      </c>
      <c r="V38" s="22">
        <v>385</v>
      </c>
      <c r="W38" s="22" t="s">
        <v>288</v>
      </c>
      <c r="X38" s="22" t="s">
        <v>78</v>
      </c>
      <c r="Y38" s="68">
        <v>1590</v>
      </c>
      <c r="Z38" s="41"/>
      <c r="AA38" s="1" t="s">
        <v>267</v>
      </c>
      <c r="AB38" s="28" t="s">
        <v>289</v>
      </c>
    </row>
    <row r="39" spans="1:28" x14ac:dyDescent="0.3">
      <c r="A39" s="1" t="s">
        <v>46</v>
      </c>
      <c r="B39" s="1" t="s">
        <v>60</v>
      </c>
      <c r="C39" s="27" t="s">
        <v>366</v>
      </c>
      <c r="D39" s="38">
        <v>11</v>
      </c>
      <c r="E39" s="27">
        <v>13</v>
      </c>
      <c r="F39" s="27">
        <v>0</v>
      </c>
      <c r="G39" s="27">
        <v>3</v>
      </c>
      <c r="H39" s="27"/>
      <c r="I39" s="27"/>
      <c r="J39" s="27">
        <v>2</v>
      </c>
      <c r="K39" s="27">
        <v>2</v>
      </c>
      <c r="L39" s="87"/>
      <c r="M39" s="27">
        <v>4</v>
      </c>
      <c r="N39" s="27">
        <f t="shared" si="5"/>
        <v>4</v>
      </c>
      <c r="O39" s="39">
        <v>1</v>
      </c>
      <c r="P39" s="39">
        <v>1</v>
      </c>
      <c r="Q39" s="88"/>
      <c r="R39" s="88"/>
      <c r="S39" s="88"/>
      <c r="T39" s="27">
        <f t="shared" si="6"/>
        <v>2</v>
      </c>
      <c r="U39" s="40">
        <f t="shared" si="7"/>
        <v>0.61538461538461542</v>
      </c>
      <c r="V39" s="22">
        <v>385</v>
      </c>
      <c r="W39" s="22" t="s">
        <v>288</v>
      </c>
      <c r="X39" s="22" t="s">
        <v>78</v>
      </c>
      <c r="Y39" s="68">
        <v>1590</v>
      </c>
      <c r="Z39" s="41"/>
      <c r="AA39" s="1" t="s">
        <v>267</v>
      </c>
      <c r="AB39" s="28" t="s">
        <v>289</v>
      </c>
    </row>
    <row r="40" spans="1:28" x14ac:dyDescent="0.3">
      <c r="A40" s="1" t="s">
        <v>46</v>
      </c>
      <c r="B40" s="1" t="s">
        <v>60</v>
      </c>
      <c r="C40" s="27" t="s">
        <v>248</v>
      </c>
      <c r="D40" s="38">
        <v>55</v>
      </c>
      <c r="E40" s="27">
        <v>10</v>
      </c>
      <c r="F40" s="27">
        <v>0</v>
      </c>
      <c r="G40" s="27">
        <v>2</v>
      </c>
      <c r="H40" s="27"/>
      <c r="I40" s="27"/>
      <c r="J40" s="27">
        <v>0</v>
      </c>
      <c r="K40" s="27">
        <v>0</v>
      </c>
      <c r="L40" s="87"/>
      <c r="M40" s="27">
        <v>1</v>
      </c>
      <c r="N40" s="27">
        <f t="shared" si="5"/>
        <v>1</v>
      </c>
      <c r="O40" s="39">
        <v>2</v>
      </c>
      <c r="P40" s="39">
        <v>0</v>
      </c>
      <c r="Q40" s="88"/>
      <c r="R40" s="88"/>
      <c r="S40" s="88"/>
      <c r="T40" s="27">
        <f t="shared" si="6"/>
        <v>0</v>
      </c>
      <c r="U40" s="40">
        <f t="shared" si="7"/>
        <v>0.5</v>
      </c>
      <c r="V40" s="22">
        <v>385</v>
      </c>
      <c r="W40" s="22" t="s">
        <v>288</v>
      </c>
      <c r="X40" s="22" t="s">
        <v>78</v>
      </c>
      <c r="Y40" s="68">
        <v>1590</v>
      </c>
      <c r="Z40" s="41"/>
      <c r="AA40" s="1" t="s">
        <v>267</v>
      </c>
      <c r="AB40" s="28" t="s">
        <v>289</v>
      </c>
    </row>
    <row r="41" spans="1:28" x14ac:dyDescent="0.3">
      <c r="A41" s="1" t="s">
        <v>46</v>
      </c>
      <c r="B41" s="1" t="s">
        <v>60</v>
      </c>
      <c r="C41" s="27" t="s">
        <v>367</v>
      </c>
      <c r="D41" s="38">
        <v>31</v>
      </c>
      <c r="E41" s="27">
        <v>37</v>
      </c>
      <c r="F41" s="27">
        <v>8</v>
      </c>
      <c r="G41" s="27">
        <v>12</v>
      </c>
      <c r="H41" s="27"/>
      <c r="I41" s="27"/>
      <c r="J41" s="27">
        <v>1</v>
      </c>
      <c r="K41" s="27">
        <v>2</v>
      </c>
      <c r="L41" s="87"/>
      <c r="M41" s="27">
        <v>11</v>
      </c>
      <c r="N41" s="27">
        <f t="shared" si="5"/>
        <v>11</v>
      </c>
      <c r="O41" s="39">
        <v>1</v>
      </c>
      <c r="P41" s="39">
        <v>4</v>
      </c>
      <c r="Q41" s="88"/>
      <c r="R41" s="88"/>
      <c r="S41" s="88"/>
      <c r="T41" s="27">
        <f t="shared" si="6"/>
        <v>17</v>
      </c>
      <c r="U41" s="40">
        <f t="shared" si="7"/>
        <v>0.81081081081081086</v>
      </c>
      <c r="V41" s="22">
        <v>385</v>
      </c>
      <c r="W41" s="22" t="s">
        <v>288</v>
      </c>
      <c r="X41" s="22" t="s">
        <v>78</v>
      </c>
      <c r="Y41" s="68">
        <v>1590</v>
      </c>
      <c r="Z41" s="41"/>
      <c r="AA41" s="1" t="s">
        <v>267</v>
      </c>
      <c r="AB41" s="28" t="s">
        <v>289</v>
      </c>
    </row>
    <row r="42" spans="1:28" x14ac:dyDescent="0.3">
      <c r="A42" s="1" t="s">
        <v>46</v>
      </c>
      <c r="B42" s="1" t="s">
        <v>60</v>
      </c>
      <c r="C42" s="27" t="s">
        <v>368</v>
      </c>
      <c r="D42" s="38">
        <v>33</v>
      </c>
      <c r="E42" s="27">
        <v>29</v>
      </c>
      <c r="F42" s="27">
        <v>9</v>
      </c>
      <c r="G42" s="27">
        <v>13</v>
      </c>
      <c r="H42" s="27"/>
      <c r="I42" s="27"/>
      <c r="J42" s="27">
        <v>4</v>
      </c>
      <c r="K42" s="27">
        <v>8</v>
      </c>
      <c r="L42" s="87"/>
      <c r="M42" s="27">
        <v>5</v>
      </c>
      <c r="N42" s="27">
        <f>SUM(L42:M42)</f>
        <v>5</v>
      </c>
      <c r="O42" s="39">
        <v>0</v>
      </c>
      <c r="P42" s="39">
        <v>2</v>
      </c>
      <c r="Q42" s="88"/>
      <c r="R42" s="88"/>
      <c r="S42" s="88"/>
      <c r="T42" s="27">
        <v>22</v>
      </c>
      <c r="U42" s="40">
        <f t="shared" si="7"/>
        <v>0.93103448275862066</v>
      </c>
      <c r="V42" s="22">
        <v>385</v>
      </c>
      <c r="W42" s="22" t="s">
        <v>288</v>
      </c>
      <c r="X42" s="22" t="s">
        <v>78</v>
      </c>
      <c r="Y42" s="68">
        <v>1590</v>
      </c>
      <c r="Z42" s="41"/>
      <c r="AA42" s="1" t="s">
        <v>267</v>
      </c>
      <c r="AB42" s="28" t="s">
        <v>289</v>
      </c>
    </row>
    <row r="43" spans="1:28" x14ac:dyDescent="0.3">
      <c r="A43" s="1" t="s">
        <v>46</v>
      </c>
      <c r="B43" s="1" t="s">
        <v>60</v>
      </c>
      <c r="C43" s="27" t="s">
        <v>369</v>
      </c>
      <c r="D43" s="38">
        <v>23</v>
      </c>
      <c r="E43" s="27">
        <v>40</v>
      </c>
      <c r="F43" s="27">
        <v>8</v>
      </c>
      <c r="G43" s="27">
        <v>12</v>
      </c>
      <c r="H43" s="27"/>
      <c r="I43" s="27"/>
      <c r="J43" s="27">
        <v>4</v>
      </c>
      <c r="K43" s="27">
        <v>4</v>
      </c>
      <c r="L43" s="87"/>
      <c r="M43" s="27">
        <v>3</v>
      </c>
      <c r="N43" s="27">
        <f>SUM(L43:M43)</f>
        <v>3</v>
      </c>
      <c r="O43" s="39">
        <v>3</v>
      </c>
      <c r="P43" s="39">
        <v>1</v>
      </c>
      <c r="Q43" s="88"/>
      <c r="R43" s="88"/>
      <c r="S43" s="88"/>
      <c r="T43" s="27">
        <v>20</v>
      </c>
      <c r="U43" s="40">
        <f t="shared" si="7"/>
        <v>0.72499999999999998</v>
      </c>
      <c r="V43" s="22">
        <v>385</v>
      </c>
      <c r="W43" s="22" t="s">
        <v>288</v>
      </c>
      <c r="X43" s="22" t="s">
        <v>78</v>
      </c>
      <c r="Y43" s="68">
        <v>1590</v>
      </c>
      <c r="Z43" s="41"/>
      <c r="AA43" s="1" t="s">
        <v>267</v>
      </c>
      <c r="AB43" s="28" t="s">
        <v>289</v>
      </c>
    </row>
    <row r="44" spans="1:28" x14ac:dyDescent="0.3">
      <c r="A44" s="1" t="s">
        <v>46</v>
      </c>
      <c r="B44" s="1" t="s">
        <v>60</v>
      </c>
      <c r="C44" s="27" t="s">
        <v>370</v>
      </c>
      <c r="D44" s="38">
        <v>22</v>
      </c>
      <c r="E44" s="27">
        <v>13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87"/>
      <c r="M44" s="27">
        <v>3</v>
      </c>
      <c r="N44" s="27">
        <f>SUM(L44:M44)</f>
        <v>3</v>
      </c>
      <c r="O44" s="39">
        <v>0</v>
      </c>
      <c r="P44" s="39">
        <v>0</v>
      </c>
      <c r="Q44" s="88"/>
      <c r="R44" s="88"/>
      <c r="S44" s="88"/>
      <c r="T44" s="27">
        <f t="shared" si="6"/>
        <v>2</v>
      </c>
      <c r="U44" s="40">
        <f t="shared" si="7"/>
        <v>0.38461538461538464</v>
      </c>
      <c r="V44" s="22">
        <v>385</v>
      </c>
      <c r="W44" s="22" t="s">
        <v>288</v>
      </c>
      <c r="X44" s="22" t="s">
        <v>78</v>
      </c>
      <c r="Y44" s="68">
        <v>1590</v>
      </c>
      <c r="Z44" s="41"/>
      <c r="AA44" s="1" t="s">
        <v>267</v>
      </c>
      <c r="AB44" s="28" t="s">
        <v>289</v>
      </c>
    </row>
    <row r="45" spans="1:28" x14ac:dyDescent="0.3">
      <c r="A45" s="1" t="s">
        <v>46</v>
      </c>
      <c r="B45" s="1" t="s">
        <v>60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42"/>
      <c r="S45" s="42"/>
      <c r="T45" s="55"/>
      <c r="U45" s="40" t="str">
        <f t="shared" ref="U45" si="8">_xlfn.IFNA("",((T45+Q45+N45-R45)+(O45*2))/E45)</f>
        <v/>
      </c>
      <c r="V45" s="22">
        <v>385</v>
      </c>
      <c r="W45" s="22" t="s">
        <v>288</v>
      </c>
      <c r="X45" s="22" t="s">
        <v>78</v>
      </c>
      <c r="Y45" s="68">
        <v>1590</v>
      </c>
      <c r="Z45" s="41"/>
      <c r="AA45" s="1" t="s">
        <v>267</v>
      </c>
      <c r="AB45" s="28" t="s">
        <v>289</v>
      </c>
    </row>
    <row r="46" spans="1:28" x14ac:dyDescent="0.3">
      <c r="A46" s="43" t="s">
        <v>46</v>
      </c>
      <c r="B46" s="43" t="s">
        <v>60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38</v>
      </c>
      <c r="G46" s="44">
        <f t="shared" si="9"/>
        <v>69</v>
      </c>
      <c r="H46" s="44">
        <f t="shared" si="9"/>
        <v>0</v>
      </c>
      <c r="I46" s="44">
        <f t="shared" si="9"/>
        <v>0</v>
      </c>
      <c r="J46" s="44">
        <f t="shared" si="9"/>
        <v>19</v>
      </c>
      <c r="K46" s="44">
        <f t="shared" si="9"/>
        <v>26</v>
      </c>
      <c r="L46" s="44">
        <f t="shared" si="9"/>
        <v>0</v>
      </c>
      <c r="M46" s="44">
        <f t="shared" si="9"/>
        <v>36</v>
      </c>
      <c r="N46" s="44">
        <f t="shared" si="9"/>
        <v>36</v>
      </c>
      <c r="O46" s="44">
        <f t="shared" si="9"/>
        <v>15</v>
      </c>
      <c r="P46" s="44">
        <f t="shared" si="9"/>
        <v>22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95</v>
      </c>
      <c r="U46" s="45">
        <f>((T46+Q46+N46-R46)+(O46*2))/E46</f>
        <v>0.67083333333333328</v>
      </c>
      <c r="V46" s="46">
        <v>385</v>
      </c>
      <c r="W46" s="46" t="s">
        <v>288</v>
      </c>
      <c r="X46" s="46" t="s">
        <v>78</v>
      </c>
      <c r="Y46" s="69">
        <v>1590</v>
      </c>
      <c r="Z46" s="47"/>
      <c r="AA46" s="43" t="s">
        <v>267</v>
      </c>
      <c r="AB46" s="67" t="s">
        <v>289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0.55072463768115942</v>
      </c>
      <c r="H47" s="27"/>
      <c r="I47" s="1"/>
      <c r="J47" s="48" t="s">
        <v>42</v>
      </c>
      <c r="K47" s="50">
        <f>J46/K46</f>
        <v>0.73076923076923073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rintOptions gridLines="1"/>
  <pageMargins left="0.25" right="0.25" top="0.75" bottom="0.5" header="0.3" footer="0.3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AE59-20B2-412B-834C-56751083D4B2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123</v>
      </c>
      <c r="D4" s="7" t="s">
        <v>5</v>
      </c>
      <c r="E4" s="8"/>
      <c r="F4" s="5"/>
      <c r="G4" s="1"/>
      <c r="J4" s="15" t="s">
        <v>290</v>
      </c>
      <c r="K4" s="16" t="s">
        <v>45</v>
      </c>
      <c r="L4" s="17"/>
      <c r="M4" s="18"/>
      <c r="N4" s="19">
        <v>22</v>
      </c>
      <c r="O4" s="19">
        <v>25</v>
      </c>
      <c r="P4" s="19">
        <v>30</v>
      </c>
      <c r="Q4" s="19">
        <v>27</v>
      </c>
      <c r="R4" s="20"/>
      <c r="S4" s="21">
        <f>SUM(N4:R4)</f>
        <v>104</v>
      </c>
      <c r="T4" s="22">
        <v>388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291</v>
      </c>
      <c r="K5" s="16" t="s">
        <v>67</v>
      </c>
      <c r="L5" s="17"/>
      <c r="M5" s="18"/>
      <c r="N5" s="19">
        <v>19</v>
      </c>
      <c r="O5" s="19">
        <v>19</v>
      </c>
      <c r="P5" s="19">
        <v>26</v>
      </c>
      <c r="Q5" s="19">
        <v>28</v>
      </c>
      <c r="R5" s="20"/>
      <c r="S5" s="21">
        <f>SUM(N5:R5)</f>
        <v>92</v>
      </c>
      <c r="T5" s="22">
        <v>388</v>
      </c>
      <c r="U5" s="1"/>
      <c r="V5" s="1"/>
      <c r="W5" s="1"/>
    </row>
    <row r="6" spans="1:28" x14ac:dyDescent="0.3">
      <c r="C6" s="23">
        <v>1095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397</v>
      </c>
      <c r="D7" s="7" t="s">
        <v>8</v>
      </c>
      <c r="G7" s="1"/>
      <c r="S7" s="1"/>
      <c r="T7" s="25" t="s">
        <v>9</v>
      </c>
      <c r="U7" s="1"/>
      <c r="V7" s="26">
        <v>388</v>
      </c>
      <c r="W7" s="1"/>
    </row>
    <row r="8" spans="1:28" x14ac:dyDescent="0.3">
      <c r="B8" s="1"/>
      <c r="C8" s="24" t="s">
        <v>215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6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66</v>
      </c>
      <c r="B13" s="1" t="s">
        <v>46</v>
      </c>
      <c r="C13" s="27" t="s">
        <v>47</v>
      </c>
      <c r="D13" s="38">
        <v>21</v>
      </c>
      <c r="E13" s="87"/>
      <c r="F13" s="27">
        <v>0</v>
      </c>
      <c r="G13" s="87"/>
      <c r="H13" s="27"/>
      <c r="I13" s="27"/>
      <c r="J13" s="27">
        <v>0</v>
      </c>
      <c r="K13" s="27">
        <v>0</v>
      </c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+(F13*2)+J13</f>
        <v>0</v>
      </c>
      <c r="U13" s="40" t="str">
        <f>IFERROR(((T13+Q13+N13-R13)+(O13*2))/E13,"")</f>
        <v/>
      </c>
      <c r="V13" s="22">
        <v>388</v>
      </c>
      <c r="W13" s="22" t="s">
        <v>81</v>
      </c>
      <c r="X13" s="22" t="s">
        <v>78</v>
      </c>
      <c r="Y13" s="68">
        <v>1095</v>
      </c>
      <c r="Z13" s="41"/>
      <c r="AA13" s="1" t="s">
        <v>79</v>
      </c>
      <c r="AB13" s="28" t="s">
        <v>292</v>
      </c>
    </row>
    <row r="14" spans="1:28" x14ac:dyDescent="0.3">
      <c r="A14" s="1" t="s">
        <v>66</v>
      </c>
      <c r="B14" s="1" t="s">
        <v>46</v>
      </c>
      <c r="C14" s="27" t="s">
        <v>85</v>
      </c>
      <c r="D14" s="38">
        <v>24</v>
      </c>
      <c r="E14" s="87"/>
      <c r="F14" s="27">
        <v>0</v>
      </c>
      <c r="G14" s="87"/>
      <c r="H14" s="27"/>
      <c r="I14" s="27"/>
      <c r="J14" s="27">
        <v>2</v>
      </c>
      <c r="K14" s="27">
        <v>2</v>
      </c>
      <c r="L14" s="87"/>
      <c r="M14" s="87"/>
      <c r="N14" s="27">
        <f t="shared" ref="N14:N19" si="0">SUM(L14:M14)</f>
        <v>0</v>
      </c>
      <c r="O14" s="88"/>
      <c r="P14" s="88"/>
      <c r="Q14" s="88"/>
      <c r="R14" s="88"/>
      <c r="S14" s="88"/>
      <c r="T14" s="27">
        <f t="shared" ref="T14:T22" si="1">+(F14*2)+J14</f>
        <v>2</v>
      </c>
      <c r="U14" s="40" t="str">
        <f t="shared" ref="U14:U22" si="2">IFERROR(((T14+Q14+N14-R14)+(O14*2))/E14,"")</f>
        <v/>
      </c>
      <c r="V14" s="22">
        <v>388</v>
      </c>
      <c r="W14" s="22" t="s">
        <v>81</v>
      </c>
      <c r="X14" s="22" t="s">
        <v>78</v>
      </c>
      <c r="Y14" s="68">
        <v>1095</v>
      </c>
      <c r="Z14" s="41"/>
      <c r="AA14" s="1" t="s">
        <v>79</v>
      </c>
      <c r="AB14" s="28" t="s">
        <v>292</v>
      </c>
    </row>
    <row r="15" spans="1:28" x14ac:dyDescent="0.3">
      <c r="A15" s="1" t="s">
        <v>66</v>
      </c>
      <c r="B15" s="1" t="s">
        <v>46</v>
      </c>
      <c r="C15" s="27" t="s">
        <v>54</v>
      </c>
      <c r="D15" s="38">
        <v>32</v>
      </c>
      <c r="E15" s="87"/>
      <c r="F15" s="27">
        <v>1</v>
      </c>
      <c r="G15" s="87"/>
      <c r="H15" s="27"/>
      <c r="I15" s="27"/>
      <c r="J15" s="27">
        <v>3</v>
      </c>
      <c r="K15" s="27">
        <v>6</v>
      </c>
      <c r="L15" s="87"/>
      <c r="M15" s="87"/>
      <c r="N15" s="27">
        <f t="shared" si="0"/>
        <v>0</v>
      </c>
      <c r="O15" s="88"/>
      <c r="P15" s="88"/>
      <c r="Q15" s="88"/>
      <c r="R15" s="88"/>
      <c r="S15" s="88"/>
      <c r="T15" s="27">
        <f t="shared" si="1"/>
        <v>5</v>
      </c>
      <c r="U15" s="40" t="str">
        <f t="shared" si="2"/>
        <v/>
      </c>
      <c r="V15" s="22">
        <v>388</v>
      </c>
      <c r="W15" s="22" t="s">
        <v>81</v>
      </c>
      <c r="X15" s="22" t="s">
        <v>78</v>
      </c>
      <c r="Y15" s="68">
        <v>1095</v>
      </c>
      <c r="Z15" s="41"/>
      <c r="AA15" s="1" t="s">
        <v>79</v>
      </c>
      <c r="AB15" s="28" t="s">
        <v>292</v>
      </c>
    </row>
    <row r="16" spans="1:28" x14ac:dyDescent="0.3">
      <c r="A16" s="1" t="s">
        <v>66</v>
      </c>
      <c r="B16" s="1" t="s">
        <v>46</v>
      </c>
      <c r="C16" s="27" t="s">
        <v>48</v>
      </c>
      <c r="D16" s="38">
        <v>15</v>
      </c>
      <c r="E16" s="87"/>
      <c r="F16" s="27">
        <v>9</v>
      </c>
      <c r="G16" s="87"/>
      <c r="H16" s="27"/>
      <c r="I16" s="27"/>
      <c r="J16" s="27">
        <v>7</v>
      </c>
      <c r="K16" s="27">
        <v>8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27">
        <f t="shared" si="1"/>
        <v>25</v>
      </c>
      <c r="U16" s="40" t="str">
        <f t="shared" si="2"/>
        <v/>
      </c>
      <c r="V16" s="22">
        <v>388</v>
      </c>
      <c r="W16" s="22" t="s">
        <v>81</v>
      </c>
      <c r="X16" s="22" t="s">
        <v>78</v>
      </c>
      <c r="Y16" s="68">
        <v>1095</v>
      </c>
      <c r="Z16" s="41"/>
      <c r="AA16" s="1" t="s">
        <v>79</v>
      </c>
      <c r="AB16" s="28" t="s">
        <v>292</v>
      </c>
    </row>
    <row r="17" spans="1:28" x14ac:dyDescent="0.3">
      <c r="A17" s="1" t="s">
        <v>66</v>
      </c>
      <c r="B17" s="1" t="s">
        <v>46</v>
      </c>
      <c r="C17" s="27" t="s">
        <v>49</v>
      </c>
      <c r="D17" s="38">
        <v>42</v>
      </c>
      <c r="E17" s="87"/>
      <c r="F17" s="27">
        <v>13</v>
      </c>
      <c r="G17" s="87"/>
      <c r="H17" s="27"/>
      <c r="I17" s="27"/>
      <c r="J17" s="27">
        <v>2</v>
      </c>
      <c r="K17" s="27">
        <v>2</v>
      </c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27">
        <f t="shared" si="1"/>
        <v>28</v>
      </c>
      <c r="U17" s="40" t="str">
        <f t="shared" si="2"/>
        <v/>
      </c>
      <c r="V17" s="22">
        <v>388</v>
      </c>
      <c r="W17" s="22" t="s">
        <v>81</v>
      </c>
      <c r="X17" s="22" t="s">
        <v>78</v>
      </c>
      <c r="Y17" s="68">
        <v>1095</v>
      </c>
      <c r="Z17" s="41"/>
      <c r="AA17" s="1" t="s">
        <v>79</v>
      </c>
      <c r="AB17" s="28" t="s">
        <v>292</v>
      </c>
    </row>
    <row r="18" spans="1:28" x14ac:dyDescent="0.3">
      <c r="A18" s="1" t="s">
        <v>66</v>
      </c>
      <c r="B18" s="1" t="s">
        <v>46</v>
      </c>
      <c r="C18" s="27" t="s">
        <v>87</v>
      </c>
      <c r="D18" s="38">
        <v>53</v>
      </c>
      <c r="E18" s="87"/>
      <c r="F18" s="27">
        <v>6</v>
      </c>
      <c r="G18" s="87"/>
      <c r="H18" s="27"/>
      <c r="I18" s="27"/>
      <c r="J18" s="27">
        <v>1</v>
      </c>
      <c r="K18" s="27">
        <v>3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f t="shared" si="1"/>
        <v>13</v>
      </c>
      <c r="U18" s="40" t="str">
        <f t="shared" si="2"/>
        <v/>
      </c>
      <c r="V18" s="22">
        <v>388</v>
      </c>
      <c r="W18" s="22" t="s">
        <v>81</v>
      </c>
      <c r="X18" s="22" t="s">
        <v>78</v>
      </c>
      <c r="Y18" s="68">
        <v>1095</v>
      </c>
      <c r="Z18" s="41"/>
      <c r="AA18" s="1" t="s">
        <v>79</v>
      </c>
      <c r="AB18" s="28" t="s">
        <v>292</v>
      </c>
    </row>
    <row r="19" spans="1:28" x14ac:dyDescent="0.3">
      <c r="A19" s="1" t="s">
        <v>66</v>
      </c>
      <c r="B19" s="1" t="s">
        <v>46</v>
      </c>
      <c r="C19" s="27" t="s">
        <v>55</v>
      </c>
      <c r="D19" s="38">
        <v>33</v>
      </c>
      <c r="E19" s="87"/>
      <c r="F19" s="27">
        <v>1</v>
      </c>
      <c r="G19" s="87"/>
      <c r="H19" s="27"/>
      <c r="I19" s="27"/>
      <c r="J19" s="27">
        <v>0</v>
      </c>
      <c r="K19" s="27">
        <v>0</v>
      </c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27">
        <f t="shared" si="1"/>
        <v>2</v>
      </c>
      <c r="U19" s="40" t="str">
        <f t="shared" si="2"/>
        <v/>
      </c>
      <c r="V19" s="22">
        <v>388</v>
      </c>
      <c r="W19" s="22" t="s">
        <v>81</v>
      </c>
      <c r="X19" s="22" t="s">
        <v>78</v>
      </c>
      <c r="Y19" s="68">
        <v>1095</v>
      </c>
      <c r="Z19" s="41"/>
      <c r="AA19" s="1" t="s">
        <v>79</v>
      </c>
      <c r="AB19" s="28" t="s">
        <v>292</v>
      </c>
    </row>
    <row r="20" spans="1:28" x14ac:dyDescent="0.3">
      <c r="A20" s="1" t="s">
        <v>66</v>
      </c>
      <c r="B20" s="1" t="s">
        <v>46</v>
      </c>
      <c r="C20" s="27" t="s">
        <v>86</v>
      </c>
      <c r="D20" s="38">
        <v>25</v>
      </c>
      <c r="E20" s="87" t="s">
        <v>382</v>
      </c>
      <c r="F20" s="27"/>
      <c r="G20" s="87"/>
      <c r="H20" s="27"/>
      <c r="I20" s="27"/>
      <c r="J20" s="27"/>
      <c r="K20" s="27"/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27">
        <f t="shared" si="1"/>
        <v>0</v>
      </c>
      <c r="U20" s="40" t="str">
        <f t="shared" si="2"/>
        <v/>
      </c>
      <c r="V20" s="22">
        <v>388</v>
      </c>
      <c r="W20" s="22" t="s">
        <v>81</v>
      </c>
      <c r="X20" s="22" t="s">
        <v>78</v>
      </c>
      <c r="Y20" s="68">
        <v>1095</v>
      </c>
      <c r="Z20" s="41"/>
      <c r="AA20" s="1" t="s">
        <v>79</v>
      </c>
      <c r="AB20" s="28" t="s">
        <v>292</v>
      </c>
    </row>
    <row r="21" spans="1:28" x14ac:dyDescent="0.3">
      <c r="A21" s="1" t="s">
        <v>66</v>
      </c>
      <c r="B21" s="1" t="s">
        <v>46</v>
      </c>
      <c r="C21" s="27" t="s">
        <v>52</v>
      </c>
      <c r="D21" s="38">
        <v>12</v>
      </c>
      <c r="E21" s="87"/>
      <c r="F21" s="27">
        <v>0</v>
      </c>
      <c r="G21" s="87"/>
      <c r="H21" s="27"/>
      <c r="I21" s="27"/>
      <c r="J21" s="27">
        <v>0</v>
      </c>
      <c r="K21" s="27">
        <v>0</v>
      </c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27">
        <f t="shared" si="1"/>
        <v>0</v>
      </c>
      <c r="U21" s="40" t="str">
        <f t="shared" si="2"/>
        <v/>
      </c>
      <c r="V21" s="22">
        <v>388</v>
      </c>
      <c r="W21" s="22" t="s">
        <v>81</v>
      </c>
      <c r="X21" s="22" t="s">
        <v>78</v>
      </c>
      <c r="Y21" s="68">
        <v>1095</v>
      </c>
      <c r="Z21" s="41"/>
      <c r="AA21" s="1" t="s">
        <v>79</v>
      </c>
      <c r="AB21" s="28" t="s">
        <v>292</v>
      </c>
    </row>
    <row r="22" spans="1:28" x14ac:dyDescent="0.3">
      <c r="A22" s="1" t="s">
        <v>66</v>
      </c>
      <c r="B22" s="1" t="s">
        <v>46</v>
      </c>
      <c r="C22" s="27" t="s">
        <v>50</v>
      </c>
      <c r="D22" s="38">
        <v>11</v>
      </c>
      <c r="E22" s="87"/>
      <c r="F22" s="27">
        <v>10</v>
      </c>
      <c r="G22" s="87"/>
      <c r="H22" s="27"/>
      <c r="I22" s="27"/>
      <c r="J22" s="27">
        <v>9</v>
      </c>
      <c r="K22" s="27">
        <v>10</v>
      </c>
      <c r="L22" s="87"/>
      <c r="M22" s="27">
        <v>17</v>
      </c>
      <c r="N22" s="27">
        <f>SUM(L22:M22)</f>
        <v>17</v>
      </c>
      <c r="O22" s="88"/>
      <c r="P22" s="88"/>
      <c r="Q22" s="88"/>
      <c r="R22" s="88"/>
      <c r="S22" s="88"/>
      <c r="T22" s="27">
        <f t="shared" si="1"/>
        <v>29</v>
      </c>
      <c r="U22" s="40" t="str">
        <f t="shared" si="2"/>
        <v/>
      </c>
      <c r="V22" s="22">
        <v>388</v>
      </c>
      <c r="W22" s="22" t="s">
        <v>81</v>
      </c>
      <c r="X22" s="22" t="s">
        <v>78</v>
      </c>
      <c r="Y22" s="68">
        <v>1095</v>
      </c>
      <c r="Z22" s="41"/>
      <c r="AA22" s="1" t="s">
        <v>79</v>
      </c>
      <c r="AB22" s="28" t="s">
        <v>292</v>
      </c>
    </row>
    <row r="23" spans="1:28" x14ac:dyDescent="0.3">
      <c r="A23" s="1" t="s">
        <v>66</v>
      </c>
      <c r="B23" s="1" t="s">
        <v>46</v>
      </c>
      <c r="C23" s="55" t="s">
        <v>39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55">
        <v>18</v>
      </c>
      <c r="Q23" s="42"/>
      <c r="R23" s="42"/>
      <c r="S23" s="42"/>
      <c r="T23" s="27"/>
      <c r="U23" s="40" t="str">
        <f t="shared" ref="U23" si="3">_xlfn.IFNA("",((T23+Q23+N23-R23)+(O23*2))/E23)</f>
        <v/>
      </c>
      <c r="V23" s="22">
        <v>388</v>
      </c>
      <c r="W23" s="22" t="s">
        <v>81</v>
      </c>
      <c r="X23" s="22" t="s">
        <v>78</v>
      </c>
      <c r="Y23" s="68">
        <v>1095</v>
      </c>
      <c r="Z23" s="41"/>
      <c r="AA23" s="1" t="s">
        <v>79</v>
      </c>
      <c r="AB23" s="28" t="s">
        <v>292</v>
      </c>
    </row>
    <row r="24" spans="1:28" x14ac:dyDescent="0.3">
      <c r="A24" s="43" t="s">
        <v>66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40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24</v>
      </c>
      <c r="K24" s="44">
        <f t="shared" si="4"/>
        <v>31</v>
      </c>
      <c r="L24" s="44">
        <f t="shared" si="4"/>
        <v>0</v>
      </c>
      <c r="M24" s="44">
        <f t="shared" si="4"/>
        <v>17</v>
      </c>
      <c r="N24" s="44">
        <f t="shared" si="4"/>
        <v>17</v>
      </c>
      <c r="O24" s="44">
        <f t="shared" si="4"/>
        <v>0</v>
      </c>
      <c r="P24" s="44">
        <f t="shared" si="4"/>
        <v>18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104</v>
      </c>
      <c r="U24" s="45">
        <f>((T24+Q24+N24-R24)+(O24*2))/E24</f>
        <v>0.50416666666666665</v>
      </c>
      <c r="V24" s="46">
        <v>388</v>
      </c>
      <c r="W24" s="46" t="s">
        <v>81</v>
      </c>
      <c r="X24" s="46" t="s">
        <v>78</v>
      </c>
      <c r="Y24" s="69">
        <v>1095</v>
      </c>
      <c r="Z24" s="47"/>
      <c r="AA24" s="43" t="s">
        <v>79</v>
      </c>
      <c r="AB24" s="67" t="s">
        <v>292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0.77419354838709675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10</v>
      </c>
      <c r="AB33" s="66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66</v>
      </c>
      <c r="C35" s="27" t="s">
        <v>246</v>
      </c>
      <c r="D35" s="38">
        <v>12</v>
      </c>
      <c r="E35" s="87"/>
      <c r="F35" s="27">
        <v>10</v>
      </c>
      <c r="G35" s="27">
        <v>19</v>
      </c>
      <c r="H35" s="27"/>
      <c r="I35" s="27"/>
      <c r="J35" s="27">
        <v>7</v>
      </c>
      <c r="K35" s="27">
        <v>8</v>
      </c>
      <c r="L35" s="87"/>
      <c r="M35" s="27">
        <v>16</v>
      </c>
      <c r="N35" s="27">
        <f>SUM(L35:M35)</f>
        <v>16</v>
      </c>
      <c r="O35" s="87"/>
      <c r="P35" s="55">
        <v>6</v>
      </c>
      <c r="Q35" s="87"/>
      <c r="R35" s="87"/>
      <c r="S35" s="87"/>
      <c r="T35" s="27">
        <f>(H35*3)+((F35-H35)*2)+J35</f>
        <v>27</v>
      </c>
      <c r="U35" s="40" t="str">
        <f>IFERROR(((T35+Q35+N35-R35)+(O35*2))/E35,"")</f>
        <v/>
      </c>
      <c r="V35" s="22">
        <v>388</v>
      </c>
      <c r="W35" s="22" t="s">
        <v>77</v>
      </c>
      <c r="X35" s="22" t="s">
        <v>82</v>
      </c>
      <c r="Y35" s="68">
        <v>1095</v>
      </c>
      <c r="Z35" s="41" t="s">
        <v>463</v>
      </c>
      <c r="AA35" s="1" t="s">
        <v>293</v>
      </c>
      <c r="AB35" s="28" t="s">
        <v>294</v>
      </c>
    </row>
    <row r="36" spans="1:28" x14ac:dyDescent="0.3">
      <c r="A36" s="1" t="s">
        <v>46</v>
      </c>
      <c r="B36" s="1" t="s">
        <v>66</v>
      </c>
      <c r="C36" s="27" t="s">
        <v>247</v>
      </c>
      <c r="D36" s="38">
        <v>34</v>
      </c>
      <c r="E36" s="87"/>
      <c r="F36" s="27">
        <v>5</v>
      </c>
      <c r="G36" s="87"/>
      <c r="H36" s="27"/>
      <c r="I36" s="27"/>
      <c r="J36" s="27">
        <v>0</v>
      </c>
      <c r="K36" s="27">
        <v>0</v>
      </c>
      <c r="L36" s="87"/>
      <c r="M36" s="87"/>
      <c r="N36" s="27">
        <f t="shared" ref="N36:N41" si="5">SUM(L36:M36)</f>
        <v>0</v>
      </c>
      <c r="O36" s="88"/>
      <c r="P36" s="88"/>
      <c r="Q36" s="88"/>
      <c r="R36" s="88"/>
      <c r="S36" s="88"/>
      <c r="T36" s="39">
        <f t="shared" ref="T36:T41" si="6">(H36*3)+((F36-H36)*2)+J36</f>
        <v>10</v>
      </c>
      <c r="U36" s="40" t="str">
        <f t="shared" ref="U36:U47" si="7">IFERROR(((T36+Q36+N36-R36)+(O36*2))/E36,"")</f>
        <v/>
      </c>
      <c r="V36" s="22">
        <v>388</v>
      </c>
      <c r="W36" s="22" t="s">
        <v>77</v>
      </c>
      <c r="X36" s="22" t="s">
        <v>82</v>
      </c>
      <c r="Y36" s="68">
        <v>1095</v>
      </c>
      <c r="Z36" s="41"/>
      <c r="AA36" s="1" t="s">
        <v>293</v>
      </c>
      <c r="AB36" s="28" t="s">
        <v>294</v>
      </c>
    </row>
    <row r="37" spans="1:28" x14ac:dyDescent="0.3">
      <c r="A37" s="1" t="s">
        <v>46</v>
      </c>
      <c r="B37" s="1" t="s">
        <v>66</v>
      </c>
      <c r="C37" s="27" t="s">
        <v>249</v>
      </c>
      <c r="D37" s="38">
        <v>42</v>
      </c>
      <c r="E37" s="87"/>
      <c r="F37" s="27">
        <v>0</v>
      </c>
      <c r="G37" s="87"/>
      <c r="H37" s="27"/>
      <c r="I37" s="27"/>
      <c r="J37" s="27">
        <v>0</v>
      </c>
      <c r="K37" s="27">
        <v>0</v>
      </c>
      <c r="L37" s="87"/>
      <c r="M37" s="87"/>
      <c r="N37" s="27">
        <f t="shared" si="5"/>
        <v>0</v>
      </c>
      <c r="O37" s="88"/>
      <c r="P37" s="88"/>
      <c r="Q37" s="88"/>
      <c r="R37" s="88"/>
      <c r="S37" s="88"/>
      <c r="T37" s="39">
        <f t="shared" si="6"/>
        <v>0</v>
      </c>
      <c r="U37" s="40" t="str">
        <f t="shared" si="7"/>
        <v/>
      </c>
      <c r="V37" s="22">
        <v>388</v>
      </c>
      <c r="W37" s="22" t="s">
        <v>77</v>
      </c>
      <c r="X37" s="22" t="s">
        <v>82</v>
      </c>
      <c r="Y37" s="68">
        <v>1095</v>
      </c>
      <c r="Z37" s="41"/>
      <c r="AA37" s="1" t="s">
        <v>293</v>
      </c>
      <c r="AB37" s="28" t="s">
        <v>294</v>
      </c>
    </row>
    <row r="38" spans="1:28" x14ac:dyDescent="0.3">
      <c r="A38" s="1" t="s">
        <v>46</v>
      </c>
      <c r="B38" s="1" t="s">
        <v>66</v>
      </c>
      <c r="C38" s="27" t="s">
        <v>250</v>
      </c>
      <c r="D38" s="38">
        <v>40</v>
      </c>
      <c r="E38" s="87"/>
      <c r="F38" s="27">
        <v>5</v>
      </c>
      <c r="G38" s="87"/>
      <c r="H38" s="27"/>
      <c r="I38" s="27"/>
      <c r="J38" s="27">
        <v>4</v>
      </c>
      <c r="K38" s="27">
        <v>11</v>
      </c>
      <c r="L38" s="87"/>
      <c r="M38" s="27">
        <v>16</v>
      </c>
      <c r="N38" s="27">
        <f t="shared" si="5"/>
        <v>16</v>
      </c>
      <c r="O38" s="88"/>
      <c r="P38" s="88"/>
      <c r="Q38" s="88"/>
      <c r="R38" s="88"/>
      <c r="S38" s="88"/>
      <c r="T38" s="39">
        <f t="shared" si="6"/>
        <v>14</v>
      </c>
      <c r="U38" s="40" t="str">
        <f t="shared" si="7"/>
        <v/>
      </c>
      <c r="V38" s="22">
        <v>388</v>
      </c>
      <c r="W38" s="22" t="s">
        <v>77</v>
      </c>
      <c r="X38" s="22" t="s">
        <v>82</v>
      </c>
      <c r="Y38" s="68">
        <v>1095</v>
      </c>
      <c r="Z38" s="41"/>
      <c r="AA38" s="1" t="s">
        <v>293</v>
      </c>
      <c r="AB38" s="28" t="s">
        <v>294</v>
      </c>
    </row>
    <row r="39" spans="1:28" x14ac:dyDescent="0.3">
      <c r="A39" s="1" t="s">
        <v>46</v>
      </c>
      <c r="B39" s="1" t="s">
        <v>66</v>
      </c>
      <c r="C39" s="27" t="s">
        <v>251</v>
      </c>
      <c r="D39" s="38">
        <v>44</v>
      </c>
      <c r="E39" s="87"/>
      <c r="F39" s="27">
        <v>4</v>
      </c>
      <c r="G39" s="87"/>
      <c r="H39" s="27"/>
      <c r="I39" s="27"/>
      <c r="J39" s="27">
        <v>0</v>
      </c>
      <c r="K39" s="27">
        <v>0</v>
      </c>
      <c r="L39" s="87"/>
      <c r="M39" s="87"/>
      <c r="N39" s="27">
        <f t="shared" si="5"/>
        <v>0</v>
      </c>
      <c r="O39" s="88"/>
      <c r="P39" s="88"/>
      <c r="Q39" s="88"/>
      <c r="R39" s="88"/>
      <c r="S39" s="88"/>
      <c r="T39" s="39">
        <f t="shared" si="6"/>
        <v>8</v>
      </c>
      <c r="U39" s="40" t="str">
        <f t="shared" si="7"/>
        <v/>
      </c>
      <c r="V39" s="22">
        <v>388</v>
      </c>
      <c r="W39" s="22" t="s">
        <v>77</v>
      </c>
      <c r="X39" s="22" t="s">
        <v>82</v>
      </c>
      <c r="Y39" s="68">
        <v>1095</v>
      </c>
      <c r="Z39" s="41"/>
      <c r="AA39" s="1" t="s">
        <v>293</v>
      </c>
      <c r="AB39" s="28" t="s">
        <v>294</v>
      </c>
    </row>
    <row r="40" spans="1:28" x14ac:dyDescent="0.3">
      <c r="A40" s="1" t="s">
        <v>46</v>
      </c>
      <c r="B40" s="1" t="s">
        <v>66</v>
      </c>
      <c r="C40" s="27" t="s">
        <v>398</v>
      </c>
      <c r="D40" s="38">
        <v>14</v>
      </c>
      <c r="E40" s="87" t="s">
        <v>382</v>
      </c>
      <c r="F40" s="27"/>
      <c r="G40" s="87"/>
      <c r="H40" s="27"/>
      <c r="I40" s="27"/>
      <c r="J40" s="27"/>
      <c r="K40" s="27"/>
      <c r="L40" s="87"/>
      <c r="M40" s="87"/>
      <c r="N40" s="27"/>
      <c r="O40" s="88"/>
      <c r="P40" s="88"/>
      <c r="Q40" s="88"/>
      <c r="R40" s="88"/>
      <c r="S40" s="88"/>
      <c r="T40" s="39"/>
      <c r="U40" s="40" t="str">
        <f t="shared" si="7"/>
        <v/>
      </c>
      <c r="V40" s="22">
        <v>388</v>
      </c>
      <c r="W40" s="22" t="s">
        <v>77</v>
      </c>
      <c r="X40" s="22" t="s">
        <v>82</v>
      </c>
      <c r="Y40" s="68">
        <v>1095</v>
      </c>
      <c r="Z40" s="41"/>
      <c r="AA40" s="1" t="s">
        <v>293</v>
      </c>
      <c r="AB40" s="28" t="s">
        <v>294</v>
      </c>
    </row>
    <row r="41" spans="1:28" x14ac:dyDescent="0.3">
      <c r="A41" s="1" t="s">
        <v>46</v>
      </c>
      <c r="B41" s="1" t="s">
        <v>66</v>
      </c>
      <c r="C41" s="27" t="s">
        <v>252</v>
      </c>
      <c r="D41" s="38">
        <v>24</v>
      </c>
      <c r="E41" s="87"/>
      <c r="F41" s="27">
        <v>8</v>
      </c>
      <c r="G41" s="87"/>
      <c r="H41" s="27"/>
      <c r="I41" s="27"/>
      <c r="J41" s="27">
        <v>2</v>
      </c>
      <c r="K41" s="27">
        <v>4</v>
      </c>
      <c r="L41" s="87"/>
      <c r="M41" s="87"/>
      <c r="N41" s="27">
        <f t="shared" si="5"/>
        <v>0</v>
      </c>
      <c r="O41" s="88"/>
      <c r="P41" s="88"/>
      <c r="Q41" s="88"/>
      <c r="R41" s="88"/>
      <c r="S41" s="88"/>
      <c r="T41" s="39">
        <f t="shared" si="6"/>
        <v>18</v>
      </c>
      <c r="U41" s="40" t="str">
        <f t="shared" si="7"/>
        <v/>
      </c>
      <c r="V41" s="22">
        <v>388</v>
      </c>
      <c r="W41" s="22" t="s">
        <v>77</v>
      </c>
      <c r="X41" s="22" t="s">
        <v>82</v>
      </c>
      <c r="Y41" s="68">
        <v>1095</v>
      </c>
      <c r="Z41" s="41"/>
      <c r="AA41" s="1" t="s">
        <v>293</v>
      </c>
      <c r="AB41" s="28" t="s">
        <v>294</v>
      </c>
    </row>
    <row r="42" spans="1:28" x14ac:dyDescent="0.3">
      <c r="A42" s="1" t="s">
        <v>46</v>
      </c>
      <c r="B42" s="1" t="s">
        <v>66</v>
      </c>
      <c r="C42" s="27" t="s">
        <v>253</v>
      </c>
      <c r="D42" s="38">
        <v>23</v>
      </c>
      <c r="E42" s="87"/>
      <c r="F42" s="27">
        <v>0</v>
      </c>
      <c r="G42" s="87"/>
      <c r="H42" s="27"/>
      <c r="I42" s="27"/>
      <c r="J42" s="27">
        <v>0</v>
      </c>
      <c r="K42" s="27">
        <v>0</v>
      </c>
      <c r="L42" s="87"/>
      <c r="M42" s="87"/>
      <c r="N42" s="27">
        <f>SUM(L42:M42)</f>
        <v>0</v>
      </c>
      <c r="O42" s="88"/>
      <c r="P42" s="88"/>
      <c r="Q42" s="88"/>
      <c r="R42" s="88"/>
      <c r="S42" s="88"/>
      <c r="T42" s="39">
        <f>(H42*3)+((F42-H42)*2)+J42</f>
        <v>0</v>
      </c>
      <c r="U42" s="40" t="str">
        <f t="shared" si="7"/>
        <v/>
      </c>
      <c r="V42" s="22">
        <v>388</v>
      </c>
      <c r="W42" s="22" t="s">
        <v>77</v>
      </c>
      <c r="X42" s="22" t="s">
        <v>82</v>
      </c>
      <c r="Y42" s="68">
        <v>1095</v>
      </c>
      <c r="Z42" s="41"/>
      <c r="AA42" s="1" t="s">
        <v>293</v>
      </c>
      <c r="AB42" s="28" t="s">
        <v>294</v>
      </c>
    </row>
    <row r="43" spans="1:28" x14ac:dyDescent="0.3">
      <c r="A43" s="1" t="s">
        <v>46</v>
      </c>
      <c r="B43" s="1" t="s">
        <v>66</v>
      </c>
      <c r="C43" s="27" t="s">
        <v>352</v>
      </c>
      <c r="D43" s="38">
        <v>33</v>
      </c>
      <c r="E43" s="87"/>
      <c r="F43" s="27">
        <v>2</v>
      </c>
      <c r="G43" s="87"/>
      <c r="H43" s="27"/>
      <c r="I43" s="27"/>
      <c r="J43" s="27">
        <v>0</v>
      </c>
      <c r="K43" s="27">
        <v>0</v>
      </c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39">
        <f>(H43*3)+((F43-H43)*2)+J43</f>
        <v>4</v>
      </c>
      <c r="U43" s="40" t="str">
        <f t="shared" si="7"/>
        <v/>
      </c>
      <c r="V43" s="22">
        <v>388</v>
      </c>
      <c r="W43" s="22" t="s">
        <v>77</v>
      </c>
      <c r="X43" s="22" t="s">
        <v>82</v>
      </c>
      <c r="Y43" s="68">
        <v>1095</v>
      </c>
      <c r="Z43" s="41"/>
      <c r="AA43" s="1" t="s">
        <v>293</v>
      </c>
      <c r="AB43" s="28" t="s">
        <v>294</v>
      </c>
    </row>
    <row r="44" spans="1:28" x14ac:dyDescent="0.3">
      <c r="A44" s="1" t="s">
        <v>46</v>
      </c>
      <c r="B44" s="1" t="s">
        <v>66</v>
      </c>
      <c r="C44" s="27" t="s">
        <v>254</v>
      </c>
      <c r="D44" s="38">
        <v>10</v>
      </c>
      <c r="E44" s="87"/>
      <c r="F44" s="27">
        <v>4</v>
      </c>
      <c r="G44" s="87"/>
      <c r="H44" s="27"/>
      <c r="I44" s="27"/>
      <c r="J44" s="27">
        <v>3</v>
      </c>
      <c r="K44" s="27">
        <v>3</v>
      </c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39">
        <f>(H44*3)+((F44-H44)*2)+J44</f>
        <v>11</v>
      </c>
      <c r="U44" s="40" t="str">
        <f t="shared" si="7"/>
        <v/>
      </c>
      <c r="V44" s="22">
        <v>388</v>
      </c>
      <c r="W44" s="22" t="s">
        <v>77</v>
      </c>
      <c r="X44" s="22" t="s">
        <v>82</v>
      </c>
      <c r="Y44" s="68">
        <v>1095</v>
      </c>
      <c r="Z44" s="41" t="s">
        <v>399</v>
      </c>
      <c r="AA44" s="1" t="s">
        <v>293</v>
      </c>
      <c r="AB44" s="28" t="s">
        <v>294</v>
      </c>
    </row>
    <row r="45" spans="1:28" x14ac:dyDescent="0.3">
      <c r="A45" s="1" t="s">
        <v>46</v>
      </c>
      <c r="B45" s="1" t="s">
        <v>66</v>
      </c>
      <c r="C45" s="27" t="s">
        <v>255</v>
      </c>
      <c r="D45" s="38">
        <v>32</v>
      </c>
      <c r="E45" s="87" t="s">
        <v>450</v>
      </c>
      <c r="F45" s="27"/>
      <c r="G45" s="87"/>
      <c r="H45" s="27"/>
      <c r="I45" s="27"/>
      <c r="J45" s="27"/>
      <c r="K45" s="27"/>
      <c r="L45" s="87"/>
      <c r="M45" s="87"/>
      <c r="N45" s="27"/>
      <c r="O45" s="88"/>
      <c r="P45" s="88"/>
      <c r="Q45" s="88"/>
      <c r="R45" s="88"/>
      <c r="S45" s="88"/>
      <c r="T45" s="39"/>
      <c r="U45" s="40"/>
      <c r="V45" s="22">
        <v>388</v>
      </c>
      <c r="W45" s="22" t="s">
        <v>77</v>
      </c>
      <c r="X45" s="22" t="s">
        <v>82</v>
      </c>
      <c r="Y45" s="68">
        <v>1095</v>
      </c>
      <c r="Z45" s="41"/>
      <c r="AA45" s="1" t="s">
        <v>293</v>
      </c>
      <c r="AB45" s="28" t="s">
        <v>294</v>
      </c>
    </row>
    <row r="46" spans="1:28" x14ac:dyDescent="0.3">
      <c r="A46" s="1" t="s">
        <v>46</v>
      </c>
      <c r="B46" s="1" t="s">
        <v>66</v>
      </c>
      <c r="C46" s="27" t="s">
        <v>353</v>
      </c>
      <c r="D46" s="38">
        <v>22</v>
      </c>
      <c r="E46" s="87"/>
      <c r="F46" s="27">
        <v>0</v>
      </c>
      <c r="G46" s="87"/>
      <c r="H46" s="27"/>
      <c r="I46" s="27"/>
      <c r="J46" s="27">
        <v>0</v>
      </c>
      <c r="K46" s="27">
        <v>0</v>
      </c>
      <c r="L46" s="87"/>
      <c r="M46" s="87"/>
      <c r="N46" s="27">
        <f>SUM(L46:M46)</f>
        <v>0</v>
      </c>
      <c r="O46" s="88"/>
      <c r="P46" s="88"/>
      <c r="Q46" s="88"/>
      <c r="R46" s="88"/>
      <c r="S46" s="88"/>
      <c r="T46" s="39">
        <f>(H46*3)+((F46-H46)*2)+J46</f>
        <v>0</v>
      </c>
      <c r="U46" s="40" t="str">
        <f t="shared" si="7"/>
        <v/>
      </c>
      <c r="V46" s="22">
        <v>388</v>
      </c>
      <c r="W46" s="22" t="s">
        <v>77</v>
      </c>
      <c r="X46" s="22" t="s">
        <v>82</v>
      </c>
      <c r="Y46" s="68">
        <v>1095</v>
      </c>
      <c r="Z46" s="41"/>
      <c r="AA46" s="1" t="s">
        <v>293</v>
      </c>
      <c r="AB46" s="28" t="s">
        <v>294</v>
      </c>
    </row>
    <row r="47" spans="1:28" x14ac:dyDescent="0.3">
      <c r="A47" s="1" t="s">
        <v>46</v>
      </c>
      <c r="B47" s="1" t="s">
        <v>66</v>
      </c>
      <c r="C47" s="27" t="s">
        <v>354</v>
      </c>
      <c r="D47" s="38">
        <v>20</v>
      </c>
      <c r="E47" s="87"/>
      <c r="F47" s="27">
        <v>0</v>
      </c>
      <c r="G47" s="87"/>
      <c r="H47" s="27"/>
      <c r="I47" s="27"/>
      <c r="J47" s="27">
        <v>0</v>
      </c>
      <c r="K47" s="27">
        <v>0</v>
      </c>
      <c r="L47" s="87"/>
      <c r="M47" s="87"/>
      <c r="N47" s="27">
        <f>SUM(L47:M47)</f>
        <v>0</v>
      </c>
      <c r="O47" s="88"/>
      <c r="P47" s="88"/>
      <c r="Q47" s="88"/>
      <c r="R47" s="88"/>
      <c r="S47" s="88"/>
      <c r="T47" s="39">
        <f>(H47*3)+((F47-H47)*2)+J47</f>
        <v>0</v>
      </c>
      <c r="U47" s="40" t="str">
        <f t="shared" si="7"/>
        <v/>
      </c>
      <c r="V47" s="22">
        <v>388</v>
      </c>
      <c r="W47" s="22" t="s">
        <v>77</v>
      </c>
      <c r="X47" s="22" t="s">
        <v>82</v>
      </c>
      <c r="Y47" s="68">
        <v>1095</v>
      </c>
      <c r="Z47" s="41"/>
      <c r="AA47" s="1" t="s">
        <v>293</v>
      </c>
      <c r="AB47" s="28" t="s">
        <v>294</v>
      </c>
    </row>
    <row r="48" spans="1:28" x14ac:dyDescent="0.3">
      <c r="A48" s="1" t="s">
        <v>46</v>
      </c>
      <c r="B48" s="1" t="s">
        <v>66</v>
      </c>
      <c r="C48" s="55" t="s">
        <v>39</v>
      </c>
      <c r="D48" s="1"/>
      <c r="E48" s="55">
        <v>240</v>
      </c>
      <c r="F48" s="55"/>
      <c r="G48" s="42"/>
      <c r="H48" s="42"/>
      <c r="I48" s="42"/>
      <c r="J48" s="55"/>
      <c r="K48" s="42"/>
      <c r="L48" s="42"/>
      <c r="M48" s="42"/>
      <c r="N48" s="42"/>
      <c r="O48" s="42"/>
      <c r="P48" s="55">
        <v>16</v>
      </c>
      <c r="Q48" s="42"/>
      <c r="R48" s="42"/>
      <c r="S48" s="42"/>
      <c r="T48" s="42"/>
      <c r="U48" s="40" t="str">
        <f t="shared" ref="U48" si="8">_xlfn.IFNA("",((T48+Q48+N48-R48)+(O48*2))/E48)</f>
        <v/>
      </c>
      <c r="V48" s="22">
        <v>388</v>
      </c>
      <c r="W48" s="22" t="s">
        <v>77</v>
      </c>
      <c r="X48" s="22" t="s">
        <v>82</v>
      </c>
      <c r="Y48" s="68">
        <v>1095</v>
      </c>
      <c r="Z48" s="41"/>
      <c r="AA48" s="1" t="s">
        <v>293</v>
      </c>
      <c r="AB48" s="28" t="s">
        <v>294</v>
      </c>
    </row>
    <row r="49" spans="1:28" x14ac:dyDescent="0.3">
      <c r="A49" s="43" t="s">
        <v>46</v>
      </c>
      <c r="B49" s="43" t="s">
        <v>66</v>
      </c>
      <c r="C49" s="44" t="s">
        <v>40</v>
      </c>
      <c r="D49" s="43"/>
      <c r="E49" s="44">
        <f t="shared" ref="E49:T49" si="9">SUM(E35:E48)</f>
        <v>240</v>
      </c>
      <c r="F49" s="44">
        <f t="shared" si="9"/>
        <v>38</v>
      </c>
      <c r="G49" s="44">
        <f t="shared" si="9"/>
        <v>19</v>
      </c>
      <c r="H49" s="44">
        <f t="shared" si="9"/>
        <v>0</v>
      </c>
      <c r="I49" s="44">
        <f t="shared" si="9"/>
        <v>0</v>
      </c>
      <c r="J49" s="44">
        <f t="shared" si="9"/>
        <v>16</v>
      </c>
      <c r="K49" s="44">
        <f t="shared" si="9"/>
        <v>26</v>
      </c>
      <c r="L49" s="44">
        <f t="shared" si="9"/>
        <v>0</v>
      </c>
      <c r="M49" s="44">
        <f t="shared" si="9"/>
        <v>32</v>
      </c>
      <c r="N49" s="44">
        <f t="shared" si="9"/>
        <v>32</v>
      </c>
      <c r="O49" s="44">
        <f t="shared" si="9"/>
        <v>0</v>
      </c>
      <c r="P49" s="44">
        <f t="shared" si="9"/>
        <v>22</v>
      </c>
      <c r="Q49" s="44">
        <f t="shared" si="9"/>
        <v>0</v>
      </c>
      <c r="R49" s="44">
        <f t="shared" si="9"/>
        <v>0</v>
      </c>
      <c r="S49" s="44">
        <f t="shared" si="9"/>
        <v>0</v>
      </c>
      <c r="T49" s="44">
        <f t="shared" si="9"/>
        <v>92</v>
      </c>
      <c r="U49" s="45">
        <f>((T49+Q49+N49-R49)+(O49*2))/E49</f>
        <v>0.51666666666666672</v>
      </c>
      <c r="V49" s="46">
        <v>388</v>
      </c>
      <c r="W49" s="46" t="s">
        <v>77</v>
      </c>
      <c r="X49" s="46" t="s">
        <v>82</v>
      </c>
      <c r="Y49" s="69">
        <v>1095</v>
      </c>
      <c r="Z49" s="47"/>
      <c r="AA49" s="43" t="s">
        <v>293</v>
      </c>
      <c r="AB49" s="67" t="s">
        <v>294</v>
      </c>
    </row>
    <row r="50" spans="1:28" x14ac:dyDescent="0.3">
      <c r="A50" s="1"/>
      <c r="B50" s="1"/>
      <c r="C50" s="1"/>
      <c r="D50" s="1"/>
      <c r="F50" s="48" t="s">
        <v>41</v>
      </c>
      <c r="G50" s="49">
        <f>F49/G49</f>
        <v>2</v>
      </c>
      <c r="H50" s="27"/>
      <c r="I50" s="1"/>
      <c r="J50" s="48" t="s">
        <v>42</v>
      </c>
      <c r="K50" s="50">
        <f>J49/K49</f>
        <v>0.61538461538461542</v>
      </c>
      <c r="L50" s="1"/>
      <c r="M50" s="39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44</v>
      </c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1" t="s">
        <v>400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28"/>
    </row>
    <row r="53" spans="1:28" x14ac:dyDescent="0.3">
      <c r="A53" s="1"/>
      <c r="B53" s="1"/>
      <c r="C53" s="1" t="s">
        <v>401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2"/>
      <c r="Z53" s="41"/>
      <c r="AA53" s="1"/>
      <c r="AB53" s="28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21</vt:i4>
      </vt:variant>
    </vt:vector>
  </HeadingPairs>
  <TitlesOfParts>
    <vt:vector size="58" baseType="lpstr">
      <vt:lpstr>EXHB-vs Chic</vt:lpstr>
      <vt:lpstr>1 vs Neb</vt:lpstr>
      <vt:lpstr>2 vs Chic</vt:lpstr>
      <vt:lpstr>3 @NO</vt:lpstr>
      <vt:lpstr>4 vs StL</vt:lpstr>
      <vt:lpstr>5 vs Chic</vt:lpstr>
      <vt:lpstr>6 @SF</vt:lpstr>
      <vt:lpstr>7 vs NO</vt:lpstr>
      <vt:lpstr>8 vs NJ</vt:lpstr>
      <vt:lpstr>9 @NJ</vt:lpstr>
      <vt:lpstr>10 @Gulls</vt:lpstr>
      <vt:lpstr>11 @Neb</vt:lpstr>
      <vt:lpstr>12 vs SF</vt:lpstr>
      <vt:lpstr>13 @NJ</vt:lpstr>
      <vt:lpstr>14 @StL</vt:lpstr>
      <vt:lpstr>15 vs StL</vt:lpstr>
      <vt:lpstr>16 vs Neb</vt:lpstr>
      <vt:lpstr>17 vs Chic</vt:lpstr>
      <vt:lpstr>18 @StL</vt:lpstr>
      <vt:lpstr>19 @StL</vt:lpstr>
      <vt:lpstr>20 @Dall</vt:lpstr>
      <vt:lpstr>21 @NO</vt:lpstr>
      <vt:lpstr>22 @Chic</vt:lpstr>
      <vt:lpstr>23 vs Dall</vt:lpstr>
      <vt:lpstr>24 @Chic</vt:lpstr>
      <vt:lpstr>25 vs NO</vt:lpstr>
      <vt:lpstr>26 vs SF</vt:lpstr>
      <vt:lpstr>27 @Chic</vt:lpstr>
      <vt:lpstr>28 vs NJ</vt:lpstr>
      <vt:lpstr>29 @Neb</vt:lpstr>
      <vt:lpstr>30 vs Neb</vt:lpstr>
      <vt:lpstr>31 @Chic</vt:lpstr>
      <vt:lpstr>32 vs Dall</vt:lpstr>
      <vt:lpstr>33 vs StL</vt:lpstr>
      <vt:lpstr>34 vs StL</vt:lpstr>
      <vt:lpstr>35 @Dall</vt:lpstr>
      <vt:lpstr>36 @SF</vt:lpstr>
      <vt:lpstr>'1 vs Neb'!Print_Area</vt:lpstr>
      <vt:lpstr>'10 @Gulls'!Print_Area</vt:lpstr>
      <vt:lpstr>'11 @Neb'!Print_Area</vt:lpstr>
      <vt:lpstr>'12 vs SF'!Print_Area</vt:lpstr>
      <vt:lpstr>'16 vs Neb'!Print_Area</vt:lpstr>
      <vt:lpstr>'17 vs Chic'!Print_Area</vt:lpstr>
      <vt:lpstr>'2 vs Chic'!Print_Area</vt:lpstr>
      <vt:lpstr>'20 @Dall'!Print_Area</vt:lpstr>
      <vt:lpstr>'22 @Chic'!Print_Area</vt:lpstr>
      <vt:lpstr>'23 vs Dall'!Print_Area</vt:lpstr>
      <vt:lpstr>'24 @Chic'!Print_Area</vt:lpstr>
      <vt:lpstr>'26 vs SF'!Print_Area</vt:lpstr>
      <vt:lpstr>'27 @Chic'!Print_Area</vt:lpstr>
      <vt:lpstr>'29 @Neb'!Print_Area</vt:lpstr>
      <vt:lpstr>'30 vs Neb'!Print_Area</vt:lpstr>
      <vt:lpstr>'31 @Chic'!Print_Area</vt:lpstr>
      <vt:lpstr>'32 vs Dall'!Print_Area</vt:lpstr>
      <vt:lpstr>'35 @Dall'!Print_Area</vt:lpstr>
      <vt:lpstr>'36 @SF'!Print_Area</vt:lpstr>
      <vt:lpstr>'5 vs Chic'!Print_Area</vt:lpstr>
      <vt:lpstr>'6 @SF'!Print_Area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2023-12-29T17:38:38Z</cp:lastPrinted>
  <dcterms:created xsi:type="dcterms:W3CDTF">2019-04-26T13:38:20Z</dcterms:created>
  <dcterms:modified xsi:type="dcterms:W3CDTF">2025-02-24T22:12:11Z</dcterms:modified>
</cp:coreProperties>
</file>