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"/>
    </mc:Choice>
  </mc:AlternateContent>
  <xr:revisionPtr revIDLastSave="0" documentId="13_ncr:1_{C0244150-C372-43C0-A084-898A122B7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Schedule-Results" sheetId="7" r:id="rId1"/>
  </sheets>
  <definedNames>
    <definedName name="_xlnm.Print_Area" localSheetId="0">'78-79 Schedule-Results'!$A$1:$T$44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7" l="1"/>
  <c r="M43" i="7" s="1"/>
  <c r="K42" i="7"/>
  <c r="M42" i="7" s="1"/>
  <c r="T29" i="7"/>
  <c r="S29" i="7"/>
  <c r="Q29" i="7"/>
  <c r="P29" i="7"/>
  <c r="T15" i="7"/>
  <c r="S15" i="7"/>
  <c r="Q15" i="7"/>
  <c r="P15" i="7"/>
  <c r="T40" i="7"/>
  <c r="S40" i="7"/>
  <c r="Q40" i="7"/>
  <c r="P40" i="7"/>
  <c r="R26" i="7"/>
  <c r="R12" i="7"/>
  <c r="T39" i="7"/>
  <c r="S39" i="7"/>
  <c r="Q39" i="7"/>
  <c r="P39" i="7"/>
  <c r="R25" i="7"/>
  <c r="R11" i="7"/>
  <c r="T38" i="7"/>
  <c r="S38" i="7"/>
  <c r="Q38" i="7"/>
  <c r="P38" i="7"/>
  <c r="R24" i="7"/>
  <c r="R10" i="7"/>
  <c r="T36" i="7"/>
  <c r="S36" i="7"/>
  <c r="Q36" i="7"/>
  <c r="P36" i="7"/>
  <c r="R22" i="7"/>
  <c r="R8" i="7"/>
  <c r="T35" i="7"/>
  <c r="S35" i="7"/>
  <c r="Q35" i="7"/>
  <c r="P35" i="7"/>
  <c r="R21" i="7"/>
  <c r="R7" i="7"/>
  <c r="T34" i="7"/>
  <c r="S34" i="7"/>
  <c r="Q34" i="7"/>
  <c r="P34" i="7"/>
  <c r="R20" i="7"/>
  <c r="R6" i="7"/>
  <c r="T33" i="7"/>
  <c r="S33" i="7"/>
  <c r="Q33" i="7"/>
  <c r="P33" i="7"/>
  <c r="R15" i="7" l="1"/>
  <c r="R16" i="7"/>
  <c r="T16" i="7" s="1"/>
  <c r="R38" i="7"/>
  <c r="R34" i="7"/>
  <c r="S43" i="7"/>
  <c r="R29" i="7"/>
  <c r="R39" i="7"/>
  <c r="R35" i="7"/>
  <c r="R36" i="7"/>
  <c r="T43" i="7"/>
  <c r="P43" i="7"/>
  <c r="R33" i="7"/>
  <c r="R40" i="7"/>
  <c r="R30" i="7"/>
  <c r="S30" i="7" s="1"/>
  <c r="Q43" i="7"/>
  <c r="S16" i="7" l="1"/>
  <c r="T30" i="7"/>
  <c r="R43" i="7"/>
  <c r="R44" i="7"/>
  <c r="T44" i="7" l="1"/>
  <c r="S44" i="7"/>
</calcChain>
</file>

<file path=xl/sharedStrings.xml><?xml version="1.0" encoding="utf-8"?>
<sst xmlns="http://schemas.openxmlformats.org/spreadsheetml/2006/main" count="345" uniqueCount="136">
  <si>
    <t>MINNESOTA FILLIES</t>
  </si>
  <si>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</si>
  <si>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</si>
  <si>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</si>
  <si>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</si>
  <si>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</si>
  <si>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</si>
  <si>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</si>
  <si>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</si>
  <si>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</si>
  <si>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</si>
  <si>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Friday</t>
  </si>
  <si>
    <t xml:space="preserve"> 1-0</t>
  </si>
  <si>
    <t>Iowa</t>
  </si>
  <si>
    <t>Minnesota</t>
  </si>
  <si>
    <t xml:space="preserve"> 0-1</t>
  </si>
  <si>
    <t>Met Sports Center</t>
  </si>
  <si>
    <t>Sunday</t>
  </si>
  <si>
    <t xml:space="preserve"> 2-0</t>
  </si>
  <si>
    <t>Houston</t>
  </si>
  <si>
    <t xml:space="preserve"> 0-2</t>
  </si>
  <si>
    <t>Thursday</t>
  </si>
  <si>
    <t xml:space="preserve"> 1-2</t>
  </si>
  <si>
    <t>Milwaukee</t>
  </si>
  <si>
    <t>Milwaukee Arena</t>
  </si>
  <si>
    <t xml:space="preserve"> 1-3</t>
  </si>
  <si>
    <t xml:space="preserve"> 4-1</t>
  </si>
  <si>
    <t>AstroArena</t>
  </si>
  <si>
    <t xml:space="preserve"> 1-4</t>
  </si>
  <si>
    <t>New Jersey</t>
  </si>
  <si>
    <t xml:space="preserve"> 2-2</t>
  </si>
  <si>
    <t>Dunn Sports - Elizabeth, NJ</t>
  </si>
  <si>
    <t xml:space="preserve"> 4-3</t>
  </si>
  <si>
    <t>Dayton</t>
  </si>
  <si>
    <t xml:space="preserve"> 1-5</t>
  </si>
  <si>
    <t xml:space="preserve"> 6-3</t>
  </si>
  <si>
    <t>Chicago</t>
  </si>
  <si>
    <t xml:space="preserve"> 1-6</t>
  </si>
  <si>
    <t xml:space="preserve"> 2-5</t>
  </si>
  <si>
    <t>New York</t>
  </si>
  <si>
    <t xml:space="preserve"> 2-6</t>
  </si>
  <si>
    <t xml:space="preserve"> 3-6</t>
  </si>
  <si>
    <t xml:space="preserve"> 5-3</t>
  </si>
  <si>
    <t>Vets Coliseum - DesMoines</t>
  </si>
  <si>
    <t xml:space="preserve"> 2-8</t>
  </si>
  <si>
    <t xml:space="preserve"> 4-6</t>
  </si>
  <si>
    <t xml:space="preserve"> 4-7</t>
  </si>
  <si>
    <t xml:space="preserve"> 8-5</t>
  </si>
  <si>
    <t>Alumni Hall - DePaul</t>
  </si>
  <si>
    <t xml:space="preserve"> 4-8</t>
  </si>
  <si>
    <t xml:space="preserve"> 5-7</t>
  </si>
  <si>
    <t xml:space="preserve"> 8-6</t>
  </si>
  <si>
    <t xml:space="preserve"> 6-7</t>
  </si>
  <si>
    <t xml:space="preserve"> 7-7</t>
  </si>
  <si>
    <t>OT</t>
  </si>
  <si>
    <t xml:space="preserve"> 7-8</t>
  </si>
  <si>
    <t>Iona College</t>
  </si>
  <si>
    <t xml:space="preserve"> 8-8</t>
  </si>
  <si>
    <t xml:space="preserve"> 6-9</t>
  </si>
  <si>
    <t>Hara Arena - Dayton</t>
  </si>
  <si>
    <t xml:space="preserve"> 8-9</t>
  </si>
  <si>
    <t xml:space="preserve"> 4-14</t>
  </si>
  <si>
    <t xml:space="preserve"> 16-3</t>
  </si>
  <si>
    <t xml:space="preserve"> 8-10</t>
  </si>
  <si>
    <t xml:space="preserve"> 4-16</t>
  </si>
  <si>
    <t xml:space="preserve"> 9-10</t>
  </si>
  <si>
    <t xml:space="preserve"> 9-11</t>
  </si>
  <si>
    <t xml:space="preserve"> 9-12</t>
  </si>
  <si>
    <t xml:space="preserve"> 14-8</t>
  </si>
  <si>
    <t>Protested Game-concluded 3/1/79</t>
  </si>
  <si>
    <t xml:space="preserve"> 9-13</t>
  </si>
  <si>
    <t>Bettendorf, Ia</t>
  </si>
  <si>
    <t xml:space="preserve"> 6-16</t>
  </si>
  <si>
    <t xml:space="preserve"> 9-14</t>
  </si>
  <si>
    <t xml:space="preserve"> 8-15</t>
  </si>
  <si>
    <t xml:space="preserve"> 10-14</t>
  </si>
  <si>
    <t xml:space="preserve"> 14-12</t>
  </si>
  <si>
    <t xml:space="preserve"> 11-14</t>
  </si>
  <si>
    <t xml:space="preserve"> 15-12</t>
  </si>
  <si>
    <t xml:space="preserve"> 12-14</t>
  </si>
  <si>
    <t xml:space="preserve"> 13-14</t>
  </si>
  <si>
    <t xml:space="preserve"> 8-18</t>
  </si>
  <si>
    <t>Monday</t>
  </si>
  <si>
    <t xml:space="preserve"> 14-14</t>
  </si>
  <si>
    <t xml:space="preserve"> 16-13</t>
  </si>
  <si>
    <t xml:space="preserve"> 14-15</t>
  </si>
  <si>
    <t xml:space="preserve"> 18-10</t>
  </si>
  <si>
    <t>Protest of 3/1/79</t>
  </si>
  <si>
    <t>Saturday</t>
  </si>
  <si>
    <t xml:space="preserve"> 15-15</t>
  </si>
  <si>
    <t xml:space="preserve"> 8-20</t>
  </si>
  <si>
    <t xml:space="preserve"> 18-11</t>
  </si>
  <si>
    <t xml:space="preserve"> 16-15</t>
  </si>
  <si>
    <t>Tuesday</t>
  </si>
  <si>
    <t xml:space="preserve"> 16-16</t>
  </si>
  <si>
    <t xml:space="preserve"> 18-12</t>
  </si>
  <si>
    <t xml:space="preserve"> 17-16</t>
  </si>
  <si>
    <t xml:space="preserve"> 11-19</t>
  </si>
  <si>
    <t xml:space="preserve"> 17-17</t>
  </si>
  <si>
    <t xml:space="preserve"> 25-8</t>
  </si>
  <si>
    <t>Coach</t>
  </si>
  <si>
    <t>Julia Yeater</t>
  </si>
  <si>
    <t xml:space="preserve"> 1-1</t>
  </si>
  <si>
    <t>Gordon Nevers</t>
  </si>
  <si>
    <t>Louis Mascari</t>
  </si>
  <si>
    <t xml:space="preserve"> 3-0</t>
  </si>
  <si>
    <t xml:space="preserve"> 4-0</t>
  </si>
  <si>
    <t xml:space="preserve"> 5-0</t>
  </si>
  <si>
    <t xml:space="preserve"> 6-0</t>
  </si>
  <si>
    <t xml:space="preserve"> 6-1</t>
  </si>
  <si>
    <t xml:space="preserve"> 7-1</t>
  </si>
  <si>
    <t xml:space="preserve"> 8-1</t>
  </si>
  <si>
    <t xml:space="preserve"> 8-2</t>
  </si>
  <si>
    <t>Patricia Roberts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</si>
  <si>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</si>
  <si>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</si>
  <si>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</si>
  <si>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</si>
  <si>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</si>
  <si>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</si>
  <si>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</si>
  <si>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</si>
  <si>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</si>
  <si>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Home Attendance</t>
  </si>
  <si>
    <t>Away Attendance</t>
  </si>
  <si>
    <t>article says Minn average att was 1,907 thru 1/12/79 - 5 games with 3 accurate #s</t>
  </si>
  <si>
    <t>Mulcahy Center - Iona</t>
  </si>
  <si>
    <t>Games w/Attend</t>
  </si>
  <si>
    <t>1978 - 1979 Schedule - Results</t>
  </si>
  <si>
    <t>Home = 17</t>
  </si>
  <si>
    <t>Away = 17</t>
  </si>
  <si>
    <t>Chapman 43 WBL Record</t>
  </si>
  <si>
    <t>Coach Yeater FIRED</t>
  </si>
  <si>
    <t>Coach Mascari FIRED</t>
  </si>
  <si>
    <t>1.5 Games out of 1st</t>
  </si>
  <si>
    <t>Kocurek 33p, 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</si>
</sst>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1" fillId="0" borderId="0" xfId="0" applyNumberFormat="1" applyFont="1"/>
    <xf numFmtId="14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1" fillId="0" borderId="0" xfId="0" applyFont="1" applyAlignment="1">
      <alignment horizontal="center"/>
    </xf>
    <xf numFmtId="16" fontId="3" fillId="0" borderId="0" xfId="0" applyNumberFormat="1" applyFont="1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165" fontId="1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/>
    </xf>
    <xf numFmtId="164" fontId="5" fillId="0" borderId="0" xfId="0" applyNumberFormat="1" applyFont="1"/>
    <xf numFmtId="165" fontId="5" fillId="0" borderId="0" xfId="1" applyNumberFormat="1" applyFont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0" fontId="10" fillId="0" borderId="0" xfId="0" applyFont="1"/>
    <xf numFmtId="165" fontId="3" fillId="0" borderId="0" xfId="1" applyNumberFormat="1" applyFont="1"/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11" fillId="0" borderId="0" xfId="0" applyFont="1"/>
    <xf numFmtId="165" fontId="3" fillId="0" borderId="0" xfId="1" applyNumberFormat="1" applyFont="1" applyFill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4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6" fillId="2" borderId="4" xfId="0" applyFont="1" applyFill="1" applyBorder="1"/>
    <xf numFmtId="165" fontId="6" fillId="2" borderId="0" xfId="0" applyNumberFormat="1" applyFont="1" applyFill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0" fontId="12" fillId="2" borderId="7" xfId="0" applyFont="1" applyFill="1" applyBorder="1"/>
    <xf numFmtId="0" fontId="6" fillId="2" borderId="7" xfId="0" applyFont="1" applyFill="1" applyBorder="1"/>
    <xf numFmtId="165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16" fillId="0" borderId="0" xfId="0" applyFont="1"/>
    <xf numFmtId="0" fontId="1" fillId="4" borderId="0" xfId="0" applyFont="1" applyFill="1" applyAlignment="1">
      <alignment horizontal="center"/>
    </xf>
    <xf numFmtId="0" fontId="3" fillId="4" borderId="0" xfId="0" applyFont="1" applyFill="1"/>
    <xf numFmtId="14" fontId="3" fillId="4" borderId="0" xfId="0" applyNumberFormat="1" applyFont="1" applyFill="1"/>
    <xf numFmtId="0" fontId="4" fillId="4" borderId="0" xfId="0" applyFont="1" applyFill="1"/>
    <xf numFmtId="165" fontId="3" fillId="4" borderId="0" xfId="1" applyNumberFormat="1" applyFont="1" applyFill="1"/>
    <xf numFmtId="0" fontId="7" fillId="4" borderId="0" xfId="0" applyFont="1" applyFill="1"/>
    <xf numFmtId="0" fontId="3" fillId="4" borderId="0" xfId="0" applyFont="1" applyFill="1" applyAlignment="1">
      <alignment horizontal="center"/>
    </xf>
    <xf numFmtId="0" fontId="11" fillId="4" borderId="0" xfId="0" applyFont="1" applyFill="1"/>
    <xf numFmtId="0" fontId="8" fillId="4" borderId="0" xfId="0" applyFont="1" applyFill="1"/>
    <xf numFmtId="165" fontId="3" fillId="5" borderId="0" xfId="1" applyNumberFormat="1" applyFont="1" applyFill="1"/>
    <xf numFmtId="0" fontId="6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E5D-3044-4899-ADC6-77461B6CA9CD}">
  <sheetPr>
    <pageSetUpPr fitToPage="1"/>
  </sheetPr>
  <dimension ref="A1:AH45"/>
  <sheetViews>
    <sheetView tabSelected="1" workbookViewId="0"/>
  </sheetViews>
  <sheetFormatPr defaultRowHeight="14.4" x14ac:dyDescent="0.3"/>
  <cols>
    <col min="1" max="1" width="6.33203125" bestFit="1" customWidth="1"/>
    <col min="2" max="2" width="9.33203125" bestFit="1" customWidth="1"/>
    <col min="3" max="3" width="9.5546875" customWidth="1"/>
    <col min="4" max="4" width="7.21875" customWidth="1"/>
    <col min="5" max="5" width="13.33203125" bestFit="1" customWidth="1"/>
    <col min="6" max="7" width="5.33203125" bestFit="1" customWidth="1"/>
    <col min="8" max="8" width="11" bestFit="1" customWidth="1"/>
    <col min="9" max="9" width="6" customWidth="1"/>
    <col min="10" max="10" width="19.6640625" customWidth="1"/>
    <col min="11" max="11" width="9.5546875" customWidth="1"/>
    <col min="12" max="12" width="17.33203125" customWidth="1"/>
    <col min="13" max="13" width="13.44140625" customWidth="1"/>
    <col min="14" max="14" width="7.44140625" customWidth="1"/>
    <col min="15" max="15" width="11.44140625" bestFit="1" customWidth="1"/>
    <col min="16" max="16" width="4.5546875" customWidth="1"/>
    <col min="17" max="17" width="5.5546875" customWidth="1"/>
    <col min="18" max="18" width="6.6640625" customWidth="1"/>
    <col min="19" max="19" width="7.109375" customWidth="1"/>
    <col min="20" max="20" width="7.33203125" customWidth="1"/>
    <col min="21" max="21" width="5.5546875" customWidth="1"/>
    <col min="22" max="22" width="11.44140625" bestFit="1" customWidth="1"/>
    <col min="23" max="23" width="5.33203125" customWidth="1"/>
    <col min="24" max="24" width="4.5546875" customWidth="1"/>
    <col min="25" max="25" width="6.44140625" customWidth="1"/>
    <col min="26" max="26" width="6.6640625" customWidth="1"/>
    <col min="27" max="27" width="6.88671875" customWidth="1"/>
    <col min="28" max="28" width="5.5546875" customWidth="1"/>
    <col min="29" max="29" width="11.44140625" bestFit="1" customWidth="1"/>
    <col min="30" max="30" width="4.6640625" customWidth="1"/>
    <col min="31" max="31" width="5.33203125" customWidth="1"/>
    <col min="32" max="32" width="7.44140625" customWidth="1"/>
    <col min="33" max="33" width="6.44140625" customWidth="1"/>
    <col min="34" max="34" width="6.5546875" customWidth="1"/>
  </cols>
  <sheetData>
    <row r="1" spans="1:34" ht="21" x14ac:dyDescent="0.4">
      <c r="A1" s="40" t="s">
        <v>0</v>
      </c>
      <c r="B1" s="41"/>
      <c r="C1" s="40"/>
      <c r="D1" s="41"/>
      <c r="F1" s="40" t="s">
        <v>128</v>
      </c>
      <c r="G1" s="41"/>
    </row>
    <row r="2" spans="1:34" x14ac:dyDescent="0.3">
      <c r="A2" s="1"/>
      <c r="B2" s="59"/>
      <c r="C2" s="1"/>
      <c r="D2" s="1"/>
      <c r="E2" s="1"/>
      <c r="F2" s="1"/>
      <c r="G2" s="1"/>
      <c r="H2" s="1"/>
      <c r="I2" s="1"/>
      <c r="K2" s="1"/>
      <c r="L2" s="1"/>
      <c r="M2" s="1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34" t="s">
        <v>125</v>
      </c>
      <c r="K3" s="1"/>
      <c r="L3" s="1"/>
      <c r="M3" s="1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</row>
    <row r="4" spans="1:34" ht="16.95" customHeight="1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6</v>
      </c>
      <c r="H4" s="2" t="s">
        <v>7</v>
      </c>
      <c r="I4" s="2" t="s">
        <v>4</v>
      </c>
      <c r="J4" s="2" t="s">
        <v>9</v>
      </c>
      <c r="K4" s="2" t="s">
        <v>10</v>
      </c>
      <c r="L4" s="2" t="s">
        <v>8</v>
      </c>
      <c r="M4" s="2" t="s">
        <v>100</v>
      </c>
      <c r="N4" s="2" t="s">
        <v>4</v>
      </c>
      <c r="O4" s="38" t="s">
        <v>114</v>
      </c>
      <c r="P4" s="14" t="s">
        <v>115</v>
      </c>
      <c r="Q4" s="14" t="s">
        <v>116</v>
      </c>
      <c r="R4" s="14" t="s">
        <v>117</v>
      </c>
      <c r="S4" s="14" t="s">
        <v>118</v>
      </c>
      <c r="T4" s="15" t="s">
        <v>119</v>
      </c>
      <c r="U4" s="16"/>
      <c r="AB4" s="17"/>
    </row>
    <row r="5" spans="1:34" ht="16.95" customHeight="1" x14ac:dyDescent="0.3">
      <c r="A5" s="9">
        <v>3</v>
      </c>
      <c r="B5" s="3" t="s">
        <v>11</v>
      </c>
      <c r="C5" s="6">
        <v>28839</v>
      </c>
      <c r="D5" s="3" t="s">
        <v>12</v>
      </c>
      <c r="E5" s="7" t="s">
        <v>13</v>
      </c>
      <c r="F5" s="3">
        <v>103</v>
      </c>
      <c r="G5" s="3">
        <v>81</v>
      </c>
      <c r="H5" s="3" t="s">
        <v>14</v>
      </c>
      <c r="I5" s="3" t="s">
        <v>15</v>
      </c>
      <c r="J5" s="3" t="s">
        <v>16</v>
      </c>
      <c r="K5" s="8">
        <v>4102</v>
      </c>
      <c r="L5" s="3"/>
      <c r="M5" s="3" t="s">
        <v>101</v>
      </c>
      <c r="N5" s="4" t="s">
        <v>15</v>
      </c>
      <c r="O5" s="32" t="s">
        <v>33</v>
      </c>
      <c r="P5" s="4">
        <v>0</v>
      </c>
      <c r="Q5" s="4">
        <v>2</v>
      </c>
      <c r="R5" s="31">
        <v>0</v>
      </c>
      <c r="S5" s="4">
        <v>200</v>
      </c>
      <c r="T5" s="37">
        <v>211</v>
      </c>
      <c r="U5" s="16"/>
      <c r="AB5" s="18"/>
    </row>
    <row r="6" spans="1:34" ht="16.95" customHeight="1" x14ac:dyDescent="0.3">
      <c r="A6" s="60">
        <v>8</v>
      </c>
      <c r="B6" s="61" t="s">
        <v>17</v>
      </c>
      <c r="C6" s="62">
        <v>28841</v>
      </c>
      <c r="D6" s="61" t="s">
        <v>18</v>
      </c>
      <c r="E6" s="63" t="s">
        <v>19</v>
      </c>
      <c r="F6" s="61">
        <v>111</v>
      </c>
      <c r="G6" s="61">
        <v>85</v>
      </c>
      <c r="H6" s="61" t="s">
        <v>14</v>
      </c>
      <c r="I6" s="61" t="s">
        <v>20</v>
      </c>
      <c r="J6" s="61" t="s">
        <v>16</v>
      </c>
      <c r="K6" s="64">
        <v>1406</v>
      </c>
      <c r="L6" s="65" t="s">
        <v>131</v>
      </c>
      <c r="M6" s="61" t="s">
        <v>101</v>
      </c>
      <c r="N6" s="66" t="s">
        <v>20</v>
      </c>
      <c r="O6" s="33" t="s">
        <v>19</v>
      </c>
      <c r="P6" s="4">
        <v>0</v>
      </c>
      <c r="Q6" s="4">
        <v>2</v>
      </c>
      <c r="R6" s="31">
        <f t="shared" ref="R6:R8" si="0">+P6/(P6+Q6)</f>
        <v>0</v>
      </c>
      <c r="S6" s="4">
        <v>180</v>
      </c>
      <c r="T6" s="37">
        <v>216</v>
      </c>
      <c r="U6" s="1"/>
      <c r="AB6" s="18"/>
    </row>
    <row r="7" spans="1:34" ht="16.95" customHeight="1" x14ac:dyDescent="0.3">
      <c r="A7" s="9">
        <v>9</v>
      </c>
      <c r="B7" s="3" t="s">
        <v>21</v>
      </c>
      <c r="C7" s="6">
        <v>28845</v>
      </c>
      <c r="D7" s="3" t="s">
        <v>22</v>
      </c>
      <c r="E7" s="7" t="s">
        <v>14</v>
      </c>
      <c r="F7" s="3">
        <v>83</v>
      </c>
      <c r="G7" s="3">
        <v>69</v>
      </c>
      <c r="H7" s="3" t="s">
        <v>23</v>
      </c>
      <c r="I7" s="3" t="s">
        <v>22</v>
      </c>
      <c r="J7" s="3" t="s">
        <v>24</v>
      </c>
      <c r="K7" s="35">
        <v>678</v>
      </c>
      <c r="L7" s="3"/>
      <c r="M7" s="3" t="s">
        <v>101</v>
      </c>
      <c r="N7" s="4" t="s">
        <v>22</v>
      </c>
      <c r="O7" s="33" t="s">
        <v>29</v>
      </c>
      <c r="P7" s="4">
        <v>2</v>
      </c>
      <c r="Q7" s="4">
        <v>0</v>
      </c>
      <c r="R7" s="31">
        <f t="shared" si="0"/>
        <v>1</v>
      </c>
      <c r="S7" s="4">
        <v>223</v>
      </c>
      <c r="T7" s="37">
        <v>175</v>
      </c>
      <c r="U7" s="1"/>
      <c r="AB7" s="18"/>
    </row>
    <row r="8" spans="1:34" ht="16.95" customHeight="1" x14ac:dyDescent="0.3">
      <c r="A8" s="60">
        <v>16</v>
      </c>
      <c r="B8" s="61" t="s">
        <v>11</v>
      </c>
      <c r="C8" s="62">
        <v>28852</v>
      </c>
      <c r="D8" s="61" t="s">
        <v>25</v>
      </c>
      <c r="E8" s="61" t="s">
        <v>14</v>
      </c>
      <c r="F8" s="61">
        <v>73</v>
      </c>
      <c r="G8" s="61">
        <v>88</v>
      </c>
      <c r="H8" s="63" t="s">
        <v>19</v>
      </c>
      <c r="I8" s="61" t="s">
        <v>26</v>
      </c>
      <c r="J8" s="61" t="s">
        <v>27</v>
      </c>
      <c r="K8" s="64">
        <v>1622</v>
      </c>
      <c r="L8" s="67"/>
      <c r="M8" s="61" t="s">
        <v>101</v>
      </c>
      <c r="N8" s="66" t="s">
        <v>25</v>
      </c>
      <c r="O8" s="33" t="s">
        <v>39</v>
      </c>
      <c r="P8" s="4">
        <v>2</v>
      </c>
      <c r="Q8" s="4">
        <v>0</v>
      </c>
      <c r="R8" s="31">
        <f t="shared" si="0"/>
        <v>1</v>
      </c>
      <c r="S8" s="4">
        <v>177</v>
      </c>
      <c r="T8" s="37">
        <v>167</v>
      </c>
      <c r="U8" s="1"/>
      <c r="AB8" s="18"/>
    </row>
    <row r="9" spans="1:34" ht="16.95" customHeight="1" x14ac:dyDescent="0.3">
      <c r="A9" s="9">
        <v>19</v>
      </c>
      <c r="B9" s="3" t="s">
        <v>21</v>
      </c>
      <c r="C9" s="6">
        <v>28854</v>
      </c>
      <c r="D9" s="3" t="s">
        <v>28</v>
      </c>
      <c r="E9" s="3" t="s">
        <v>14</v>
      </c>
      <c r="F9" s="3">
        <v>77</v>
      </c>
      <c r="G9" s="3">
        <v>84</v>
      </c>
      <c r="H9" s="7" t="s">
        <v>29</v>
      </c>
      <c r="I9" s="3" t="s">
        <v>30</v>
      </c>
      <c r="J9" s="3" t="s">
        <v>31</v>
      </c>
      <c r="K9" s="35">
        <v>250</v>
      </c>
      <c r="L9" s="3"/>
      <c r="M9" s="3" t="s">
        <v>101</v>
      </c>
      <c r="N9" s="4" t="s">
        <v>28</v>
      </c>
      <c r="O9" s="33"/>
      <c r="P9" s="4"/>
      <c r="Q9" s="4"/>
      <c r="R9" s="3"/>
      <c r="S9" s="4"/>
      <c r="T9" s="37"/>
      <c r="U9" s="1"/>
      <c r="AB9" s="18"/>
    </row>
    <row r="10" spans="1:34" ht="16.95" customHeight="1" x14ac:dyDescent="0.3">
      <c r="A10" s="60">
        <v>23</v>
      </c>
      <c r="B10" s="61" t="s">
        <v>11</v>
      </c>
      <c r="C10" s="62">
        <v>28860</v>
      </c>
      <c r="D10" s="61" t="s">
        <v>32</v>
      </c>
      <c r="E10" s="63" t="s">
        <v>33</v>
      </c>
      <c r="F10" s="61">
        <v>107</v>
      </c>
      <c r="G10" s="61">
        <v>99</v>
      </c>
      <c r="H10" s="61" t="s">
        <v>14</v>
      </c>
      <c r="I10" s="61" t="s">
        <v>34</v>
      </c>
      <c r="J10" s="61" t="s">
        <v>16</v>
      </c>
      <c r="K10" s="64">
        <v>1987</v>
      </c>
      <c r="L10" s="68"/>
      <c r="M10" s="61" t="s">
        <v>101</v>
      </c>
      <c r="N10" s="66" t="s">
        <v>34</v>
      </c>
      <c r="O10" s="32" t="s">
        <v>36</v>
      </c>
      <c r="P10" s="4">
        <v>2</v>
      </c>
      <c r="Q10" s="4">
        <v>1</v>
      </c>
      <c r="R10" s="31">
        <f t="shared" ref="R10:R12" si="1">+P10/(P10+Q10)</f>
        <v>0.66666666666666663</v>
      </c>
      <c r="S10" s="4">
        <v>315</v>
      </c>
      <c r="T10" s="37">
        <v>299</v>
      </c>
      <c r="U10" s="17"/>
      <c r="AB10" s="20"/>
    </row>
    <row r="11" spans="1:34" ht="16.95" customHeight="1" x14ac:dyDescent="0.3">
      <c r="A11" s="9">
        <v>27</v>
      </c>
      <c r="B11" s="3" t="s">
        <v>17</v>
      </c>
      <c r="C11" s="6">
        <v>28862</v>
      </c>
      <c r="D11" s="10" t="s">
        <v>35</v>
      </c>
      <c r="E11" s="7" t="s">
        <v>36</v>
      </c>
      <c r="F11" s="3">
        <v>94</v>
      </c>
      <c r="G11" s="3">
        <v>90</v>
      </c>
      <c r="H11" s="3" t="s">
        <v>14</v>
      </c>
      <c r="I11" s="3" t="s">
        <v>37</v>
      </c>
      <c r="J11" s="3" t="s">
        <v>16</v>
      </c>
      <c r="K11" s="30">
        <v>1232</v>
      </c>
      <c r="L11" s="3"/>
      <c r="M11" s="3" t="s">
        <v>101</v>
      </c>
      <c r="N11" s="4" t="s">
        <v>37</v>
      </c>
      <c r="O11" s="33" t="s">
        <v>13</v>
      </c>
      <c r="P11" s="4">
        <v>2</v>
      </c>
      <c r="Q11" s="4">
        <v>1</v>
      </c>
      <c r="R11" s="31">
        <f t="shared" si="1"/>
        <v>0.66666666666666663</v>
      </c>
      <c r="S11" s="4">
        <v>291</v>
      </c>
      <c r="T11" s="37">
        <v>306</v>
      </c>
      <c r="U11" s="1"/>
      <c r="AB11" s="18"/>
    </row>
    <row r="12" spans="1:34" ht="16.95" customHeight="1" x14ac:dyDescent="0.3">
      <c r="A12" s="60">
        <v>30</v>
      </c>
      <c r="B12" s="61" t="s">
        <v>11</v>
      </c>
      <c r="C12" s="62">
        <v>28867</v>
      </c>
      <c r="D12" s="61" t="s">
        <v>38</v>
      </c>
      <c r="E12" s="61" t="s">
        <v>39</v>
      </c>
      <c r="F12" s="61">
        <v>90</v>
      </c>
      <c r="G12" s="61">
        <v>96</v>
      </c>
      <c r="H12" s="63" t="s">
        <v>14</v>
      </c>
      <c r="I12" s="61" t="s">
        <v>40</v>
      </c>
      <c r="J12" s="61" t="s">
        <v>16</v>
      </c>
      <c r="K12" s="64">
        <v>811</v>
      </c>
      <c r="L12" s="68"/>
      <c r="M12" s="61" t="s">
        <v>101</v>
      </c>
      <c r="N12" s="66" t="s">
        <v>40</v>
      </c>
      <c r="O12" s="33" t="s">
        <v>23</v>
      </c>
      <c r="P12" s="4">
        <v>2</v>
      </c>
      <c r="Q12" s="4">
        <v>1</v>
      </c>
      <c r="R12" s="31">
        <f t="shared" si="1"/>
        <v>0.66666666666666663</v>
      </c>
      <c r="S12" s="4">
        <v>357</v>
      </c>
      <c r="T12" s="37">
        <v>338</v>
      </c>
      <c r="U12" s="1"/>
      <c r="AB12" s="18"/>
    </row>
    <row r="13" spans="1:34" ht="16.95" customHeight="1" x14ac:dyDescent="0.3">
      <c r="A13" s="9">
        <v>33</v>
      </c>
      <c r="B13" s="3" t="s">
        <v>17</v>
      </c>
      <c r="C13" s="6">
        <v>28869</v>
      </c>
      <c r="D13" s="3" t="s">
        <v>41</v>
      </c>
      <c r="E13" s="7" t="s">
        <v>14</v>
      </c>
      <c r="F13" s="3">
        <v>109</v>
      </c>
      <c r="G13" s="3">
        <v>107</v>
      </c>
      <c r="H13" s="3" t="s">
        <v>13</v>
      </c>
      <c r="I13" s="3" t="s">
        <v>42</v>
      </c>
      <c r="J13" s="3" t="s">
        <v>43</v>
      </c>
      <c r="K13" s="35">
        <v>1042</v>
      </c>
      <c r="L13" s="3"/>
      <c r="M13" s="3" t="s">
        <v>101</v>
      </c>
      <c r="N13" s="4" t="s">
        <v>41</v>
      </c>
      <c r="O13" s="33" t="s">
        <v>14</v>
      </c>
      <c r="P13" s="4"/>
      <c r="Q13" s="4"/>
      <c r="R13" s="31"/>
      <c r="S13" s="4"/>
      <c r="T13" s="37"/>
      <c r="U13" s="1"/>
      <c r="AB13" s="18"/>
    </row>
    <row r="14" spans="1:34" ht="16.95" customHeight="1" x14ac:dyDescent="0.3">
      <c r="A14" s="60">
        <v>37</v>
      </c>
      <c r="B14" s="61" t="s">
        <v>11</v>
      </c>
      <c r="C14" s="62">
        <v>28874</v>
      </c>
      <c r="D14" s="61" t="s">
        <v>44</v>
      </c>
      <c r="E14" s="61" t="s">
        <v>23</v>
      </c>
      <c r="F14" s="61">
        <v>97</v>
      </c>
      <c r="G14" s="61">
        <v>110</v>
      </c>
      <c r="H14" s="63" t="s">
        <v>14</v>
      </c>
      <c r="I14" s="61" t="s">
        <v>45</v>
      </c>
      <c r="J14" s="61" t="s">
        <v>16</v>
      </c>
      <c r="K14" s="64">
        <v>1374</v>
      </c>
      <c r="L14" s="61"/>
      <c r="M14" s="61" t="s">
        <v>101</v>
      </c>
      <c r="N14" s="66" t="s">
        <v>45</v>
      </c>
      <c r="O14" s="19"/>
      <c r="P14" s="9"/>
      <c r="Q14" s="9"/>
      <c r="R14" s="5"/>
      <c r="S14" s="9"/>
      <c r="T14" s="39"/>
      <c r="U14" s="1"/>
      <c r="AB14" s="18"/>
    </row>
    <row r="15" spans="1:34" ht="16.95" customHeight="1" x14ac:dyDescent="0.3">
      <c r="A15" s="9">
        <v>43</v>
      </c>
      <c r="B15" s="3" t="s">
        <v>21</v>
      </c>
      <c r="C15" s="6">
        <v>28880</v>
      </c>
      <c r="D15" s="3" t="s">
        <v>46</v>
      </c>
      <c r="E15" s="3" t="s">
        <v>14</v>
      </c>
      <c r="F15" s="3">
        <v>107</v>
      </c>
      <c r="G15" s="3">
        <v>120</v>
      </c>
      <c r="H15" s="7" t="s">
        <v>36</v>
      </c>
      <c r="I15" s="3" t="s">
        <v>47</v>
      </c>
      <c r="J15" s="3" t="s">
        <v>48</v>
      </c>
      <c r="K15" s="30">
        <v>587</v>
      </c>
      <c r="L15" s="3"/>
      <c r="M15" s="3" t="s">
        <v>101</v>
      </c>
      <c r="N15" s="4" t="s">
        <v>46</v>
      </c>
      <c r="O15" s="21" t="s">
        <v>122</v>
      </c>
      <c r="P15" s="17">
        <f>SUM(P5:P14)</f>
        <v>10</v>
      </c>
      <c r="Q15" s="17">
        <f>SUM(Q5:Q14)</f>
        <v>7</v>
      </c>
      <c r="R15" s="22">
        <f>+P15/(P15+Q15)</f>
        <v>0.58823529411764708</v>
      </c>
      <c r="S15" s="23">
        <f t="shared" ref="S15:T15" si="2">SUM(S5:S14)</f>
        <v>1743</v>
      </c>
      <c r="T15" s="24">
        <f t="shared" si="2"/>
        <v>1712</v>
      </c>
      <c r="U15" s="1"/>
      <c r="AB15" s="25"/>
    </row>
    <row r="16" spans="1:34" ht="16.95" customHeight="1" thickBot="1" x14ac:dyDescent="0.35">
      <c r="A16" s="60">
        <v>45</v>
      </c>
      <c r="B16" s="61" t="s">
        <v>11</v>
      </c>
      <c r="C16" s="62">
        <v>28881</v>
      </c>
      <c r="D16" s="61" t="s">
        <v>49</v>
      </c>
      <c r="E16" s="61" t="s">
        <v>29</v>
      </c>
      <c r="F16" s="61">
        <v>92</v>
      </c>
      <c r="G16" s="61">
        <v>111</v>
      </c>
      <c r="H16" s="63" t="s">
        <v>14</v>
      </c>
      <c r="I16" s="61" t="s">
        <v>50</v>
      </c>
      <c r="J16" s="61" t="s">
        <v>16</v>
      </c>
      <c r="K16" s="69"/>
      <c r="L16" s="61"/>
      <c r="M16" s="61" t="s">
        <v>101</v>
      </c>
      <c r="N16" s="66" t="s">
        <v>50</v>
      </c>
      <c r="O16" s="26"/>
      <c r="P16" s="27"/>
      <c r="Q16" s="27"/>
      <c r="R16" s="28">
        <f>+P15+Q15</f>
        <v>17</v>
      </c>
      <c r="S16" s="57">
        <f>+S15/R16</f>
        <v>102.52941176470588</v>
      </c>
      <c r="T16" s="58">
        <f>+T15/R16</f>
        <v>100.70588235294117</v>
      </c>
      <c r="U16" s="1"/>
      <c r="AB16" s="1"/>
    </row>
    <row r="17" spans="1:34" ht="16.95" customHeight="1" thickBot="1" x14ac:dyDescent="0.35">
      <c r="A17" s="9">
        <v>50</v>
      </c>
      <c r="B17" s="3" t="s">
        <v>17</v>
      </c>
      <c r="C17" s="6">
        <v>28883</v>
      </c>
      <c r="D17" s="3" t="s">
        <v>51</v>
      </c>
      <c r="E17" s="3" t="s">
        <v>36</v>
      </c>
      <c r="F17" s="3">
        <v>112</v>
      </c>
      <c r="G17" s="3">
        <v>115</v>
      </c>
      <c r="H17" s="7" t="s">
        <v>14</v>
      </c>
      <c r="I17" s="3" t="s">
        <v>52</v>
      </c>
      <c r="J17" s="3" t="s">
        <v>16</v>
      </c>
      <c r="K17" s="30">
        <v>1289</v>
      </c>
      <c r="L17" s="3"/>
      <c r="M17" s="3" t="s">
        <v>101</v>
      </c>
      <c r="N17" s="4" t="s">
        <v>52</v>
      </c>
      <c r="O17" s="29"/>
      <c r="P17" s="29"/>
      <c r="Q17" s="29"/>
      <c r="R17" s="29"/>
      <c r="S17" s="42"/>
      <c r="T17" s="42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6.95" customHeight="1" x14ac:dyDescent="0.3">
      <c r="A18" s="60">
        <v>54</v>
      </c>
      <c r="B18" s="61" t="s">
        <v>11</v>
      </c>
      <c r="C18" s="62">
        <v>28888</v>
      </c>
      <c r="D18" s="61" t="s">
        <v>47</v>
      </c>
      <c r="E18" s="61" t="s">
        <v>13</v>
      </c>
      <c r="F18" s="61">
        <v>106</v>
      </c>
      <c r="G18" s="61">
        <v>109</v>
      </c>
      <c r="H18" s="63" t="s">
        <v>14</v>
      </c>
      <c r="I18" s="61" t="s">
        <v>53</v>
      </c>
      <c r="J18" s="61" t="s">
        <v>16</v>
      </c>
      <c r="K18" s="69"/>
      <c r="L18" s="70" t="s">
        <v>54</v>
      </c>
      <c r="M18" s="61" t="s">
        <v>101</v>
      </c>
      <c r="N18" s="66" t="s">
        <v>53</v>
      </c>
      <c r="O18" s="38" t="s">
        <v>120</v>
      </c>
      <c r="P18" s="14" t="s">
        <v>115</v>
      </c>
      <c r="Q18" s="14" t="s">
        <v>116</v>
      </c>
      <c r="R18" s="14" t="s">
        <v>117</v>
      </c>
      <c r="S18" s="14" t="s">
        <v>118</v>
      </c>
      <c r="T18" s="15" t="s">
        <v>119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6.95" customHeight="1" x14ac:dyDescent="0.3">
      <c r="A19" s="9">
        <v>55</v>
      </c>
      <c r="B19" s="3" t="s">
        <v>17</v>
      </c>
      <c r="C19" s="6">
        <v>28890</v>
      </c>
      <c r="D19" s="3" t="s">
        <v>55</v>
      </c>
      <c r="E19" s="3" t="s">
        <v>14</v>
      </c>
      <c r="F19" s="3">
        <v>87</v>
      </c>
      <c r="G19" s="3">
        <v>108</v>
      </c>
      <c r="H19" s="7" t="s">
        <v>39</v>
      </c>
      <c r="I19" s="3" t="s">
        <v>51</v>
      </c>
      <c r="J19" s="3" t="s">
        <v>126</v>
      </c>
      <c r="K19" s="35">
        <v>200</v>
      </c>
      <c r="L19" s="3" t="s">
        <v>132</v>
      </c>
      <c r="M19" s="3" t="s">
        <v>101</v>
      </c>
      <c r="N19" s="4" t="s">
        <v>55</v>
      </c>
      <c r="O19" s="32" t="s">
        <v>33</v>
      </c>
      <c r="P19" s="4">
        <v>2</v>
      </c>
      <c r="Q19" s="4">
        <v>0</v>
      </c>
      <c r="R19" s="31">
        <v>1</v>
      </c>
      <c r="S19" s="4">
        <v>182</v>
      </c>
      <c r="T19" s="37">
        <v>164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6.95" customHeight="1" x14ac:dyDescent="0.3">
      <c r="A20" s="60">
        <v>62</v>
      </c>
      <c r="B20" s="61" t="s">
        <v>11</v>
      </c>
      <c r="C20" s="62">
        <v>28895</v>
      </c>
      <c r="D20" s="61" t="s">
        <v>57</v>
      </c>
      <c r="E20" s="63" t="s">
        <v>14</v>
      </c>
      <c r="F20" s="61">
        <v>93</v>
      </c>
      <c r="G20" s="61">
        <v>80</v>
      </c>
      <c r="H20" s="61" t="s">
        <v>33</v>
      </c>
      <c r="I20" s="61" t="s">
        <v>58</v>
      </c>
      <c r="J20" s="61" t="s">
        <v>59</v>
      </c>
      <c r="K20" s="64">
        <v>302</v>
      </c>
      <c r="L20" s="61" t="s">
        <v>134</v>
      </c>
      <c r="M20" s="61" t="s">
        <v>103</v>
      </c>
      <c r="N20" s="66" t="s">
        <v>12</v>
      </c>
      <c r="O20" s="33" t="s">
        <v>19</v>
      </c>
      <c r="P20" s="4">
        <v>0</v>
      </c>
      <c r="Q20" s="4">
        <v>2</v>
      </c>
      <c r="R20" s="31">
        <f t="shared" ref="R20:R22" si="3">+P20/(P20+Q20)</f>
        <v>0</v>
      </c>
      <c r="S20" s="4">
        <v>149</v>
      </c>
      <c r="T20" s="37">
        <v>191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6.95" customHeight="1" x14ac:dyDescent="0.3">
      <c r="A21" s="9">
        <v>66</v>
      </c>
      <c r="B21" s="3" t="s">
        <v>17</v>
      </c>
      <c r="C21" s="6">
        <v>28897</v>
      </c>
      <c r="D21" s="3" t="s">
        <v>60</v>
      </c>
      <c r="E21" s="3" t="s">
        <v>14</v>
      </c>
      <c r="F21" s="3">
        <v>77</v>
      </c>
      <c r="G21" s="3">
        <v>84</v>
      </c>
      <c r="H21" s="7" t="s">
        <v>23</v>
      </c>
      <c r="I21" s="3" t="s">
        <v>61</v>
      </c>
      <c r="J21" s="3" t="s">
        <v>24</v>
      </c>
      <c r="K21" s="35">
        <v>1511</v>
      </c>
      <c r="L21" s="3"/>
      <c r="M21" s="3" t="s">
        <v>104</v>
      </c>
      <c r="N21" s="4" t="s">
        <v>15</v>
      </c>
      <c r="O21" s="33" t="s">
        <v>29</v>
      </c>
      <c r="P21" s="4">
        <v>1</v>
      </c>
      <c r="Q21" s="4">
        <v>1</v>
      </c>
      <c r="R21" s="31">
        <f t="shared" si="3"/>
        <v>0.5</v>
      </c>
      <c r="S21" s="4">
        <v>186</v>
      </c>
      <c r="T21" s="37">
        <v>191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6.95" customHeight="1" x14ac:dyDescent="0.3">
      <c r="A22" s="60">
        <v>71</v>
      </c>
      <c r="B22" s="61" t="s">
        <v>11</v>
      </c>
      <c r="C22" s="62">
        <v>28902</v>
      </c>
      <c r="D22" s="61" t="s">
        <v>62</v>
      </c>
      <c r="E22" s="63" t="s">
        <v>19</v>
      </c>
      <c r="F22" s="61">
        <v>105</v>
      </c>
      <c r="G22" s="61">
        <v>95</v>
      </c>
      <c r="H22" s="61" t="s">
        <v>14</v>
      </c>
      <c r="I22" s="61" t="s">
        <v>63</v>
      </c>
      <c r="J22" s="61" t="s">
        <v>16</v>
      </c>
      <c r="K22" s="64">
        <v>2000</v>
      </c>
      <c r="L22" s="61"/>
      <c r="M22" s="61" t="s">
        <v>104</v>
      </c>
      <c r="N22" s="66" t="s">
        <v>20</v>
      </c>
      <c r="O22" s="33" t="s">
        <v>39</v>
      </c>
      <c r="P22" s="4">
        <v>1</v>
      </c>
      <c r="Q22" s="4">
        <v>1</v>
      </c>
      <c r="R22" s="31">
        <f t="shared" si="3"/>
        <v>0.5</v>
      </c>
      <c r="S22" s="4">
        <v>173</v>
      </c>
      <c r="T22" s="37">
        <v>186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6.95" customHeight="1" x14ac:dyDescent="0.3">
      <c r="A23" s="9">
        <v>74</v>
      </c>
      <c r="B23" s="3" t="s">
        <v>17</v>
      </c>
      <c r="C23" s="6">
        <v>28904</v>
      </c>
      <c r="D23" s="3" t="s">
        <v>64</v>
      </c>
      <c r="E23" s="3" t="s">
        <v>23</v>
      </c>
      <c r="F23" s="3">
        <v>106</v>
      </c>
      <c r="G23" s="3">
        <v>126</v>
      </c>
      <c r="H23" s="7" t="s">
        <v>14</v>
      </c>
      <c r="I23" s="3" t="s">
        <v>65</v>
      </c>
      <c r="J23" s="3" t="s">
        <v>16</v>
      </c>
      <c r="K23" s="35">
        <v>1123</v>
      </c>
      <c r="L23" s="3"/>
      <c r="M23" s="3" t="s">
        <v>104</v>
      </c>
      <c r="N23" s="4" t="s">
        <v>22</v>
      </c>
      <c r="O23" s="33"/>
      <c r="P23" s="4"/>
      <c r="Q23" s="4"/>
      <c r="R23" s="3"/>
      <c r="S23" s="4"/>
      <c r="T23" s="37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6.95" customHeight="1" x14ac:dyDescent="0.3">
      <c r="A24" s="60">
        <v>76</v>
      </c>
      <c r="B24" s="61" t="s">
        <v>21</v>
      </c>
      <c r="C24" s="62">
        <v>28908</v>
      </c>
      <c r="D24" s="61" t="s">
        <v>63</v>
      </c>
      <c r="E24" s="63" t="s">
        <v>33</v>
      </c>
      <c r="F24" s="61">
        <v>104</v>
      </c>
      <c r="G24" s="61">
        <v>101</v>
      </c>
      <c r="H24" s="61" t="s">
        <v>14</v>
      </c>
      <c r="I24" s="61" t="s">
        <v>66</v>
      </c>
      <c r="J24" s="61" t="s">
        <v>16</v>
      </c>
      <c r="K24" s="64">
        <v>331</v>
      </c>
      <c r="L24" s="61" t="s">
        <v>135</v>
      </c>
      <c r="M24" s="61" t="s">
        <v>104</v>
      </c>
      <c r="N24" s="66" t="s">
        <v>25</v>
      </c>
      <c r="O24" s="32" t="s">
        <v>36</v>
      </c>
      <c r="P24" s="4">
        <v>0</v>
      </c>
      <c r="Q24" s="4">
        <v>3</v>
      </c>
      <c r="R24" s="31">
        <f t="shared" ref="R24:R26" si="4">+P24/(P24+Q24)</f>
        <v>0</v>
      </c>
      <c r="S24" s="4">
        <v>345</v>
      </c>
      <c r="T24" s="37">
        <v>376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6.95" customHeight="1" x14ac:dyDescent="0.3">
      <c r="A25" s="9">
        <v>81</v>
      </c>
      <c r="B25" s="3" t="s">
        <v>21</v>
      </c>
      <c r="C25" s="6">
        <v>28915</v>
      </c>
      <c r="D25" s="3" t="s">
        <v>67</v>
      </c>
      <c r="E25" s="3" t="s">
        <v>14</v>
      </c>
      <c r="F25" s="3">
        <v>124</v>
      </c>
      <c r="G25" s="3">
        <v>129</v>
      </c>
      <c r="H25" s="7" t="s">
        <v>36</v>
      </c>
      <c r="I25" s="3" t="s">
        <v>68</v>
      </c>
      <c r="J25" s="3" t="s">
        <v>48</v>
      </c>
      <c r="K25" s="30">
        <v>1801</v>
      </c>
      <c r="L25" s="11" t="s">
        <v>69</v>
      </c>
      <c r="M25" s="3" t="s">
        <v>104</v>
      </c>
      <c r="N25" s="4" t="s">
        <v>28</v>
      </c>
      <c r="O25" s="33" t="s">
        <v>13</v>
      </c>
      <c r="P25" s="4">
        <v>1</v>
      </c>
      <c r="Q25" s="4">
        <v>2</v>
      </c>
      <c r="R25" s="31">
        <f t="shared" si="4"/>
        <v>0.33333333333333331</v>
      </c>
      <c r="S25" s="4">
        <v>320</v>
      </c>
      <c r="T25" s="37">
        <v>356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6.95" customHeight="1" x14ac:dyDescent="0.3">
      <c r="A26" s="60">
        <v>85</v>
      </c>
      <c r="B26" s="61" t="s">
        <v>11</v>
      </c>
      <c r="C26" s="62">
        <v>28916</v>
      </c>
      <c r="D26" s="61" t="s">
        <v>70</v>
      </c>
      <c r="E26" s="61" t="s">
        <v>14</v>
      </c>
      <c r="F26" s="61">
        <v>102</v>
      </c>
      <c r="G26" s="61">
        <v>123</v>
      </c>
      <c r="H26" s="63" t="s">
        <v>13</v>
      </c>
      <c r="I26" s="61" t="s">
        <v>68</v>
      </c>
      <c r="J26" s="61" t="s">
        <v>71</v>
      </c>
      <c r="K26" s="64">
        <v>1654</v>
      </c>
      <c r="L26" s="61"/>
      <c r="M26" s="61" t="s">
        <v>104</v>
      </c>
      <c r="N26" s="66" t="s">
        <v>34</v>
      </c>
      <c r="O26" s="33" t="s">
        <v>23</v>
      </c>
      <c r="P26" s="4">
        <v>2</v>
      </c>
      <c r="Q26" s="4">
        <v>1</v>
      </c>
      <c r="R26" s="31">
        <f t="shared" si="4"/>
        <v>0.66666666666666663</v>
      </c>
      <c r="S26" s="4">
        <v>259</v>
      </c>
      <c r="T26" s="37">
        <v>245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6.95" customHeight="1" x14ac:dyDescent="0.3">
      <c r="A27" s="9">
        <v>89</v>
      </c>
      <c r="B27" s="3" t="s">
        <v>17</v>
      </c>
      <c r="C27" s="6">
        <v>28918</v>
      </c>
      <c r="D27" s="3" t="s">
        <v>72</v>
      </c>
      <c r="E27" s="7" t="s">
        <v>23</v>
      </c>
      <c r="F27" s="3">
        <v>135</v>
      </c>
      <c r="G27" s="3">
        <v>121</v>
      </c>
      <c r="H27" s="3" t="s">
        <v>14</v>
      </c>
      <c r="I27" s="3" t="s">
        <v>73</v>
      </c>
      <c r="J27" s="3" t="s">
        <v>16</v>
      </c>
      <c r="K27" s="35">
        <v>1232</v>
      </c>
      <c r="L27" s="3" t="s">
        <v>133</v>
      </c>
      <c r="M27" s="3" t="s">
        <v>104</v>
      </c>
      <c r="N27" s="4" t="s">
        <v>37</v>
      </c>
      <c r="O27" s="33" t="s">
        <v>14</v>
      </c>
      <c r="P27" s="4"/>
      <c r="Q27" s="4"/>
      <c r="R27" s="31"/>
      <c r="S27" s="4"/>
      <c r="T27" s="37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6.95" customHeight="1" x14ac:dyDescent="0.3">
      <c r="A28" s="60">
        <v>96</v>
      </c>
      <c r="B28" s="61" t="s">
        <v>17</v>
      </c>
      <c r="C28" s="62">
        <v>28925</v>
      </c>
      <c r="D28" s="61" t="s">
        <v>74</v>
      </c>
      <c r="E28" s="61" t="s">
        <v>29</v>
      </c>
      <c r="F28" s="61">
        <v>83</v>
      </c>
      <c r="G28" s="61">
        <v>112</v>
      </c>
      <c r="H28" s="63" t="s">
        <v>14</v>
      </c>
      <c r="I28" s="61" t="s">
        <v>75</v>
      </c>
      <c r="J28" s="61" t="s">
        <v>16</v>
      </c>
      <c r="K28" s="64">
        <v>1064</v>
      </c>
      <c r="L28" s="61"/>
      <c r="M28" s="61" t="s">
        <v>103</v>
      </c>
      <c r="N28" s="66" t="s">
        <v>18</v>
      </c>
      <c r="O28" s="19"/>
      <c r="P28" s="9"/>
      <c r="Q28" s="9"/>
      <c r="R28" s="5"/>
      <c r="S28" s="9"/>
      <c r="T28" s="3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6.95" customHeight="1" x14ac:dyDescent="0.3">
      <c r="A29" s="9">
        <v>101</v>
      </c>
      <c r="B29" s="3" t="s">
        <v>21</v>
      </c>
      <c r="C29" s="6">
        <v>28929</v>
      </c>
      <c r="D29" s="3" t="s">
        <v>76</v>
      </c>
      <c r="E29" s="3" t="s">
        <v>39</v>
      </c>
      <c r="F29" s="3">
        <v>77</v>
      </c>
      <c r="G29" s="3">
        <v>81</v>
      </c>
      <c r="H29" s="7" t="s">
        <v>14</v>
      </c>
      <c r="I29" s="3" t="s">
        <v>77</v>
      </c>
      <c r="J29" s="3" t="s">
        <v>16</v>
      </c>
      <c r="K29" s="35">
        <v>558</v>
      </c>
      <c r="L29" s="3"/>
      <c r="M29" s="3" t="s">
        <v>103</v>
      </c>
      <c r="N29" s="4" t="s">
        <v>105</v>
      </c>
      <c r="O29" s="19"/>
      <c r="P29" s="17">
        <f t="shared" ref="P29:Q29" si="5">SUM(P19:P28)</f>
        <v>7</v>
      </c>
      <c r="Q29" s="17">
        <f t="shared" si="5"/>
        <v>10</v>
      </c>
      <c r="R29" s="22">
        <f>+P29/(P29+Q29)</f>
        <v>0.41176470588235292</v>
      </c>
      <c r="S29" s="23">
        <f t="shared" ref="S29:T29" si="6">SUM(S19:S28)</f>
        <v>1614</v>
      </c>
      <c r="T29" s="24">
        <f t="shared" si="6"/>
        <v>1709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6.95" customHeight="1" thickBot="1" x14ac:dyDescent="0.35">
      <c r="A30" s="60">
        <v>104</v>
      </c>
      <c r="B30" s="61" t="s">
        <v>11</v>
      </c>
      <c r="C30" s="62">
        <v>28930</v>
      </c>
      <c r="D30" s="61" t="s">
        <v>78</v>
      </c>
      <c r="E30" s="61" t="s">
        <v>13</v>
      </c>
      <c r="F30" s="61">
        <v>97</v>
      </c>
      <c r="G30" s="61">
        <v>101</v>
      </c>
      <c r="H30" s="63" t="s">
        <v>14</v>
      </c>
      <c r="I30" s="61" t="s">
        <v>79</v>
      </c>
      <c r="J30" s="61" t="s">
        <v>16</v>
      </c>
      <c r="K30" s="64">
        <v>2110</v>
      </c>
      <c r="L30" s="61"/>
      <c r="M30" s="61" t="s">
        <v>103</v>
      </c>
      <c r="N30" s="66" t="s">
        <v>106</v>
      </c>
      <c r="O30" s="26"/>
      <c r="P30" s="27"/>
      <c r="Q30" s="27"/>
      <c r="R30" s="28">
        <f>+P29+Q29</f>
        <v>17</v>
      </c>
      <c r="S30" s="57">
        <f>+S29/R30</f>
        <v>94.941176470588232</v>
      </c>
      <c r="T30" s="58">
        <f>+T29/R30</f>
        <v>100.52941176470588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6.95" customHeight="1" thickBot="1" x14ac:dyDescent="0.35">
      <c r="A31" s="9">
        <v>106</v>
      </c>
      <c r="B31" s="3" t="s">
        <v>17</v>
      </c>
      <c r="C31" s="6">
        <v>28932</v>
      </c>
      <c r="D31" s="3" t="s">
        <v>80</v>
      </c>
      <c r="E31" s="7" t="s">
        <v>14</v>
      </c>
      <c r="F31" s="3">
        <v>109</v>
      </c>
      <c r="G31" s="3">
        <v>107</v>
      </c>
      <c r="H31" s="3" t="s">
        <v>29</v>
      </c>
      <c r="I31" s="3" t="s">
        <v>81</v>
      </c>
      <c r="J31" s="3" t="s">
        <v>31</v>
      </c>
      <c r="K31" s="35">
        <v>409</v>
      </c>
      <c r="L31" s="3"/>
      <c r="M31" s="3" t="s">
        <v>103</v>
      </c>
      <c r="N31" s="4" t="s">
        <v>107</v>
      </c>
      <c r="O31" s="29"/>
      <c r="P31" s="29"/>
      <c r="Q31" s="29"/>
      <c r="R31" s="29"/>
      <c r="S31" s="42"/>
      <c r="T31" s="42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6.95" customHeight="1" x14ac:dyDescent="0.3">
      <c r="A32" s="60">
        <v>109</v>
      </c>
      <c r="B32" s="61" t="s">
        <v>82</v>
      </c>
      <c r="C32" s="62">
        <v>28933</v>
      </c>
      <c r="D32" s="61" t="s">
        <v>83</v>
      </c>
      <c r="E32" s="63" t="s">
        <v>14</v>
      </c>
      <c r="F32" s="61">
        <v>86</v>
      </c>
      <c r="G32" s="61">
        <v>78</v>
      </c>
      <c r="H32" s="61" t="s">
        <v>39</v>
      </c>
      <c r="I32" s="61" t="s">
        <v>84</v>
      </c>
      <c r="J32" s="61" t="s">
        <v>56</v>
      </c>
      <c r="K32" s="64">
        <v>680</v>
      </c>
      <c r="L32" s="61"/>
      <c r="M32" s="61" t="s">
        <v>103</v>
      </c>
      <c r="N32" s="66" t="s">
        <v>108</v>
      </c>
      <c r="O32" s="38" t="s">
        <v>121</v>
      </c>
      <c r="P32" s="14" t="s">
        <v>115</v>
      </c>
      <c r="Q32" s="14" t="s">
        <v>116</v>
      </c>
      <c r="R32" s="14" t="s">
        <v>117</v>
      </c>
      <c r="S32" s="14" t="s">
        <v>118</v>
      </c>
      <c r="T32" s="15" t="s">
        <v>119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6.95" customHeight="1" x14ac:dyDescent="0.3">
      <c r="A33" s="9">
        <v>110</v>
      </c>
      <c r="B33" s="3" t="s">
        <v>21</v>
      </c>
      <c r="C33" s="6">
        <v>28936</v>
      </c>
      <c r="D33" s="3" t="s">
        <v>85</v>
      </c>
      <c r="E33" s="3" t="s">
        <v>14</v>
      </c>
      <c r="F33" s="3">
        <v>114</v>
      </c>
      <c r="G33" s="3">
        <v>127</v>
      </c>
      <c r="H33" s="7" t="s">
        <v>36</v>
      </c>
      <c r="I33" s="3" t="s">
        <v>86</v>
      </c>
      <c r="J33" s="3" t="s">
        <v>48</v>
      </c>
      <c r="K33" s="30">
        <v>2643</v>
      </c>
      <c r="L33" s="11" t="s">
        <v>87</v>
      </c>
      <c r="M33" s="3" t="s">
        <v>103</v>
      </c>
      <c r="N33" s="4" t="s">
        <v>109</v>
      </c>
      <c r="O33" s="32" t="s">
        <v>33</v>
      </c>
      <c r="P33" s="4">
        <f t="shared" ref="P33:Q36" si="7">P5+P19</f>
        <v>2</v>
      </c>
      <c r="Q33" s="4">
        <f t="shared" si="7"/>
        <v>2</v>
      </c>
      <c r="R33" s="31">
        <f t="shared" ref="R33:R36" si="8">+P33/(P33+Q33)</f>
        <v>0.5</v>
      </c>
      <c r="S33" s="4">
        <f t="shared" ref="S33:T36" si="9">S5+S19</f>
        <v>382</v>
      </c>
      <c r="T33" s="37">
        <f t="shared" si="9"/>
        <v>375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6.95" customHeight="1" x14ac:dyDescent="0.3">
      <c r="A34" s="60">
        <v>113</v>
      </c>
      <c r="B34" s="61" t="s">
        <v>88</v>
      </c>
      <c r="C34" s="62">
        <v>28938</v>
      </c>
      <c r="D34" s="61" t="s">
        <v>89</v>
      </c>
      <c r="E34" s="63" t="s">
        <v>14</v>
      </c>
      <c r="F34" s="61">
        <v>99</v>
      </c>
      <c r="G34" s="61">
        <v>92</v>
      </c>
      <c r="H34" s="61" t="s">
        <v>23</v>
      </c>
      <c r="I34" s="61" t="s">
        <v>90</v>
      </c>
      <c r="J34" s="61" t="s">
        <v>24</v>
      </c>
      <c r="K34" s="64">
        <v>2112</v>
      </c>
      <c r="L34" s="61"/>
      <c r="M34" s="61" t="s">
        <v>103</v>
      </c>
      <c r="N34" s="66" t="s">
        <v>110</v>
      </c>
      <c r="O34" s="33" t="s">
        <v>19</v>
      </c>
      <c r="P34" s="4">
        <f t="shared" si="7"/>
        <v>0</v>
      </c>
      <c r="Q34" s="4">
        <f t="shared" si="7"/>
        <v>4</v>
      </c>
      <c r="R34" s="31">
        <f t="shared" si="8"/>
        <v>0</v>
      </c>
      <c r="S34" s="4">
        <f t="shared" si="9"/>
        <v>329</v>
      </c>
      <c r="T34" s="37">
        <f t="shared" si="9"/>
        <v>407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6.95" customHeight="1" x14ac:dyDescent="0.3">
      <c r="A35" s="9">
        <v>116</v>
      </c>
      <c r="B35" s="3" t="s">
        <v>17</v>
      </c>
      <c r="C35" s="6">
        <v>28939</v>
      </c>
      <c r="D35" s="3" t="s">
        <v>91</v>
      </c>
      <c r="E35" s="3" t="s">
        <v>36</v>
      </c>
      <c r="F35" s="3">
        <v>93</v>
      </c>
      <c r="G35" s="3">
        <v>110</v>
      </c>
      <c r="H35" s="7" t="s">
        <v>14</v>
      </c>
      <c r="I35" s="3" t="s">
        <v>92</v>
      </c>
      <c r="J35" s="3" t="s">
        <v>16</v>
      </c>
      <c r="K35" s="35">
        <v>2106</v>
      </c>
      <c r="L35" s="3"/>
      <c r="M35" s="3" t="s">
        <v>103</v>
      </c>
      <c r="N35" s="4" t="s">
        <v>111</v>
      </c>
      <c r="O35" s="33" t="s">
        <v>29</v>
      </c>
      <c r="P35" s="4">
        <f t="shared" si="7"/>
        <v>3</v>
      </c>
      <c r="Q35" s="4">
        <f t="shared" si="7"/>
        <v>1</v>
      </c>
      <c r="R35" s="31">
        <f t="shared" si="8"/>
        <v>0.75</v>
      </c>
      <c r="S35" s="4">
        <f t="shared" si="9"/>
        <v>409</v>
      </c>
      <c r="T35" s="37">
        <f t="shared" si="9"/>
        <v>366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6.95" customHeight="1" x14ac:dyDescent="0.3">
      <c r="A36" s="60">
        <v>117</v>
      </c>
      <c r="B36" s="61" t="s">
        <v>93</v>
      </c>
      <c r="C36" s="62">
        <v>28941</v>
      </c>
      <c r="D36" s="61" t="s">
        <v>94</v>
      </c>
      <c r="E36" s="61" t="s">
        <v>14</v>
      </c>
      <c r="F36" s="61">
        <v>109</v>
      </c>
      <c r="G36" s="61">
        <v>126</v>
      </c>
      <c r="H36" s="63" t="s">
        <v>13</v>
      </c>
      <c r="I36" s="61" t="s">
        <v>95</v>
      </c>
      <c r="J36" s="61" t="s">
        <v>43</v>
      </c>
      <c r="K36" s="64">
        <v>4778</v>
      </c>
      <c r="L36" s="61"/>
      <c r="M36" s="61" t="s">
        <v>103</v>
      </c>
      <c r="N36" s="66" t="s">
        <v>112</v>
      </c>
      <c r="O36" s="33" t="s">
        <v>39</v>
      </c>
      <c r="P36" s="4">
        <f t="shared" si="7"/>
        <v>3</v>
      </c>
      <c r="Q36" s="4">
        <f t="shared" si="7"/>
        <v>1</v>
      </c>
      <c r="R36" s="31">
        <f t="shared" si="8"/>
        <v>0.75</v>
      </c>
      <c r="S36" s="4">
        <f t="shared" si="9"/>
        <v>350</v>
      </c>
      <c r="T36" s="37">
        <f t="shared" si="9"/>
        <v>353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6.95" customHeight="1" x14ac:dyDescent="0.3">
      <c r="A37" s="9">
        <v>120</v>
      </c>
      <c r="B37" s="3" t="s">
        <v>21</v>
      </c>
      <c r="C37" s="6">
        <v>28943</v>
      </c>
      <c r="D37" s="3" t="s">
        <v>96</v>
      </c>
      <c r="E37" s="7" t="s">
        <v>14</v>
      </c>
      <c r="F37" s="3">
        <v>89</v>
      </c>
      <c r="G37" s="3">
        <v>84</v>
      </c>
      <c r="H37" s="3" t="s">
        <v>33</v>
      </c>
      <c r="I37" s="3" t="s">
        <v>97</v>
      </c>
      <c r="J37" s="3" t="s">
        <v>59</v>
      </c>
      <c r="K37" s="35">
        <v>1034</v>
      </c>
      <c r="L37" s="3"/>
      <c r="M37" s="3" t="s">
        <v>113</v>
      </c>
      <c r="N37" s="4" t="s">
        <v>12</v>
      </c>
      <c r="O37" s="33"/>
      <c r="P37" s="4"/>
      <c r="Q37" s="4"/>
      <c r="R37" s="4"/>
      <c r="S37" s="4"/>
      <c r="T37" s="37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6.95" customHeight="1" x14ac:dyDescent="0.3">
      <c r="A38" s="60">
        <v>128</v>
      </c>
      <c r="B38" s="61" t="s">
        <v>93</v>
      </c>
      <c r="C38" s="62">
        <v>28948</v>
      </c>
      <c r="D38" s="61" t="s">
        <v>98</v>
      </c>
      <c r="E38" s="61" t="s">
        <v>14</v>
      </c>
      <c r="F38" s="61">
        <v>76</v>
      </c>
      <c r="G38" s="61">
        <v>103</v>
      </c>
      <c r="H38" s="63" t="s">
        <v>19</v>
      </c>
      <c r="I38" s="61" t="s">
        <v>99</v>
      </c>
      <c r="J38" s="61" t="s">
        <v>27</v>
      </c>
      <c r="K38" s="64">
        <v>987</v>
      </c>
      <c r="L38" s="61"/>
      <c r="M38" s="61" t="s">
        <v>113</v>
      </c>
      <c r="N38" s="66" t="s">
        <v>102</v>
      </c>
      <c r="O38" s="32" t="s">
        <v>36</v>
      </c>
      <c r="P38" s="4">
        <f t="shared" ref="P38:Q40" si="10">P10+P24</f>
        <v>2</v>
      </c>
      <c r="Q38" s="4">
        <f t="shared" si="10"/>
        <v>4</v>
      </c>
      <c r="R38" s="31">
        <f t="shared" ref="R38:R43" si="11">+P38/(P38+Q38)</f>
        <v>0.33333333333333331</v>
      </c>
      <c r="S38" s="4">
        <f t="shared" ref="S38:T40" si="12">S10+S24</f>
        <v>660</v>
      </c>
      <c r="T38" s="37">
        <f t="shared" si="12"/>
        <v>675</v>
      </c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x14ac:dyDescent="0.3">
      <c r="A39" s="1"/>
      <c r="B39" s="3"/>
      <c r="C39" s="6"/>
      <c r="D39" s="3"/>
      <c r="E39" s="3"/>
      <c r="F39" s="3"/>
      <c r="G39" s="3"/>
      <c r="H39" s="7"/>
      <c r="I39" s="3"/>
      <c r="J39" s="3"/>
      <c r="K39" s="30"/>
      <c r="L39" s="3"/>
      <c r="M39" s="3"/>
      <c r="N39" s="3"/>
      <c r="O39" s="33" t="s">
        <v>13</v>
      </c>
      <c r="P39" s="4">
        <f t="shared" si="10"/>
        <v>3</v>
      </c>
      <c r="Q39" s="4">
        <f t="shared" si="10"/>
        <v>3</v>
      </c>
      <c r="R39" s="31">
        <f t="shared" si="11"/>
        <v>0.5</v>
      </c>
      <c r="S39" s="4">
        <f t="shared" si="12"/>
        <v>611</v>
      </c>
      <c r="T39" s="37">
        <f t="shared" si="12"/>
        <v>662</v>
      </c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5" thickBot="1" x14ac:dyDescent="0.35">
      <c r="A40" s="1"/>
      <c r="B40" s="3"/>
      <c r="C40" s="6"/>
      <c r="D40" s="3"/>
      <c r="E40" s="3"/>
      <c r="F40" s="3"/>
      <c r="G40" s="3"/>
      <c r="N40" s="3"/>
      <c r="O40" s="33" t="s">
        <v>23</v>
      </c>
      <c r="P40" s="4">
        <f t="shared" si="10"/>
        <v>4</v>
      </c>
      <c r="Q40" s="4">
        <f t="shared" si="10"/>
        <v>2</v>
      </c>
      <c r="R40" s="31">
        <f t="shared" si="11"/>
        <v>0.66666666666666663</v>
      </c>
      <c r="S40" s="4">
        <f t="shared" si="12"/>
        <v>616</v>
      </c>
      <c r="T40" s="37">
        <f t="shared" si="12"/>
        <v>583</v>
      </c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x14ac:dyDescent="0.3">
      <c r="A41" s="1"/>
      <c r="B41" s="3"/>
      <c r="C41" s="6"/>
      <c r="D41" s="3"/>
      <c r="E41" s="3"/>
      <c r="F41" s="3"/>
      <c r="G41" s="3"/>
      <c r="H41" s="43"/>
      <c r="I41" s="45"/>
      <c r="J41" s="46"/>
      <c r="K41" s="46"/>
      <c r="L41" s="44" t="s">
        <v>127</v>
      </c>
      <c r="M41" s="47"/>
      <c r="N41" s="3"/>
      <c r="O41" s="19" t="s">
        <v>14</v>
      </c>
      <c r="P41" s="9"/>
      <c r="Q41" s="9"/>
      <c r="R41" s="5"/>
      <c r="S41" s="9"/>
      <c r="T41" s="3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x14ac:dyDescent="0.3">
      <c r="H42" s="48" t="s">
        <v>129</v>
      </c>
      <c r="I42" s="13"/>
      <c r="J42" s="13" t="s">
        <v>123</v>
      </c>
      <c r="K42" s="49">
        <f>+K5+K6+K10+K11+K12+K14+K16+K17+K18+K22+K23+K24+K27+K28+K29+K30+K35</f>
        <v>22725</v>
      </c>
      <c r="L42" s="12">
        <v>15</v>
      </c>
      <c r="M42" s="50">
        <f>+K42/L42</f>
        <v>1515</v>
      </c>
      <c r="O42" s="19"/>
      <c r="P42" s="9"/>
      <c r="Q42" s="9"/>
      <c r="R42" s="5"/>
      <c r="S42" s="9"/>
      <c r="T42" s="39"/>
    </row>
    <row r="43" spans="1:34" ht="15" thickBot="1" x14ac:dyDescent="0.35">
      <c r="H43" s="51" t="s">
        <v>130</v>
      </c>
      <c r="I43" s="52"/>
      <c r="J43" s="53" t="s">
        <v>124</v>
      </c>
      <c r="K43" s="54">
        <f>+K7+K7+K9+K13+K15+K19+K20+K21+K25+K26+K31+K32+K33+K34+K36+K37+K38</f>
        <v>21346</v>
      </c>
      <c r="L43" s="55">
        <v>17</v>
      </c>
      <c r="M43" s="56">
        <f>+K43/L43</f>
        <v>1255.6470588235295</v>
      </c>
      <c r="O43" s="19"/>
      <c r="P43" s="17">
        <f t="shared" ref="P43:Q43" si="13">SUM(P33:P42)</f>
        <v>17</v>
      </c>
      <c r="Q43" s="17">
        <f t="shared" si="13"/>
        <v>17</v>
      </c>
      <c r="R43" s="5">
        <f t="shared" si="11"/>
        <v>0.5</v>
      </c>
      <c r="S43" s="23">
        <f t="shared" ref="S43:T43" si="14">SUM(S33:S42)</f>
        <v>3357</v>
      </c>
      <c r="T43" s="24">
        <f t="shared" si="14"/>
        <v>3421</v>
      </c>
    </row>
    <row r="44" spans="1:34" ht="15" thickBot="1" x14ac:dyDescent="0.35">
      <c r="O44" s="26"/>
      <c r="P44" s="27"/>
      <c r="Q44" s="27"/>
      <c r="R44" s="28">
        <f>+R16+R30</f>
        <v>34</v>
      </c>
      <c r="S44" s="57">
        <f>+S43/R44</f>
        <v>98.735294117647058</v>
      </c>
      <c r="T44" s="58">
        <f>+T43/R44</f>
        <v>100.61764705882354</v>
      </c>
    </row>
    <row r="45" spans="1:34" x14ac:dyDescent="0.3">
      <c r="S45" s="36"/>
      <c r="T45" s="36"/>
    </row>
  </sheetData>
  <sheetProtection sheet="1" objects="1" scenarios="1"/>
  <pageMargins left="0.2" right="0.2" top="0.25" bottom="0.2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Schedule-Results</vt:lpstr>
      <vt:lpstr>'78-79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2024-11-30T16:04:51Z</cp:lastPrinted>
  <dcterms:created xsi:type="dcterms:W3CDTF">2016-09-21T12:00:18Z</dcterms:created>
  <dcterms:modified xsi:type="dcterms:W3CDTF">2025-06-23T20:11:29Z</dcterms:modified>
</cp:coreProperties>
</file>