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nnesota Fillies\"/>
    </mc:Choice>
  </mc:AlternateContent>
  <xr:revisionPtr revIDLastSave="0" documentId="13_ncr:1_{7C8D5F01-3785-4949-9450-9E87EA1DC7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80-81 Player Stats" sheetId="3" r:id="rId1"/>
  </sheets>
  <definedNames>
    <definedName name="_xlnm.Print_Area" localSheetId="0">'80-81 Player Stats'!$A$1:$AN$40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5" i="3" l="1"/>
  <c r="AE35" i="3"/>
  <c r="AD35" i="3"/>
  <c r="AA35" i="3"/>
  <c r="X35" i="3"/>
  <c r="T35" i="3"/>
  <c r="S35" i="3"/>
  <c r="P35" i="3"/>
  <c r="O35" i="3"/>
  <c r="M35" i="3"/>
  <c r="L35" i="3"/>
  <c r="I35" i="3"/>
  <c r="H35" i="3"/>
  <c r="F35" i="3"/>
  <c r="AI39" i="3" l="1"/>
  <c r="H37" i="3"/>
  <c r="AF35" i="3"/>
  <c r="AB35" i="3"/>
  <c r="Y35" i="3"/>
  <c r="Q35" i="3"/>
  <c r="AI38" i="3"/>
  <c r="J35" i="3"/>
  <c r="AI37" i="3"/>
  <c r="AI33" i="3"/>
  <c r="AF33" i="3"/>
  <c r="AB33" i="3"/>
  <c r="Y33" i="3"/>
  <c r="U33" i="3"/>
  <c r="V33" i="3" s="1"/>
  <c r="Q33" i="3"/>
  <c r="J33" i="3"/>
  <c r="G33" i="3"/>
  <c r="AI32" i="3"/>
  <c r="AJ32" i="3" s="1"/>
  <c r="AF32" i="3"/>
  <c r="AB32" i="3"/>
  <c r="Y32" i="3"/>
  <c r="U32" i="3"/>
  <c r="AK32" i="3" s="1"/>
  <c r="Q32" i="3"/>
  <c r="J32" i="3"/>
  <c r="G32" i="3"/>
  <c r="AK31" i="3"/>
  <c r="AJ31" i="3"/>
  <c r="AI31" i="3"/>
  <c r="AF31" i="3"/>
  <c r="AB31" i="3"/>
  <c r="Y31" i="3"/>
  <c r="U31" i="3"/>
  <c r="V31" i="3" s="1"/>
  <c r="Q31" i="3"/>
  <c r="J31" i="3"/>
  <c r="G31" i="3"/>
  <c r="AI30" i="3"/>
  <c r="AF30" i="3"/>
  <c r="AB30" i="3"/>
  <c r="Y30" i="3"/>
  <c r="U30" i="3"/>
  <c r="V30" i="3" s="1"/>
  <c r="Q30" i="3"/>
  <c r="J30" i="3"/>
  <c r="G30" i="3"/>
  <c r="AI29" i="3"/>
  <c r="AF29" i="3"/>
  <c r="AB29" i="3"/>
  <c r="Y29" i="3"/>
  <c r="U29" i="3"/>
  <c r="V29" i="3" s="1"/>
  <c r="Q29" i="3"/>
  <c r="J29" i="3"/>
  <c r="G29" i="3"/>
  <c r="AI28" i="3"/>
  <c r="AJ28" i="3" s="1"/>
  <c r="AF28" i="3"/>
  <c r="AB28" i="3"/>
  <c r="Y28" i="3"/>
  <c r="U28" i="3"/>
  <c r="AK28" i="3" s="1"/>
  <c r="Q28" i="3"/>
  <c r="J28" i="3"/>
  <c r="G28" i="3"/>
  <c r="AK27" i="3"/>
  <c r="AI27" i="3"/>
  <c r="AJ27" i="3" s="1"/>
  <c r="AF27" i="3"/>
  <c r="AB27" i="3"/>
  <c r="Y27" i="3"/>
  <c r="U27" i="3"/>
  <c r="V27" i="3" s="1"/>
  <c r="Q27" i="3"/>
  <c r="J27" i="3"/>
  <c r="G27" i="3"/>
  <c r="AI26" i="3"/>
  <c r="AF26" i="3"/>
  <c r="AB26" i="3"/>
  <c r="Y26" i="3"/>
  <c r="U26" i="3"/>
  <c r="V26" i="3" s="1"/>
  <c r="Q26" i="3"/>
  <c r="J26" i="3"/>
  <c r="G26" i="3"/>
  <c r="AI25" i="3"/>
  <c r="AK25" i="3" s="1"/>
  <c r="AF25" i="3"/>
  <c r="AB25" i="3"/>
  <c r="Y25" i="3"/>
  <c r="V25" i="3"/>
  <c r="U25" i="3"/>
  <c r="Q25" i="3"/>
  <c r="J25" i="3"/>
  <c r="G25" i="3"/>
  <c r="AI24" i="3"/>
  <c r="AJ24" i="3" s="1"/>
  <c r="AF24" i="3"/>
  <c r="AB24" i="3"/>
  <c r="Y24" i="3"/>
  <c r="U24" i="3"/>
  <c r="AK24" i="3" s="1"/>
  <c r="J24" i="3"/>
  <c r="G24" i="3"/>
  <c r="AJ23" i="3"/>
  <c r="AI23" i="3"/>
  <c r="AF23" i="3"/>
  <c r="AB23" i="3"/>
  <c r="Y23" i="3"/>
  <c r="U23" i="3"/>
  <c r="V23" i="3" s="1"/>
  <c r="Q23" i="3"/>
  <c r="J23" i="3"/>
  <c r="G23" i="3"/>
  <c r="AI22" i="3"/>
  <c r="AF22" i="3"/>
  <c r="AB22" i="3"/>
  <c r="Y22" i="3"/>
  <c r="U22" i="3"/>
  <c r="V22" i="3" s="1"/>
  <c r="Q22" i="3"/>
  <c r="J22" i="3"/>
  <c r="G22" i="3"/>
  <c r="AI21" i="3"/>
  <c r="AJ21" i="3" s="1"/>
  <c r="AF21" i="3"/>
  <c r="AB21" i="3"/>
  <c r="Y21" i="3"/>
  <c r="U21" i="3"/>
  <c r="Q21" i="3"/>
  <c r="J21" i="3"/>
  <c r="G21" i="3"/>
  <c r="AI20" i="3"/>
  <c r="AJ20" i="3" s="1"/>
  <c r="AF20" i="3"/>
  <c r="AB20" i="3"/>
  <c r="Y20" i="3"/>
  <c r="V20" i="3"/>
  <c r="U20" i="3"/>
  <c r="Q20" i="3"/>
  <c r="J20" i="3"/>
  <c r="G20" i="3"/>
  <c r="AI19" i="3"/>
  <c r="AK19" i="3" s="1"/>
  <c r="AF19" i="3"/>
  <c r="AB19" i="3"/>
  <c r="Y19" i="3"/>
  <c r="U19" i="3"/>
  <c r="V19" i="3" s="1"/>
  <c r="Q19" i="3"/>
  <c r="J19" i="3"/>
  <c r="G19" i="3"/>
  <c r="AI18" i="3"/>
  <c r="AF18" i="3"/>
  <c r="AB18" i="3"/>
  <c r="Y18" i="3"/>
  <c r="U18" i="3"/>
  <c r="V18" i="3" s="1"/>
  <c r="Q18" i="3"/>
  <c r="J18" i="3"/>
  <c r="G18" i="3"/>
  <c r="AI17" i="3"/>
  <c r="AJ17" i="3" s="1"/>
  <c r="AF17" i="3"/>
  <c r="AB17" i="3"/>
  <c r="Y17" i="3"/>
  <c r="U17" i="3"/>
  <c r="AK17" i="3" s="1"/>
  <c r="Q17" i="3"/>
  <c r="J17" i="3"/>
  <c r="G17" i="3"/>
  <c r="AK16" i="3"/>
  <c r="AI16" i="3"/>
  <c r="AJ16" i="3" s="1"/>
  <c r="AF16" i="3"/>
  <c r="AB16" i="3"/>
  <c r="Y16" i="3"/>
  <c r="U16" i="3"/>
  <c r="V16" i="3" s="1"/>
  <c r="Q16" i="3"/>
  <c r="J16" i="3"/>
  <c r="G16" i="3"/>
  <c r="AI15" i="3"/>
  <c r="AK15" i="3" s="1"/>
  <c r="AF15" i="3"/>
  <c r="AB15" i="3"/>
  <c r="Y15" i="3"/>
  <c r="U15" i="3"/>
  <c r="V15" i="3" s="1"/>
  <c r="Q15" i="3"/>
  <c r="J15" i="3"/>
  <c r="G15" i="3"/>
  <c r="AI14" i="3"/>
  <c r="AF14" i="3"/>
  <c r="AB14" i="3"/>
  <c r="Y14" i="3"/>
  <c r="U14" i="3"/>
  <c r="V14" i="3" s="1"/>
  <c r="Q14" i="3"/>
  <c r="J14" i="3"/>
  <c r="G14" i="3"/>
  <c r="AJ13" i="3"/>
  <c r="AI13" i="3"/>
  <c r="AF13" i="3"/>
  <c r="AB13" i="3"/>
  <c r="Y13" i="3"/>
  <c r="U13" i="3"/>
  <c r="AK13" i="3" s="1"/>
  <c r="Q13" i="3"/>
  <c r="J13" i="3"/>
  <c r="G13" i="3"/>
  <c r="AI12" i="3"/>
  <c r="AJ12" i="3" s="1"/>
  <c r="AF12" i="3"/>
  <c r="AB12" i="3"/>
  <c r="Y12" i="3"/>
  <c r="U12" i="3"/>
  <c r="V12" i="3" s="1"/>
  <c r="Q12" i="3"/>
  <c r="J12" i="3"/>
  <c r="G12" i="3"/>
  <c r="AI11" i="3"/>
  <c r="AK11" i="3" s="1"/>
  <c r="AF11" i="3"/>
  <c r="AB11" i="3"/>
  <c r="Y11" i="3"/>
  <c r="U11" i="3"/>
  <c r="V11" i="3" s="1"/>
  <c r="Q11" i="3"/>
  <c r="J11" i="3"/>
  <c r="G11" i="3"/>
  <c r="AI10" i="3"/>
  <c r="AK10" i="3" s="1"/>
  <c r="AF10" i="3"/>
  <c r="AB10" i="3"/>
  <c r="Y10" i="3"/>
  <c r="V10" i="3"/>
  <c r="U10" i="3"/>
  <c r="Q10" i="3"/>
  <c r="J10" i="3"/>
  <c r="G10" i="3"/>
  <c r="AI9" i="3"/>
  <c r="AF9" i="3"/>
  <c r="AB9" i="3"/>
  <c r="Y9" i="3"/>
  <c r="U9" i="3"/>
  <c r="V9" i="3" s="1"/>
  <c r="Q9" i="3"/>
  <c r="J9" i="3"/>
  <c r="G9" i="3"/>
  <c r="AI8" i="3"/>
  <c r="AJ8" i="3" s="1"/>
  <c r="AF8" i="3"/>
  <c r="AB8" i="3"/>
  <c r="Y8" i="3"/>
  <c r="U8" i="3"/>
  <c r="V8" i="3" s="1"/>
  <c r="Q8" i="3"/>
  <c r="J8" i="3"/>
  <c r="G8" i="3"/>
  <c r="AI7" i="3"/>
  <c r="AK7" i="3" s="1"/>
  <c r="AF7" i="3"/>
  <c r="AB7" i="3"/>
  <c r="Y7" i="3"/>
  <c r="U7" i="3"/>
  <c r="V7" i="3" s="1"/>
  <c r="Q7" i="3"/>
  <c r="J7" i="3"/>
  <c r="G7" i="3"/>
  <c r="AI6" i="3"/>
  <c r="AK6" i="3" s="1"/>
  <c r="AF6" i="3"/>
  <c r="AB6" i="3"/>
  <c r="Y6" i="3"/>
  <c r="V6" i="3"/>
  <c r="U6" i="3"/>
  <c r="Q6" i="3"/>
  <c r="J6" i="3"/>
  <c r="G6" i="3"/>
  <c r="AI5" i="3"/>
  <c r="AF5" i="3"/>
  <c r="AB5" i="3"/>
  <c r="Y5" i="3"/>
  <c r="U5" i="3"/>
  <c r="Q5" i="3"/>
  <c r="J5" i="3"/>
  <c r="G5" i="3"/>
  <c r="AJ7" i="3" l="1"/>
  <c r="AJ11" i="3"/>
  <c r="AK14" i="3"/>
  <c r="AK20" i="3"/>
  <c r="AK21" i="3"/>
  <c r="AK26" i="3"/>
  <c r="AK29" i="3"/>
  <c r="AJ15" i="3"/>
  <c r="AK18" i="3"/>
  <c r="AK22" i="3"/>
  <c r="AJ26" i="3"/>
  <c r="AK30" i="3"/>
  <c r="U35" i="3"/>
  <c r="V35" i="3" s="1"/>
  <c r="AK5" i="3"/>
  <c r="AK8" i="3"/>
  <c r="AK9" i="3"/>
  <c r="AK12" i="3"/>
  <c r="AJ19" i="3"/>
  <c r="AK23" i="3"/>
  <c r="AJ30" i="3"/>
  <c r="AK33" i="3"/>
  <c r="AI35" i="3"/>
  <c r="AI40" i="3"/>
  <c r="V5" i="3"/>
  <c r="AJ6" i="3"/>
  <c r="AJ10" i="3"/>
  <c r="V13" i="3"/>
  <c r="AJ14" i="3"/>
  <c r="V17" i="3"/>
  <c r="AJ18" i="3"/>
  <c r="V21" i="3"/>
  <c r="AJ22" i="3"/>
  <c r="V24" i="3"/>
  <c r="AJ25" i="3"/>
  <c r="V28" i="3"/>
  <c r="AJ29" i="3"/>
  <c r="V32" i="3"/>
  <c r="AJ33" i="3"/>
  <c r="AJ5" i="3"/>
  <c r="AJ9" i="3"/>
  <c r="AK35" i="3" l="1"/>
  <c r="AJ35" i="3"/>
</calcChain>
</file>

<file path=xl/sharedStrings.xml><?xml version="1.0" encoding="utf-8"?>
<sst xmlns="http://schemas.openxmlformats.org/spreadsheetml/2006/main" count="215" uniqueCount="113">
  <si>
    <t>MINNESOTA FILLIES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</si>
  <si>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</si>
  <si>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</si>
  <si>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</si>
  <si>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</si>
  <si>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</si>
  <si>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</si>
  <si>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</si>
  <si>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</si>
  <si>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</si>
  <si>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</si>
  <si>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</si>
  <si>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</si>
  <si>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</si>
  <si>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</si>
  <si>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</si>
  <si>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</si>
  <si>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</si>
  <si>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</si>
  <si>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</si>
  <si>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</si>
  <si>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</si>
  <si>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</si>
  <si>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</si>
  <si>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</si>
  <si>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</si>
  <si>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</si>
  <si>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</si>
  <si>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Minnesota Fillies</t>
  </si>
  <si>
    <t>Engel, Cheryl</t>
  </si>
  <si>
    <t>Minnesota</t>
  </si>
  <si>
    <t>Wilson, Donna</t>
  </si>
  <si>
    <t>Kocurek, Marie</t>
  </si>
  <si>
    <t>DeLorme, Scooter</t>
  </si>
  <si>
    <t>Sjoquist, Lynette</t>
  </si>
  <si>
    <t>------------</t>
  </si>
  <si>
    <t>3FG</t>
  </si>
  <si>
    <t>Mason, Debbie</t>
  </si>
  <si>
    <t>Montgomery, Pat</t>
  </si>
  <si>
    <t>Owens, Katrina</t>
  </si>
  <si>
    <t>Sharps, Denise</t>
  </si>
  <si>
    <t>Timperman, Janet</t>
  </si>
  <si>
    <t>1980 - 81</t>
  </si>
  <si>
    <t>College</t>
  </si>
  <si>
    <t>Ht.</t>
  </si>
  <si>
    <t>80 - 81</t>
  </si>
  <si>
    <t>Chavers, Tonyus</t>
  </si>
  <si>
    <t>LeMoyne-Owens College</t>
  </si>
  <si>
    <t>6'2"</t>
  </si>
  <si>
    <t>Cotman, Angela</t>
  </si>
  <si>
    <t>Old Dominion</t>
  </si>
  <si>
    <t>5'7"</t>
  </si>
  <si>
    <t>Daniels, Coco</t>
  </si>
  <si>
    <t>Univ. of Detroit</t>
  </si>
  <si>
    <t>5'2"</t>
  </si>
  <si>
    <t>Decker, Patti</t>
  </si>
  <si>
    <t>Charleston College</t>
  </si>
  <si>
    <t>5'4"</t>
  </si>
  <si>
    <t>Dunkle, Nancy</t>
  </si>
  <si>
    <t>Cal State - Fullerton</t>
  </si>
  <si>
    <t>Hansen, Kim</t>
  </si>
  <si>
    <t>Grand Valley State</t>
  </si>
  <si>
    <t>6'1"</t>
  </si>
  <si>
    <t>Harris, Nessie</t>
  </si>
  <si>
    <t>5'10"</t>
  </si>
  <si>
    <t>Wayland Baptist</t>
  </si>
  <si>
    <t>Utah State</t>
  </si>
  <si>
    <t>Ohm, Elsie</t>
  </si>
  <si>
    <t>Ortega, Anita</t>
  </si>
  <si>
    <t>U.C.L.A.</t>
  </si>
  <si>
    <t>5'8"</t>
  </si>
  <si>
    <t>6'5"</t>
  </si>
  <si>
    <t>Stachon, Toni</t>
  </si>
  <si>
    <t>Univ. Ill- Chicago Circle</t>
  </si>
  <si>
    <t>Univ. of Kentucky</t>
  </si>
  <si>
    <t>Voss, Vicky</t>
  </si>
  <si>
    <t>Wahl, Sue</t>
  </si>
  <si>
    <t>Gainesville J.C.</t>
  </si>
  <si>
    <t>No.</t>
  </si>
  <si>
    <t xml:space="preserve"> x 240</t>
  </si>
  <si>
    <t xml:space="preserve"> x 25</t>
  </si>
  <si>
    <t>5'11"</t>
  </si>
  <si>
    <t>Mankato State Univ.</t>
  </si>
  <si>
    <t>5'6"</t>
  </si>
  <si>
    <t>6'0"</t>
  </si>
  <si>
    <t>Queens College</t>
  </si>
  <si>
    <t>5'5"</t>
  </si>
  <si>
    <t>Fayetteville State Univ.</t>
  </si>
  <si>
    <t>Indiana State Univ.</t>
  </si>
  <si>
    <t>St. Cloud State</t>
  </si>
  <si>
    <t>15/24</t>
  </si>
  <si>
    <t>14/44</t>
  </si>
  <si>
    <t>Northwestern</t>
  </si>
  <si>
    <t>2pt</t>
  </si>
  <si>
    <t>3pt</t>
  </si>
  <si>
    <t>TOTAL</t>
  </si>
  <si>
    <t>Game Pts = 2958</t>
  </si>
  <si>
    <t>Golden Valley Lutheran</t>
  </si>
  <si>
    <t>Meredith, Sue</t>
  </si>
  <si>
    <t>Univ. of Minnesota</t>
  </si>
  <si>
    <t>Roberts, Linda</t>
  </si>
  <si>
    <t xml:space="preserve">Peterson, Debra </t>
  </si>
  <si>
    <t>South Dakota Univ.</t>
  </si>
  <si>
    <t>6'4"</t>
  </si>
  <si>
    <t>5'9"</t>
  </si>
  <si>
    <t>Pummil, Cindy</t>
  </si>
  <si>
    <t>Concordia</t>
  </si>
  <si>
    <t>Gaugert, Rachel</t>
  </si>
  <si>
    <t>Wisconsin-LaCrosse</t>
  </si>
  <si>
    <t>Savage, Brenda</t>
  </si>
  <si>
    <t>1980 - 1981  Player Stats</t>
  </si>
  <si>
    <t>Manderfeld, Mary</t>
  </si>
  <si>
    <t>24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</si>
</sst>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166" fontId="4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quotePrefix="1" applyFont="1"/>
    <xf numFmtId="165" fontId="1" fillId="0" borderId="0" xfId="0" quotePrefix="1" applyNumberFormat="1" applyFont="1"/>
    <xf numFmtId="164" fontId="1" fillId="0" borderId="0" xfId="0" quotePrefix="1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1" fillId="0" borderId="0" xfId="0" quotePrefix="1" applyNumberFormat="1" applyFont="1"/>
    <xf numFmtId="166" fontId="5" fillId="2" borderId="0" xfId="1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166" fontId="5" fillId="2" borderId="0" xfId="0" applyNumberFormat="1" applyFont="1" applyFill="1"/>
    <xf numFmtId="2" fontId="5" fillId="2" borderId="0" xfId="0" applyNumberFormat="1" applyFont="1" applyFill="1"/>
    <xf numFmtId="164" fontId="5" fillId="2" borderId="0" xfId="0" applyNumberFormat="1" applyFont="1" applyFill="1"/>
    <xf numFmtId="0" fontId="5" fillId="2" borderId="0" xfId="0" applyFont="1" applyFill="1"/>
    <xf numFmtId="165" fontId="5" fillId="2" borderId="0" xfId="0" applyNumberFormat="1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5" fontId="1" fillId="3" borderId="0" xfId="0" applyNumberFormat="1" applyFont="1" applyFill="1"/>
    <xf numFmtId="164" fontId="1" fillId="3" borderId="0" xfId="0" applyNumberFormat="1" applyFont="1" applyFill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164" fontId="4" fillId="0" borderId="0" xfId="0" applyNumberFormat="1" applyFont="1"/>
    <xf numFmtId="0" fontId="4" fillId="3" borderId="0" xfId="0" applyFont="1" applyFill="1"/>
    <xf numFmtId="165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64" fontId="4" fillId="3" borderId="0" xfId="0" applyNumberFormat="1" applyFont="1" applyFill="1"/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6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6" fillId="6" borderId="0" xfId="0" applyFont="1" applyFill="1" applyAlignment="1">
      <alignment horizontal="center"/>
    </xf>
    <xf numFmtId="166" fontId="4" fillId="6" borderId="0" xfId="0" applyNumberFormat="1" applyFont="1" applyFill="1"/>
    <xf numFmtId="2" fontId="4" fillId="6" borderId="0" xfId="0" applyNumberFormat="1" applyFont="1" applyFill="1"/>
    <xf numFmtId="164" fontId="4" fillId="6" borderId="0" xfId="0" applyNumberFormat="1" applyFont="1" applyFill="1"/>
    <xf numFmtId="165" fontId="4" fillId="6" borderId="0" xfId="0" applyNumberFormat="1" applyFont="1" applyFill="1"/>
    <xf numFmtId="0" fontId="6" fillId="4" borderId="0" xfId="0" applyFont="1" applyFill="1" applyAlignment="1">
      <alignment horizontal="center"/>
    </xf>
    <xf numFmtId="0" fontId="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94B4-4D3F-4160-8974-1965E253010D}">
  <sheetPr>
    <pageSetUpPr fitToPage="1"/>
  </sheetPr>
  <dimension ref="A1:AN41"/>
  <sheetViews>
    <sheetView tabSelected="1" workbookViewId="0"/>
  </sheetViews>
  <sheetFormatPr defaultRowHeight="14.4" x14ac:dyDescent="0.3"/>
  <cols>
    <col min="1" max="1" width="7.6640625" customWidth="1"/>
    <col min="2" max="2" width="13.6640625" customWidth="1"/>
    <col min="3" max="3" width="15" bestFit="1" customWidth="1"/>
    <col min="4" max="4" width="5.33203125" customWidth="1"/>
    <col min="5" max="5" width="6" customWidth="1"/>
    <col min="6" max="6" width="10.6640625" bestFit="1" customWidth="1"/>
    <col min="7" max="7" width="6.6640625" customWidth="1"/>
    <col min="8" max="9" width="9.33203125" bestFit="1" customWidth="1"/>
    <col min="10" max="10" width="6.6640625" customWidth="1"/>
    <col min="11" max="11" width="1.5546875" customWidth="1"/>
    <col min="12" max="12" width="6.33203125" customWidth="1"/>
    <col min="13" max="13" width="5.6640625" customWidth="1"/>
    <col min="14" max="14" width="1.5546875" customWidth="1"/>
    <col min="15" max="15" width="5.6640625" customWidth="1"/>
    <col min="16" max="17" width="7.33203125" customWidth="1"/>
    <col min="18" max="18" width="1.5546875" customWidth="1"/>
    <col min="19" max="19" width="6.6640625" customWidth="1"/>
    <col min="20" max="20" width="7.33203125" customWidth="1"/>
    <col min="21" max="21" width="7" customWidth="1"/>
    <col min="22" max="22" width="7.44140625" customWidth="1"/>
    <col min="23" max="23" width="1.5546875" customWidth="1"/>
    <col min="24" max="25" width="6.6640625" customWidth="1"/>
    <col min="26" max="26" width="1.5546875" customWidth="1"/>
    <col min="27" max="28" width="6.6640625" customWidth="1"/>
    <col min="29" max="29" width="1.5546875" customWidth="1"/>
    <col min="30" max="33" width="6.6640625" customWidth="1"/>
    <col min="34" max="34" width="1.5546875" customWidth="1"/>
    <col min="35" max="36" width="6.6640625" customWidth="1"/>
    <col min="37" max="37" width="7" customWidth="1"/>
    <col min="38" max="38" width="1.5546875" customWidth="1"/>
    <col min="39" max="39" width="18.33203125" customWidth="1"/>
  </cols>
  <sheetData>
    <row r="1" spans="1:40" ht="21" x14ac:dyDescent="0.4">
      <c r="A1" s="42" t="s">
        <v>0</v>
      </c>
      <c r="B1" s="43"/>
      <c r="C1" s="42"/>
      <c r="D1" s="42" t="s">
        <v>110</v>
      </c>
      <c r="E1" s="1"/>
      <c r="F1" s="1"/>
    </row>
    <row r="2" spans="1:40" x14ac:dyDescent="0.3">
      <c r="B2" s="44"/>
    </row>
    <row r="4" spans="1:40" ht="16.95" customHeight="1" x14ac:dyDescent="0.3">
      <c r="A4" s="2" t="s">
        <v>42</v>
      </c>
      <c r="B4" s="3" t="s">
        <v>1</v>
      </c>
      <c r="C4" s="3" t="s">
        <v>2</v>
      </c>
      <c r="D4" s="3" t="s">
        <v>78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26"/>
      <c r="L4" s="3" t="s">
        <v>9</v>
      </c>
      <c r="M4" s="3" t="s">
        <v>36</v>
      </c>
      <c r="N4" s="26"/>
      <c r="O4" s="3" t="s">
        <v>10</v>
      </c>
      <c r="P4" s="3" t="s">
        <v>11</v>
      </c>
      <c r="Q4" s="3" t="s">
        <v>12</v>
      </c>
      <c r="R4" s="26"/>
      <c r="S4" s="3" t="s">
        <v>13</v>
      </c>
      <c r="T4" s="3" t="s">
        <v>14</v>
      </c>
      <c r="U4" s="3" t="s">
        <v>15</v>
      </c>
      <c r="V4" s="3" t="s">
        <v>16</v>
      </c>
      <c r="W4" s="26"/>
      <c r="X4" s="3" t="s">
        <v>17</v>
      </c>
      <c r="Y4" s="3" t="s">
        <v>18</v>
      </c>
      <c r="Z4" s="26"/>
      <c r="AA4" s="3" t="s">
        <v>19</v>
      </c>
      <c r="AB4" s="3" t="s">
        <v>20</v>
      </c>
      <c r="AC4" s="26"/>
      <c r="AD4" s="3" t="s">
        <v>21</v>
      </c>
      <c r="AE4" s="3" t="s">
        <v>22</v>
      </c>
      <c r="AF4" s="3" t="s">
        <v>23</v>
      </c>
      <c r="AG4" s="3" t="s">
        <v>24</v>
      </c>
      <c r="AH4" s="26"/>
      <c r="AI4" s="3" t="s">
        <v>25</v>
      </c>
      <c r="AJ4" s="3" t="s">
        <v>26</v>
      </c>
      <c r="AK4" s="3" t="s">
        <v>27</v>
      </c>
      <c r="AL4" s="27"/>
      <c r="AM4" s="3" t="s">
        <v>43</v>
      </c>
      <c r="AN4" s="3" t="s">
        <v>44</v>
      </c>
    </row>
    <row r="5" spans="1:40" ht="16.95" customHeight="1" x14ac:dyDescent="0.3">
      <c r="A5" s="6" t="s">
        <v>45</v>
      </c>
      <c r="B5" s="5" t="s">
        <v>28</v>
      </c>
      <c r="C5" s="5" t="s">
        <v>46</v>
      </c>
      <c r="D5" s="9">
        <v>45</v>
      </c>
      <c r="E5" s="5">
        <v>7</v>
      </c>
      <c r="F5" s="8">
        <v>79</v>
      </c>
      <c r="G5" s="33">
        <f t="shared" ref="G5:G33" si="0">+F5/E5</f>
        <v>11.285714285714286</v>
      </c>
      <c r="H5" s="5">
        <v>11</v>
      </c>
      <c r="I5" s="5">
        <v>36</v>
      </c>
      <c r="J5" s="34">
        <f t="shared" ref="J5:J33" si="1">+H5/I5</f>
        <v>0.30555555555555558</v>
      </c>
      <c r="K5" s="35"/>
      <c r="L5" s="5"/>
      <c r="M5" s="5"/>
      <c r="N5" s="35"/>
      <c r="O5" s="5">
        <v>0</v>
      </c>
      <c r="P5" s="5">
        <v>2</v>
      </c>
      <c r="Q5" s="34">
        <f t="shared" ref="Q5:Q33" si="2">+O5/P5</f>
        <v>0</v>
      </c>
      <c r="R5" s="35"/>
      <c r="S5" s="5">
        <v>7</v>
      </c>
      <c r="T5" s="5">
        <v>15</v>
      </c>
      <c r="U5" s="5">
        <f t="shared" ref="U5:U33" si="3">SUM(S5:T5)</f>
        <v>22</v>
      </c>
      <c r="V5" s="33">
        <f t="shared" ref="V5:V33" si="4">+U5/E5</f>
        <v>3.1428571428571428</v>
      </c>
      <c r="W5" s="35"/>
      <c r="X5" s="5">
        <v>3</v>
      </c>
      <c r="Y5" s="33">
        <f t="shared" ref="Y5:Y33" si="5">+X5/E5</f>
        <v>0.42857142857142855</v>
      </c>
      <c r="Z5" s="35"/>
      <c r="AA5" s="5">
        <v>14</v>
      </c>
      <c r="AB5" s="36">
        <f t="shared" ref="AB5:AB33" si="6">+AA5/E5</f>
        <v>2</v>
      </c>
      <c r="AC5" s="35"/>
      <c r="AD5" s="5">
        <v>2</v>
      </c>
      <c r="AE5" s="5">
        <v>7</v>
      </c>
      <c r="AF5" s="33">
        <f t="shared" ref="AF5:AF33" si="7">+AE5/E5</f>
        <v>1</v>
      </c>
      <c r="AG5" s="5">
        <v>6</v>
      </c>
      <c r="AH5" s="35"/>
      <c r="AI5" s="5">
        <f t="shared" ref="AI5:AI33" si="8">+(2*H5)+(1*L5)+(O5)</f>
        <v>22</v>
      </c>
      <c r="AJ5" s="33">
        <f t="shared" ref="AJ5:AJ33" si="9">+AI5/E5</f>
        <v>3.1428571428571428</v>
      </c>
      <c r="AK5" s="34">
        <f t="shared" ref="AK5:AK33" si="10">(+(AI5)+(U5)+(2*X5)+(AD5)-(AE5))/F5</f>
        <v>0.569620253164557</v>
      </c>
      <c r="AL5" s="35"/>
      <c r="AM5" s="5" t="s">
        <v>47</v>
      </c>
      <c r="AN5" s="5" t="s">
        <v>84</v>
      </c>
    </row>
    <row r="6" spans="1:40" ht="16.95" customHeight="1" x14ac:dyDescent="0.3">
      <c r="A6" s="46" t="s">
        <v>45</v>
      </c>
      <c r="B6" s="47" t="s">
        <v>28</v>
      </c>
      <c r="C6" s="47" t="s">
        <v>49</v>
      </c>
      <c r="D6" s="48">
        <v>21</v>
      </c>
      <c r="E6" s="47">
        <v>25</v>
      </c>
      <c r="F6" s="49">
        <v>571</v>
      </c>
      <c r="G6" s="50">
        <f t="shared" si="0"/>
        <v>22.84</v>
      </c>
      <c r="H6" s="47">
        <v>116</v>
      </c>
      <c r="I6" s="47">
        <v>300</v>
      </c>
      <c r="J6" s="51">
        <f t="shared" si="1"/>
        <v>0.38666666666666666</v>
      </c>
      <c r="K6" s="47"/>
      <c r="L6" s="47">
        <v>0</v>
      </c>
      <c r="M6" s="47">
        <v>2</v>
      </c>
      <c r="N6" s="47"/>
      <c r="O6" s="47">
        <v>43</v>
      </c>
      <c r="P6" s="47">
        <v>61</v>
      </c>
      <c r="Q6" s="51">
        <f t="shared" si="2"/>
        <v>0.70491803278688525</v>
      </c>
      <c r="R6" s="47"/>
      <c r="S6" s="47">
        <v>60</v>
      </c>
      <c r="T6" s="47">
        <v>71</v>
      </c>
      <c r="U6" s="47">
        <f t="shared" si="3"/>
        <v>131</v>
      </c>
      <c r="V6" s="50">
        <f t="shared" si="4"/>
        <v>5.24</v>
      </c>
      <c r="W6" s="47"/>
      <c r="X6" s="47">
        <v>32</v>
      </c>
      <c r="Y6" s="50">
        <f t="shared" si="5"/>
        <v>1.28</v>
      </c>
      <c r="Z6" s="47"/>
      <c r="AA6" s="47">
        <v>56</v>
      </c>
      <c r="AB6" s="52">
        <f t="shared" si="6"/>
        <v>2.2400000000000002</v>
      </c>
      <c r="AC6" s="47"/>
      <c r="AD6" s="47">
        <v>25</v>
      </c>
      <c r="AE6" s="47">
        <v>77</v>
      </c>
      <c r="AF6" s="50">
        <f t="shared" si="7"/>
        <v>3.08</v>
      </c>
      <c r="AG6" s="47">
        <v>3</v>
      </c>
      <c r="AH6" s="47"/>
      <c r="AI6" s="47">
        <f t="shared" si="8"/>
        <v>275</v>
      </c>
      <c r="AJ6" s="50">
        <f t="shared" si="9"/>
        <v>11</v>
      </c>
      <c r="AK6" s="51">
        <f t="shared" si="10"/>
        <v>0.73204903677758315</v>
      </c>
      <c r="AL6" s="47"/>
      <c r="AM6" s="47" t="s">
        <v>50</v>
      </c>
      <c r="AN6" s="47" t="s">
        <v>51</v>
      </c>
    </row>
    <row r="7" spans="1:40" ht="16.95" customHeight="1" x14ac:dyDescent="0.3">
      <c r="A7" s="6" t="s">
        <v>45</v>
      </c>
      <c r="B7" s="5" t="s">
        <v>28</v>
      </c>
      <c r="C7" s="5" t="s">
        <v>52</v>
      </c>
      <c r="D7" s="9">
        <v>24</v>
      </c>
      <c r="E7" s="5">
        <v>24</v>
      </c>
      <c r="F7" s="8">
        <v>600</v>
      </c>
      <c r="G7" s="33">
        <f t="shared" si="0"/>
        <v>25</v>
      </c>
      <c r="H7" s="5">
        <v>89</v>
      </c>
      <c r="I7" s="5">
        <v>224</v>
      </c>
      <c r="J7" s="34">
        <f t="shared" si="1"/>
        <v>0.39732142857142855</v>
      </c>
      <c r="K7" s="35"/>
      <c r="L7" s="5">
        <v>1</v>
      </c>
      <c r="M7" s="5">
        <v>4</v>
      </c>
      <c r="N7" s="35"/>
      <c r="O7" s="5">
        <v>31</v>
      </c>
      <c r="P7" s="5">
        <v>48</v>
      </c>
      <c r="Q7" s="34">
        <f t="shared" si="2"/>
        <v>0.64583333333333337</v>
      </c>
      <c r="R7" s="35"/>
      <c r="S7" s="5">
        <v>23</v>
      </c>
      <c r="T7" s="5">
        <v>49</v>
      </c>
      <c r="U7" s="5">
        <f t="shared" si="3"/>
        <v>72</v>
      </c>
      <c r="V7" s="33">
        <f t="shared" si="4"/>
        <v>3</v>
      </c>
      <c r="W7" s="35"/>
      <c r="X7" s="5">
        <v>40</v>
      </c>
      <c r="Y7" s="33">
        <f t="shared" si="5"/>
        <v>1.6666666666666667</v>
      </c>
      <c r="Z7" s="35"/>
      <c r="AA7" s="5">
        <v>54</v>
      </c>
      <c r="AB7" s="36">
        <f t="shared" si="6"/>
        <v>2.25</v>
      </c>
      <c r="AC7" s="35"/>
      <c r="AD7" s="5">
        <v>33</v>
      </c>
      <c r="AE7" s="5">
        <v>65</v>
      </c>
      <c r="AF7" s="33">
        <f t="shared" si="7"/>
        <v>2.7083333333333335</v>
      </c>
      <c r="AG7" s="5">
        <v>3</v>
      </c>
      <c r="AH7" s="35"/>
      <c r="AI7" s="5">
        <f t="shared" si="8"/>
        <v>210</v>
      </c>
      <c r="AJ7" s="33">
        <f t="shared" si="9"/>
        <v>8.75</v>
      </c>
      <c r="AK7" s="34">
        <f t="shared" si="10"/>
        <v>0.55000000000000004</v>
      </c>
      <c r="AL7" s="35"/>
      <c r="AM7" s="5" t="s">
        <v>53</v>
      </c>
      <c r="AN7" s="5" t="s">
        <v>54</v>
      </c>
    </row>
    <row r="8" spans="1:40" ht="16.95" customHeight="1" x14ac:dyDescent="0.3">
      <c r="A8" s="46" t="s">
        <v>45</v>
      </c>
      <c r="B8" s="47" t="s">
        <v>28</v>
      </c>
      <c r="C8" s="47" t="s">
        <v>55</v>
      </c>
      <c r="D8" s="48">
        <v>12</v>
      </c>
      <c r="E8" s="47">
        <v>4</v>
      </c>
      <c r="F8" s="49">
        <v>85</v>
      </c>
      <c r="G8" s="50">
        <f t="shared" si="0"/>
        <v>21.25</v>
      </c>
      <c r="H8" s="47">
        <v>5</v>
      </c>
      <c r="I8" s="47">
        <v>21</v>
      </c>
      <c r="J8" s="51">
        <f t="shared" si="1"/>
        <v>0.23809523809523808</v>
      </c>
      <c r="K8" s="47"/>
      <c r="L8" s="47"/>
      <c r="M8" s="47"/>
      <c r="N8" s="47"/>
      <c r="O8" s="47">
        <v>4</v>
      </c>
      <c r="P8" s="47">
        <v>4</v>
      </c>
      <c r="Q8" s="51">
        <f t="shared" si="2"/>
        <v>1</v>
      </c>
      <c r="R8" s="47"/>
      <c r="S8" s="47">
        <v>3</v>
      </c>
      <c r="T8" s="47">
        <v>7</v>
      </c>
      <c r="U8" s="47">
        <f t="shared" si="3"/>
        <v>10</v>
      </c>
      <c r="V8" s="50">
        <f t="shared" si="4"/>
        <v>2.5</v>
      </c>
      <c r="W8" s="47"/>
      <c r="X8" s="47">
        <v>3</v>
      </c>
      <c r="Y8" s="50">
        <f t="shared" si="5"/>
        <v>0.75</v>
      </c>
      <c r="Z8" s="47"/>
      <c r="AA8" s="47">
        <v>12</v>
      </c>
      <c r="AB8" s="52">
        <f t="shared" si="6"/>
        <v>3</v>
      </c>
      <c r="AC8" s="47"/>
      <c r="AD8" s="47">
        <v>7</v>
      </c>
      <c r="AE8" s="47">
        <v>11</v>
      </c>
      <c r="AF8" s="50">
        <f t="shared" si="7"/>
        <v>2.75</v>
      </c>
      <c r="AG8" s="47"/>
      <c r="AH8" s="47"/>
      <c r="AI8" s="47">
        <f t="shared" si="8"/>
        <v>14</v>
      </c>
      <c r="AJ8" s="50">
        <f t="shared" si="9"/>
        <v>3.5</v>
      </c>
      <c r="AK8" s="51">
        <f t="shared" si="10"/>
        <v>0.30588235294117649</v>
      </c>
      <c r="AL8" s="47"/>
      <c r="AM8" s="47" t="s">
        <v>89</v>
      </c>
      <c r="AN8" s="47" t="s">
        <v>83</v>
      </c>
    </row>
    <row r="9" spans="1:40" ht="16.95" customHeight="1" x14ac:dyDescent="0.3">
      <c r="A9" s="6" t="s">
        <v>45</v>
      </c>
      <c r="B9" s="5" t="s">
        <v>28</v>
      </c>
      <c r="C9" s="5" t="s">
        <v>33</v>
      </c>
      <c r="D9" s="9">
        <v>32</v>
      </c>
      <c r="E9" s="5">
        <v>30</v>
      </c>
      <c r="F9" s="8">
        <v>709</v>
      </c>
      <c r="G9" s="33">
        <f t="shared" si="0"/>
        <v>23.633333333333333</v>
      </c>
      <c r="H9" s="5">
        <v>54</v>
      </c>
      <c r="I9" s="5">
        <v>159</v>
      </c>
      <c r="J9" s="34">
        <f t="shared" si="1"/>
        <v>0.33962264150943394</v>
      </c>
      <c r="K9" s="35"/>
      <c r="L9" s="5">
        <v>0</v>
      </c>
      <c r="M9" s="5">
        <v>1</v>
      </c>
      <c r="N9" s="35"/>
      <c r="O9" s="5">
        <v>36</v>
      </c>
      <c r="P9" s="5">
        <v>60</v>
      </c>
      <c r="Q9" s="34">
        <f t="shared" si="2"/>
        <v>0.6</v>
      </c>
      <c r="R9" s="35"/>
      <c r="S9" s="5">
        <v>21</v>
      </c>
      <c r="T9" s="5">
        <v>57</v>
      </c>
      <c r="U9" s="5">
        <f t="shared" si="3"/>
        <v>78</v>
      </c>
      <c r="V9" s="33">
        <f t="shared" si="4"/>
        <v>2.6</v>
      </c>
      <c r="W9" s="35"/>
      <c r="X9" s="5">
        <v>84</v>
      </c>
      <c r="Y9" s="33">
        <f t="shared" si="5"/>
        <v>2.8</v>
      </c>
      <c r="Z9" s="35"/>
      <c r="AA9" s="5">
        <v>53</v>
      </c>
      <c r="AB9" s="36">
        <f t="shared" si="6"/>
        <v>1.7666666666666666</v>
      </c>
      <c r="AC9" s="35"/>
      <c r="AD9" s="5">
        <v>33</v>
      </c>
      <c r="AE9" s="5">
        <v>66</v>
      </c>
      <c r="AF9" s="33">
        <f t="shared" si="7"/>
        <v>2.2000000000000002</v>
      </c>
      <c r="AG9" s="5"/>
      <c r="AH9" s="35"/>
      <c r="AI9" s="5">
        <f t="shared" si="8"/>
        <v>144</v>
      </c>
      <c r="AJ9" s="33">
        <f t="shared" si="9"/>
        <v>4.8</v>
      </c>
      <c r="AK9" s="34">
        <f t="shared" si="10"/>
        <v>0.50352609308885754</v>
      </c>
      <c r="AL9" s="35"/>
      <c r="AM9" s="5" t="s">
        <v>56</v>
      </c>
      <c r="AN9" s="5" t="s">
        <v>57</v>
      </c>
    </row>
    <row r="10" spans="1:40" ht="16.95" customHeight="1" x14ac:dyDescent="0.3">
      <c r="A10" s="46" t="s">
        <v>45</v>
      </c>
      <c r="B10" s="47" t="s">
        <v>28</v>
      </c>
      <c r="C10" s="47" t="s">
        <v>58</v>
      </c>
      <c r="D10" s="48">
        <v>25</v>
      </c>
      <c r="E10" s="47">
        <v>15</v>
      </c>
      <c r="F10" s="49">
        <v>485</v>
      </c>
      <c r="G10" s="50">
        <f t="shared" si="0"/>
        <v>32.333333333333336</v>
      </c>
      <c r="H10" s="47">
        <v>69</v>
      </c>
      <c r="I10" s="47">
        <v>174</v>
      </c>
      <c r="J10" s="51">
        <f t="shared" si="1"/>
        <v>0.39655172413793105</v>
      </c>
      <c r="K10" s="47"/>
      <c r="L10" s="47"/>
      <c r="M10" s="47"/>
      <c r="N10" s="47"/>
      <c r="O10" s="47">
        <v>22</v>
      </c>
      <c r="P10" s="47">
        <v>31</v>
      </c>
      <c r="Q10" s="51">
        <f t="shared" si="2"/>
        <v>0.70967741935483875</v>
      </c>
      <c r="R10" s="47"/>
      <c r="S10" s="47">
        <v>41</v>
      </c>
      <c r="T10" s="47">
        <v>82</v>
      </c>
      <c r="U10" s="47">
        <f t="shared" si="3"/>
        <v>123</v>
      </c>
      <c r="V10" s="50">
        <f t="shared" si="4"/>
        <v>8.1999999999999993</v>
      </c>
      <c r="W10" s="47"/>
      <c r="X10" s="47">
        <v>31</v>
      </c>
      <c r="Y10" s="50">
        <f t="shared" si="5"/>
        <v>2.0666666666666669</v>
      </c>
      <c r="Z10" s="47"/>
      <c r="AA10" s="47">
        <v>58</v>
      </c>
      <c r="AB10" s="52">
        <f t="shared" si="6"/>
        <v>3.8666666666666667</v>
      </c>
      <c r="AC10" s="47"/>
      <c r="AD10" s="47">
        <v>14</v>
      </c>
      <c r="AE10" s="47">
        <v>48</v>
      </c>
      <c r="AF10" s="50">
        <f t="shared" si="7"/>
        <v>3.2</v>
      </c>
      <c r="AG10" s="47">
        <v>18</v>
      </c>
      <c r="AH10" s="47"/>
      <c r="AI10" s="47">
        <f t="shared" si="8"/>
        <v>160</v>
      </c>
      <c r="AJ10" s="50">
        <f t="shared" si="9"/>
        <v>10.666666666666666</v>
      </c>
      <c r="AK10" s="51">
        <f t="shared" si="10"/>
        <v>0.64123711340206191</v>
      </c>
      <c r="AL10" s="47"/>
      <c r="AM10" s="47" t="s">
        <v>59</v>
      </c>
      <c r="AN10" s="47" t="s">
        <v>48</v>
      </c>
    </row>
    <row r="11" spans="1:40" ht="16.95" customHeight="1" x14ac:dyDescent="0.3">
      <c r="A11" s="6" t="s">
        <v>45</v>
      </c>
      <c r="B11" s="5" t="s">
        <v>28</v>
      </c>
      <c r="C11" s="5" t="s">
        <v>29</v>
      </c>
      <c r="D11" s="45" t="s">
        <v>112</v>
      </c>
      <c r="E11" s="5">
        <v>1</v>
      </c>
      <c r="F11" s="8">
        <v>12</v>
      </c>
      <c r="G11" s="33">
        <f t="shared" si="0"/>
        <v>12</v>
      </c>
      <c r="H11" s="5">
        <v>1</v>
      </c>
      <c r="I11" s="5">
        <v>5</v>
      </c>
      <c r="J11" s="34">
        <f t="shared" si="1"/>
        <v>0.2</v>
      </c>
      <c r="K11" s="35"/>
      <c r="L11" s="5"/>
      <c r="M11" s="5"/>
      <c r="N11" s="35"/>
      <c r="O11" s="5">
        <v>0</v>
      </c>
      <c r="P11" s="5">
        <v>0</v>
      </c>
      <c r="Q11" s="34" t="e">
        <f t="shared" si="2"/>
        <v>#DIV/0!</v>
      </c>
      <c r="R11" s="35"/>
      <c r="S11" s="5">
        <v>0</v>
      </c>
      <c r="T11" s="5">
        <v>1</v>
      </c>
      <c r="U11" s="5">
        <f t="shared" si="3"/>
        <v>1</v>
      </c>
      <c r="V11" s="33">
        <f t="shared" si="4"/>
        <v>1</v>
      </c>
      <c r="W11" s="35"/>
      <c r="X11" s="5">
        <v>0</v>
      </c>
      <c r="Y11" s="33">
        <f t="shared" si="5"/>
        <v>0</v>
      </c>
      <c r="Z11" s="35"/>
      <c r="AA11" s="5">
        <v>1</v>
      </c>
      <c r="AB11" s="36">
        <f t="shared" si="6"/>
        <v>1</v>
      </c>
      <c r="AC11" s="35"/>
      <c r="AD11" s="5">
        <v>0</v>
      </c>
      <c r="AE11" s="5">
        <v>0</v>
      </c>
      <c r="AF11" s="33">
        <f t="shared" si="7"/>
        <v>0</v>
      </c>
      <c r="AG11" s="5"/>
      <c r="AH11" s="35"/>
      <c r="AI11" s="5">
        <f t="shared" si="8"/>
        <v>2</v>
      </c>
      <c r="AJ11" s="33">
        <f t="shared" si="9"/>
        <v>2</v>
      </c>
      <c r="AK11" s="34">
        <f t="shared" si="10"/>
        <v>0.25</v>
      </c>
      <c r="AL11" s="35"/>
      <c r="AM11" s="5" t="s">
        <v>82</v>
      </c>
      <c r="AN11" s="5" t="s">
        <v>64</v>
      </c>
    </row>
    <row r="12" spans="1:40" ht="16.95" customHeight="1" x14ac:dyDescent="0.3">
      <c r="A12" s="46" t="s">
        <v>45</v>
      </c>
      <c r="B12" s="47" t="s">
        <v>28</v>
      </c>
      <c r="C12" s="47" t="s">
        <v>107</v>
      </c>
      <c r="D12" s="48">
        <v>42</v>
      </c>
      <c r="E12" s="47">
        <v>3</v>
      </c>
      <c r="F12" s="49">
        <v>33</v>
      </c>
      <c r="G12" s="50">
        <f t="shared" si="0"/>
        <v>11</v>
      </c>
      <c r="H12" s="47">
        <v>1</v>
      </c>
      <c r="I12" s="47">
        <v>12</v>
      </c>
      <c r="J12" s="51">
        <f t="shared" si="1"/>
        <v>8.3333333333333329E-2</v>
      </c>
      <c r="K12" s="47"/>
      <c r="L12" s="47"/>
      <c r="M12" s="47"/>
      <c r="N12" s="47"/>
      <c r="O12" s="47">
        <v>0</v>
      </c>
      <c r="P12" s="47">
        <v>0</v>
      </c>
      <c r="Q12" s="51" t="e">
        <f t="shared" si="2"/>
        <v>#DIV/0!</v>
      </c>
      <c r="R12" s="47"/>
      <c r="S12" s="47">
        <v>4</v>
      </c>
      <c r="T12" s="47">
        <v>3</v>
      </c>
      <c r="U12" s="47">
        <f t="shared" si="3"/>
        <v>7</v>
      </c>
      <c r="V12" s="50">
        <f t="shared" si="4"/>
        <v>2.3333333333333335</v>
      </c>
      <c r="W12" s="47"/>
      <c r="X12" s="47">
        <v>2</v>
      </c>
      <c r="Y12" s="50">
        <f t="shared" si="5"/>
        <v>0.66666666666666663</v>
      </c>
      <c r="Z12" s="47"/>
      <c r="AA12" s="47">
        <v>2</v>
      </c>
      <c r="AB12" s="52">
        <f t="shared" si="6"/>
        <v>0.66666666666666663</v>
      </c>
      <c r="AC12" s="47"/>
      <c r="AD12" s="47">
        <v>0</v>
      </c>
      <c r="AE12" s="47">
        <v>6</v>
      </c>
      <c r="AF12" s="50">
        <f t="shared" si="7"/>
        <v>2</v>
      </c>
      <c r="AG12" s="47"/>
      <c r="AH12" s="47"/>
      <c r="AI12" s="47">
        <f t="shared" si="8"/>
        <v>2</v>
      </c>
      <c r="AJ12" s="50">
        <f t="shared" si="9"/>
        <v>0.66666666666666663</v>
      </c>
      <c r="AK12" s="51">
        <f t="shared" si="10"/>
        <v>0.21212121212121213</v>
      </c>
      <c r="AL12" s="47"/>
      <c r="AM12" s="47" t="s">
        <v>30</v>
      </c>
      <c r="AN12" s="47" t="s">
        <v>64</v>
      </c>
    </row>
    <row r="13" spans="1:40" ht="16.95" customHeight="1" x14ac:dyDescent="0.3">
      <c r="A13" s="6" t="s">
        <v>45</v>
      </c>
      <c r="B13" s="5" t="s">
        <v>28</v>
      </c>
      <c r="C13" s="5" t="s">
        <v>60</v>
      </c>
      <c r="D13" s="9" t="s">
        <v>91</v>
      </c>
      <c r="E13" s="5">
        <v>20</v>
      </c>
      <c r="F13" s="8">
        <v>572</v>
      </c>
      <c r="G13" s="33">
        <f t="shared" si="0"/>
        <v>28.6</v>
      </c>
      <c r="H13" s="5">
        <v>50</v>
      </c>
      <c r="I13" s="5">
        <v>122</v>
      </c>
      <c r="J13" s="34">
        <f t="shared" si="1"/>
        <v>0.4098360655737705</v>
      </c>
      <c r="K13" s="35"/>
      <c r="L13" s="5"/>
      <c r="M13" s="5"/>
      <c r="N13" s="35"/>
      <c r="O13" s="5">
        <v>32</v>
      </c>
      <c r="P13" s="5">
        <v>48</v>
      </c>
      <c r="Q13" s="34">
        <f t="shared" si="2"/>
        <v>0.66666666666666663</v>
      </c>
      <c r="R13" s="35"/>
      <c r="S13" s="5">
        <v>51</v>
      </c>
      <c r="T13" s="5">
        <v>89</v>
      </c>
      <c r="U13" s="5">
        <f t="shared" si="3"/>
        <v>140</v>
      </c>
      <c r="V13" s="33">
        <f t="shared" si="4"/>
        <v>7</v>
      </c>
      <c r="W13" s="35"/>
      <c r="X13" s="5">
        <v>28</v>
      </c>
      <c r="Y13" s="33">
        <f t="shared" si="5"/>
        <v>1.4</v>
      </c>
      <c r="Z13" s="35"/>
      <c r="AA13" s="5">
        <v>81</v>
      </c>
      <c r="AB13" s="36">
        <f t="shared" si="6"/>
        <v>4.05</v>
      </c>
      <c r="AC13" s="35"/>
      <c r="AD13" s="5">
        <v>10</v>
      </c>
      <c r="AE13" s="5">
        <v>48</v>
      </c>
      <c r="AF13" s="33">
        <f t="shared" si="7"/>
        <v>2.4</v>
      </c>
      <c r="AG13" s="5">
        <v>13</v>
      </c>
      <c r="AH13" s="35"/>
      <c r="AI13" s="5">
        <f t="shared" si="8"/>
        <v>132</v>
      </c>
      <c r="AJ13" s="33">
        <f t="shared" si="9"/>
        <v>6.6</v>
      </c>
      <c r="AK13" s="34">
        <f t="shared" si="10"/>
        <v>0.50699300699300698</v>
      </c>
      <c r="AL13" s="35"/>
      <c r="AM13" s="5" t="s">
        <v>61</v>
      </c>
      <c r="AN13" s="5" t="s">
        <v>62</v>
      </c>
    </row>
    <row r="14" spans="1:40" ht="16.95" customHeight="1" x14ac:dyDescent="0.3">
      <c r="A14" s="46" t="s">
        <v>45</v>
      </c>
      <c r="B14" s="47" t="s">
        <v>28</v>
      </c>
      <c r="C14" s="47" t="s">
        <v>63</v>
      </c>
      <c r="D14" s="48">
        <v>15</v>
      </c>
      <c r="E14" s="47">
        <v>30</v>
      </c>
      <c r="F14" s="49">
        <v>1075</v>
      </c>
      <c r="G14" s="50">
        <f t="shared" si="0"/>
        <v>35.833333333333336</v>
      </c>
      <c r="H14" s="47">
        <v>207</v>
      </c>
      <c r="I14" s="47">
        <v>433</v>
      </c>
      <c r="J14" s="51">
        <f t="shared" si="1"/>
        <v>0.47806004618937642</v>
      </c>
      <c r="K14" s="47"/>
      <c r="L14" s="47"/>
      <c r="M14" s="47"/>
      <c r="N14" s="47"/>
      <c r="O14" s="47">
        <v>91</v>
      </c>
      <c r="P14" s="47">
        <v>130</v>
      </c>
      <c r="Q14" s="51">
        <f t="shared" si="2"/>
        <v>0.7</v>
      </c>
      <c r="R14" s="47"/>
      <c r="S14" s="47">
        <v>89</v>
      </c>
      <c r="T14" s="47">
        <v>138</v>
      </c>
      <c r="U14" s="47">
        <f t="shared" si="3"/>
        <v>227</v>
      </c>
      <c r="V14" s="50">
        <f t="shared" si="4"/>
        <v>7.5666666666666664</v>
      </c>
      <c r="W14" s="47"/>
      <c r="X14" s="47">
        <v>69</v>
      </c>
      <c r="Y14" s="50">
        <f t="shared" si="5"/>
        <v>2.2999999999999998</v>
      </c>
      <c r="Z14" s="47"/>
      <c r="AA14" s="47">
        <v>113</v>
      </c>
      <c r="AB14" s="52">
        <f t="shared" si="6"/>
        <v>3.7666666666666666</v>
      </c>
      <c r="AC14" s="47"/>
      <c r="AD14" s="47">
        <v>61</v>
      </c>
      <c r="AE14" s="47">
        <v>109</v>
      </c>
      <c r="AF14" s="50">
        <f t="shared" si="7"/>
        <v>3.6333333333333333</v>
      </c>
      <c r="AG14" s="47">
        <v>4</v>
      </c>
      <c r="AH14" s="47"/>
      <c r="AI14" s="47">
        <f t="shared" si="8"/>
        <v>505</v>
      </c>
      <c r="AJ14" s="50">
        <f t="shared" si="9"/>
        <v>16.833333333333332</v>
      </c>
      <c r="AK14" s="51">
        <f t="shared" si="10"/>
        <v>0.76465116279069767</v>
      </c>
      <c r="AL14" s="47"/>
      <c r="AM14" s="47" t="s">
        <v>56</v>
      </c>
      <c r="AN14" s="47" t="s">
        <v>64</v>
      </c>
    </row>
    <row r="15" spans="1:40" ht="16.95" customHeight="1" x14ac:dyDescent="0.3">
      <c r="A15" s="6" t="s">
        <v>45</v>
      </c>
      <c r="B15" s="5" t="s">
        <v>28</v>
      </c>
      <c r="C15" s="5" t="s">
        <v>32</v>
      </c>
      <c r="D15" s="9">
        <v>42</v>
      </c>
      <c r="E15" s="5">
        <v>22</v>
      </c>
      <c r="F15" s="8">
        <v>679</v>
      </c>
      <c r="G15" s="33">
        <f t="shared" si="0"/>
        <v>30.863636363636363</v>
      </c>
      <c r="H15" s="5">
        <v>132</v>
      </c>
      <c r="I15" s="5">
        <v>315</v>
      </c>
      <c r="J15" s="34">
        <f t="shared" si="1"/>
        <v>0.41904761904761906</v>
      </c>
      <c r="K15" s="35"/>
      <c r="L15" s="5"/>
      <c r="M15" s="5"/>
      <c r="N15" s="35"/>
      <c r="O15" s="5">
        <v>49</v>
      </c>
      <c r="P15" s="5">
        <v>74</v>
      </c>
      <c r="Q15" s="34">
        <f t="shared" si="2"/>
        <v>0.66216216216216217</v>
      </c>
      <c r="R15" s="35"/>
      <c r="S15" s="5">
        <v>52</v>
      </c>
      <c r="T15" s="5">
        <v>83</v>
      </c>
      <c r="U15" s="5">
        <f t="shared" si="3"/>
        <v>135</v>
      </c>
      <c r="V15" s="33">
        <f t="shared" si="4"/>
        <v>6.1363636363636367</v>
      </c>
      <c r="W15" s="35"/>
      <c r="X15" s="5">
        <v>23</v>
      </c>
      <c r="Y15" s="33">
        <f t="shared" si="5"/>
        <v>1.0454545454545454</v>
      </c>
      <c r="Z15" s="35"/>
      <c r="AA15" s="5">
        <v>98</v>
      </c>
      <c r="AB15" s="36">
        <f t="shared" si="6"/>
        <v>4.4545454545454541</v>
      </c>
      <c r="AC15" s="35"/>
      <c r="AD15" s="5">
        <v>28</v>
      </c>
      <c r="AE15" s="5">
        <v>38</v>
      </c>
      <c r="AF15" s="33">
        <f t="shared" si="7"/>
        <v>1.7272727272727273</v>
      </c>
      <c r="AG15" s="5">
        <v>17</v>
      </c>
      <c r="AH15" s="35"/>
      <c r="AI15" s="5">
        <f t="shared" si="8"/>
        <v>313</v>
      </c>
      <c r="AJ15" s="33">
        <f t="shared" si="9"/>
        <v>14.227272727272727</v>
      </c>
      <c r="AK15" s="34">
        <f t="shared" si="10"/>
        <v>0.71281296023564067</v>
      </c>
      <c r="AL15" s="35"/>
      <c r="AM15" s="5" t="s">
        <v>65</v>
      </c>
      <c r="AN15" s="5" t="s">
        <v>62</v>
      </c>
    </row>
    <row r="16" spans="1:40" ht="16.95" customHeight="1" x14ac:dyDescent="0.3">
      <c r="A16" s="46" t="s">
        <v>45</v>
      </c>
      <c r="B16" s="47" t="s">
        <v>28</v>
      </c>
      <c r="C16" s="47" t="s">
        <v>111</v>
      </c>
      <c r="D16" s="53"/>
      <c r="E16" s="47">
        <v>2</v>
      </c>
      <c r="F16" s="49">
        <v>81</v>
      </c>
      <c r="G16" s="50">
        <f t="shared" si="0"/>
        <v>40.5</v>
      </c>
      <c r="H16" s="47">
        <v>18</v>
      </c>
      <c r="I16" s="47">
        <v>40</v>
      </c>
      <c r="J16" s="51">
        <f t="shared" si="1"/>
        <v>0.45</v>
      </c>
      <c r="K16" s="47"/>
      <c r="L16" s="47"/>
      <c r="M16" s="47"/>
      <c r="N16" s="47"/>
      <c r="O16" s="47">
        <v>4</v>
      </c>
      <c r="P16" s="47">
        <v>8</v>
      </c>
      <c r="Q16" s="51">
        <f t="shared" si="2"/>
        <v>0.5</v>
      </c>
      <c r="R16" s="47"/>
      <c r="S16" s="47">
        <v>8</v>
      </c>
      <c r="T16" s="47">
        <v>5</v>
      </c>
      <c r="U16" s="47">
        <f t="shared" si="3"/>
        <v>13</v>
      </c>
      <c r="V16" s="50">
        <f t="shared" si="4"/>
        <v>6.5</v>
      </c>
      <c r="W16" s="47"/>
      <c r="X16" s="47">
        <v>0</v>
      </c>
      <c r="Y16" s="50">
        <f t="shared" si="5"/>
        <v>0</v>
      </c>
      <c r="Z16" s="47"/>
      <c r="AA16" s="47">
        <v>5</v>
      </c>
      <c r="AB16" s="52">
        <f t="shared" si="6"/>
        <v>2.5</v>
      </c>
      <c r="AC16" s="47"/>
      <c r="AD16" s="47">
        <v>0</v>
      </c>
      <c r="AE16" s="47">
        <v>5</v>
      </c>
      <c r="AF16" s="50">
        <f t="shared" si="7"/>
        <v>2.5</v>
      </c>
      <c r="AG16" s="47"/>
      <c r="AH16" s="47"/>
      <c r="AI16" s="47">
        <f t="shared" si="8"/>
        <v>40</v>
      </c>
      <c r="AJ16" s="50">
        <f t="shared" si="9"/>
        <v>20</v>
      </c>
      <c r="AK16" s="51">
        <f t="shared" si="10"/>
        <v>0.59259259259259256</v>
      </c>
      <c r="AL16" s="47"/>
      <c r="AM16" s="47" t="s">
        <v>99</v>
      </c>
      <c r="AN16" s="47" t="s">
        <v>64</v>
      </c>
    </row>
    <row r="17" spans="1:40" ht="16.95" customHeight="1" x14ac:dyDescent="0.3">
      <c r="A17" s="6" t="s">
        <v>45</v>
      </c>
      <c r="B17" s="5" t="s">
        <v>28</v>
      </c>
      <c r="C17" s="5" t="s">
        <v>37</v>
      </c>
      <c r="D17" s="9">
        <v>13</v>
      </c>
      <c r="E17" s="5">
        <v>6</v>
      </c>
      <c r="F17" s="8">
        <v>72</v>
      </c>
      <c r="G17" s="33">
        <f t="shared" si="0"/>
        <v>12</v>
      </c>
      <c r="H17" s="5">
        <v>5</v>
      </c>
      <c r="I17" s="5">
        <v>14</v>
      </c>
      <c r="J17" s="34">
        <f t="shared" si="1"/>
        <v>0.35714285714285715</v>
      </c>
      <c r="K17" s="35"/>
      <c r="L17" s="5"/>
      <c r="M17" s="5"/>
      <c r="N17" s="35"/>
      <c r="O17" s="5">
        <v>6</v>
      </c>
      <c r="P17" s="5">
        <v>8</v>
      </c>
      <c r="Q17" s="34">
        <f t="shared" si="2"/>
        <v>0.75</v>
      </c>
      <c r="R17" s="35"/>
      <c r="S17" s="5">
        <v>6</v>
      </c>
      <c r="T17" s="5">
        <v>1</v>
      </c>
      <c r="U17" s="5">
        <f t="shared" si="3"/>
        <v>7</v>
      </c>
      <c r="V17" s="33">
        <f t="shared" si="4"/>
        <v>1.1666666666666667</v>
      </c>
      <c r="W17" s="35"/>
      <c r="X17" s="5">
        <v>3</v>
      </c>
      <c r="Y17" s="33">
        <f t="shared" si="5"/>
        <v>0.5</v>
      </c>
      <c r="Z17" s="35"/>
      <c r="AA17" s="5">
        <v>6</v>
      </c>
      <c r="AB17" s="36">
        <f t="shared" si="6"/>
        <v>1</v>
      </c>
      <c r="AC17" s="35"/>
      <c r="AD17" s="5">
        <v>6</v>
      </c>
      <c r="AE17" s="5">
        <v>9</v>
      </c>
      <c r="AF17" s="33">
        <f t="shared" si="7"/>
        <v>1.5</v>
      </c>
      <c r="AG17" s="5">
        <v>1</v>
      </c>
      <c r="AH17" s="35"/>
      <c r="AI17" s="5">
        <f t="shared" si="8"/>
        <v>16</v>
      </c>
      <c r="AJ17" s="33">
        <f t="shared" si="9"/>
        <v>2.6666666666666665</v>
      </c>
      <c r="AK17" s="34">
        <f t="shared" si="10"/>
        <v>0.3611111111111111</v>
      </c>
      <c r="AL17" s="35"/>
      <c r="AM17" s="5" t="s">
        <v>85</v>
      </c>
      <c r="AN17" s="5" t="s">
        <v>86</v>
      </c>
    </row>
    <row r="18" spans="1:40" ht="16.95" customHeight="1" x14ac:dyDescent="0.3">
      <c r="A18" s="46" t="s">
        <v>45</v>
      </c>
      <c r="B18" s="47" t="s">
        <v>28</v>
      </c>
      <c r="C18" s="47" t="s">
        <v>98</v>
      </c>
      <c r="D18" s="48">
        <v>53</v>
      </c>
      <c r="E18" s="47">
        <v>4</v>
      </c>
      <c r="F18" s="49">
        <v>89</v>
      </c>
      <c r="G18" s="50">
        <f t="shared" si="0"/>
        <v>22.25</v>
      </c>
      <c r="H18" s="47">
        <v>5</v>
      </c>
      <c r="I18" s="47">
        <v>24</v>
      </c>
      <c r="J18" s="51">
        <f t="shared" si="1"/>
        <v>0.20833333333333334</v>
      </c>
      <c r="K18" s="47"/>
      <c r="L18" s="47"/>
      <c r="M18" s="47"/>
      <c r="N18" s="47"/>
      <c r="O18" s="47">
        <v>2</v>
      </c>
      <c r="P18" s="47">
        <v>3</v>
      </c>
      <c r="Q18" s="51">
        <f t="shared" si="2"/>
        <v>0.66666666666666663</v>
      </c>
      <c r="R18" s="47"/>
      <c r="S18" s="47">
        <v>6</v>
      </c>
      <c r="T18" s="47">
        <v>8</v>
      </c>
      <c r="U18" s="47">
        <f t="shared" si="3"/>
        <v>14</v>
      </c>
      <c r="V18" s="50">
        <f t="shared" si="4"/>
        <v>3.5</v>
      </c>
      <c r="W18" s="47"/>
      <c r="X18" s="47">
        <v>4</v>
      </c>
      <c r="Y18" s="50">
        <f t="shared" si="5"/>
        <v>1</v>
      </c>
      <c r="Z18" s="47"/>
      <c r="AA18" s="47">
        <v>12</v>
      </c>
      <c r="AB18" s="52">
        <f t="shared" si="6"/>
        <v>3</v>
      </c>
      <c r="AC18" s="47"/>
      <c r="AD18" s="47">
        <v>6</v>
      </c>
      <c r="AE18" s="47">
        <v>22</v>
      </c>
      <c r="AF18" s="50">
        <f t="shared" si="7"/>
        <v>5.5</v>
      </c>
      <c r="AG18" s="47"/>
      <c r="AH18" s="47"/>
      <c r="AI18" s="47">
        <f t="shared" si="8"/>
        <v>12</v>
      </c>
      <c r="AJ18" s="50">
        <f t="shared" si="9"/>
        <v>3</v>
      </c>
      <c r="AK18" s="51">
        <f t="shared" si="10"/>
        <v>0.20224719101123595</v>
      </c>
      <c r="AL18" s="47"/>
      <c r="AM18" s="47" t="s">
        <v>108</v>
      </c>
      <c r="AN18" s="47" t="s">
        <v>64</v>
      </c>
    </row>
    <row r="19" spans="1:40" ht="16.95" customHeight="1" x14ac:dyDescent="0.3">
      <c r="A19" s="6" t="s">
        <v>45</v>
      </c>
      <c r="B19" s="5" t="s">
        <v>28</v>
      </c>
      <c r="C19" s="5" t="s">
        <v>38</v>
      </c>
      <c r="D19" s="9">
        <v>53</v>
      </c>
      <c r="E19" s="5">
        <v>13</v>
      </c>
      <c r="F19" s="8">
        <v>295</v>
      </c>
      <c r="G19" s="33">
        <f t="shared" si="0"/>
        <v>22.692307692307693</v>
      </c>
      <c r="H19" s="5">
        <v>50</v>
      </c>
      <c r="I19" s="5">
        <v>117</v>
      </c>
      <c r="J19" s="34">
        <f t="shared" si="1"/>
        <v>0.42735042735042733</v>
      </c>
      <c r="K19" s="35"/>
      <c r="L19" s="5"/>
      <c r="M19" s="5"/>
      <c r="N19" s="35"/>
      <c r="O19" s="5">
        <v>27</v>
      </c>
      <c r="P19" s="5">
        <v>34</v>
      </c>
      <c r="Q19" s="34">
        <f t="shared" si="2"/>
        <v>0.79411764705882348</v>
      </c>
      <c r="R19" s="35"/>
      <c r="S19" s="5">
        <v>30</v>
      </c>
      <c r="T19" s="5">
        <v>33</v>
      </c>
      <c r="U19" s="5">
        <f t="shared" si="3"/>
        <v>63</v>
      </c>
      <c r="V19" s="33">
        <f t="shared" si="4"/>
        <v>4.8461538461538458</v>
      </c>
      <c r="W19" s="35"/>
      <c r="X19" s="5">
        <v>10</v>
      </c>
      <c r="Y19" s="33">
        <f t="shared" si="5"/>
        <v>0.76923076923076927</v>
      </c>
      <c r="Z19" s="35"/>
      <c r="AA19" s="5">
        <v>40</v>
      </c>
      <c r="AB19" s="36">
        <f t="shared" si="6"/>
        <v>3.0769230769230771</v>
      </c>
      <c r="AC19" s="35"/>
      <c r="AD19" s="5">
        <v>6</v>
      </c>
      <c r="AE19" s="5">
        <v>19</v>
      </c>
      <c r="AF19" s="33">
        <f t="shared" si="7"/>
        <v>1.4615384615384615</v>
      </c>
      <c r="AG19" s="5">
        <v>2</v>
      </c>
      <c r="AH19" s="35"/>
      <c r="AI19" s="5">
        <f t="shared" si="8"/>
        <v>127</v>
      </c>
      <c r="AJ19" s="33">
        <f t="shared" si="9"/>
        <v>9.7692307692307701</v>
      </c>
      <c r="AK19" s="34">
        <f t="shared" si="10"/>
        <v>0.66779661016949154</v>
      </c>
      <c r="AL19" s="35"/>
      <c r="AM19" s="5" t="s">
        <v>66</v>
      </c>
      <c r="AN19" s="5" t="s">
        <v>62</v>
      </c>
    </row>
    <row r="20" spans="1:40" ht="16.95" customHeight="1" x14ac:dyDescent="0.3">
      <c r="A20" s="46" t="s">
        <v>45</v>
      </c>
      <c r="B20" s="47" t="s">
        <v>28</v>
      </c>
      <c r="C20" s="47" t="s">
        <v>67</v>
      </c>
      <c r="D20" s="48">
        <v>32</v>
      </c>
      <c r="E20" s="47">
        <v>4</v>
      </c>
      <c r="F20" s="49">
        <v>148</v>
      </c>
      <c r="G20" s="50">
        <f t="shared" si="0"/>
        <v>37</v>
      </c>
      <c r="H20" s="47">
        <v>30</v>
      </c>
      <c r="I20" s="47">
        <v>84</v>
      </c>
      <c r="J20" s="51">
        <f t="shared" si="1"/>
        <v>0.35714285714285715</v>
      </c>
      <c r="K20" s="47"/>
      <c r="L20" s="47"/>
      <c r="M20" s="47"/>
      <c r="N20" s="47"/>
      <c r="O20" s="47">
        <v>9</v>
      </c>
      <c r="P20" s="47">
        <v>14</v>
      </c>
      <c r="Q20" s="51">
        <f t="shared" si="2"/>
        <v>0.6428571428571429</v>
      </c>
      <c r="R20" s="47"/>
      <c r="S20" s="47">
        <v>8</v>
      </c>
      <c r="T20" s="47">
        <v>17</v>
      </c>
      <c r="U20" s="47">
        <f t="shared" si="3"/>
        <v>25</v>
      </c>
      <c r="V20" s="50">
        <f t="shared" si="4"/>
        <v>6.25</v>
      </c>
      <c r="W20" s="47"/>
      <c r="X20" s="47">
        <v>4</v>
      </c>
      <c r="Y20" s="50">
        <f t="shared" si="5"/>
        <v>1</v>
      </c>
      <c r="Z20" s="47"/>
      <c r="AA20" s="47">
        <v>10</v>
      </c>
      <c r="AB20" s="52">
        <f t="shared" si="6"/>
        <v>2.5</v>
      </c>
      <c r="AC20" s="47"/>
      <c r="AD20" s="47">
        <v>3</v>
      </c>
      <c r="AE20" s="47">
        <v>24</v>
      </c>
      <c r="AF20" s="50">
        <f t="shared" si="7"/>
        <v>6</v>
      </c>
      <c r="AG20" s="47"/>
      <c r="AH20" s="47"/>
      <c r="AI20" s="47">
        <f t="shared" si="8"/>
        <v>69</v>
      </c>
      <c r="AJ20" s="50">
        <f t="shared" si="9"/>
        <v>17.25</v>
      </c>
      <c r="AK20" s="51">
        <f t="shared" si="10"/>
        <v>0.54729729729729726</v>
      </c>
      <c r="AL20" s="47"/>
      <c r="AM20" s="47" t="s">
        <v>82</v>
      </c>
      <c r="AN20" s="47" t="s">
        <v>81</v>
      </c>
    </row>
    <row r="21" spans="1:40" ht="16.95" customHeight="1" x14ac:dyDescent="0.3">
      <c r="A21" s="6" t="s">
        <v>45</v>
      </c>
      <c r="B21" s="5" t="s">
        <v>28</v>
      </c>
      <c r="C21" s="5" t="s">
        <v>68</v>
      </c>
      <c r="D21" s="9">
        <v>33</v>
      </c>
      <c r="E21" s="5">
        <v>12</v>
      </c>
      <c r="F21" s="8">
        <v>301</v>
      </c>
      <c r="G21" s="33">
        <f t="shared" si="0"/>
        <v>25.083333333333332</v>
      </c>
      <c r="H21" s="5">
        <v>59</v>
      </c>
      <c r="I21" s="5">
        <v>152</v>
      </c>
      <c r="J21" s="34">
        <f t="shared" si="1"/>
        <v>0.38815789473684209</v>
      </c>
      <c r="K21" s="35"/>
      <c r="L21" s="5">
        <v>0</v>
      </c>
      <c r="M21" s="5">
        <v>1</v>
      </c>
      <c r="N21" s="35"/>
      <c r="O21" s="5">
        <v>61</v>
      </c>
      <c r="P21" s="5">
        <v>82</v>
      </c>
      <c r="Q21" s="34">
        <f t="shared" si="2"/>
        <v>0.74390243902439024</v>
      </c>
      <c r="R21" s="35"/>
      <c r="S21" s="5">
        <v>24</v>
      </c>
      <c r="T21" s="5">
        <v>18</v>
      </c>
      <c r="U21" s="5">
        <f t="shared" si="3"/>
        <v>42</v>
      </c>
      <c r="V21" s="33">
        <f t="shared" si="4"/>
        <v>3.5</v>
      </c>
      <c r="W21" s="35"/>
      <c r="X21" s="5">
        <v>31</v>
      </c>
      <c r="Y21" s="33">
        <f t="shared" si="5"/>
        <v>2.5833333333333335</v>
      </c>
      <c r="Z21" s="35"/>
      <c r="AA21" s="5">
        <v>44</v>
      </c>
      <c r="AB21" s="36">
        <f t="shared" si="6"/>
        <v>3.6666666666666665</v>
      </c>
      <c r="AC21" s="35"/>
      <c r="AD21" s="5">
        <v>21</v>
      </c>
      <c r="AE21" s="5">
        <v>41</v>
      </c>
      <c r="AF21" s="33">
        <f t="shared" si="7"/>
        <v>3.4166666666666665</v>
      </c>
      <c r="AG21" s="5">
        <v>1</v>
      </c>
      <c r="AH21" s="35"/>
      <c r="AI21" s="5">
        <f t="shared" si="8"/>
        <v>179</v>
      </c>
      <c r="AJ21" s="33">
        <f t="shared" si="9"/>
        <v>14.916666666666666</v>
      </c>
      <c r="AK21" s="34">
        <f t="shared" si="10"/>
        <v>0.87375415282392022</v>
      </c>
      <c r="AL21" s="35"/>
      <c r="AM21" s="5" t="s">
        <v>69</v>
      </c>
      <c r="AN21" s="5" t="s">
        <v>70</v>
      </c>
    </row>
    <row r="22" spans="1:40" ht="16.95" customHeight="1" x14ac:dyDescent="0.3">
      <c r="A22" s="46" t="s">
        <v>45</v>
      </c>
      <c r="B22" s="47" t="s">
        <v>28</v>
      </c>
      <c r="C22" s="47" t="s">
        <v>39</v>
      </c>
      <c r="D22" s="48">
        <v>33</v>
      </c>
      <c r="E22" s="47">
        <v>15</v>
      </c>
      <c r="F22" s="49">
        <v>381</v>
      </c>
      <c r="G22" s="50">
        <f t="shared" si="0"/>
        <v>25.4</v>
      </c>
      <c r="H22" s="47">
        <v>28</v>
      </c>
      <c r="I22" s="47">
        <v>75</v>
      </c>
      <c r="J22" s="51">
        <f t="shared" si="1"/>
        <v>0.37333333333333335</v>
      </c>
      <c r="K22" s="47"/>
      <c r="L22" s="47"/>
      <c r="M22" s="47"/>
      <c r="N22" s="47"/>
      <c r="O22" s="47">
        <v>24</v>
      </c>
      <c r="P22" s="47">
        <v>49</v>
      </c>
      <c r="Q22" s="51">
        <f t="shared" si="2"/>
        <v>0.48979591836734693</v>
      </c>
      <c r="R22" s="47"/>
      <c r="S22" s="47">
        <v>42</v>
      </c>
      <c r="T22" s="47">
        <v>86</v>
      </c>
      <c r="U22" s="47">
        <f t="shared" si="3"/>
        <v>128</v>
      </c>
      <c r="V22" s="50">
        <f t="shared" si="4"/>
        <v>8.5333333333333332</v>
      </c>
      <c r="W22" s="47"/>
      <c r="X22" s="47">
        <v>9</v>
      </c>
      <c r="Y22" s="50">
        <f t="shared" si="5"/>
        <v>0.6</v>
      </c>
      <c r="Z22" s="47"/>
      <c r="AA22" s="47">
        <v>28</v>
      </c>
      <c r="AB22" s="52">
        <f t="shared" si="6"/>
        <v>1.8666666666666667</v>
      </c>
      <c r="AC22" s="47"/>
      <c r="AD22" s="47">
        <v>4</v>
      </c>
      <c r="AE22" s="47">
        <v>23</v>
      </c>
      <c r="AF22" s="50">
        <f t="shared" si="7"/>
        <v>1.5333333333333334</v>
      </c>
      <c r="AG22" s="47">
        <v>16</v>
      </c>
      <c r="AH22" s="47"/>
      <c r="AI22" s="47">
        <f t="shared" si="8"/>
        <v>80</v>
      </c>
      <c r="AJ22" s="50">
        <f t="shared" si="9"/>
        <v>5.333333333333333</v>
      </c>
      <c r="AK22" s="51">
        <f t="shared" si="10"/>
        <v>0.54330708661417326</v>
      </c>
      <c r="AL22" s="47"/>
      <c r="AM22" s="47" t="s">
        <v>87</v>
      </c>
      <c r="AN22" s="47" t="s">
        <v>71</v>
      </c>
    </row>
    <row r="23" spans="1:40" ht="16.95" customHeight="1" x14ac:dyDescent="0.3">
      <c r="A23" s="6" t="s">
        <v>45</v>
      </c>
      <c r="B23" s="5" t="s">
        <v>28</v>
      </c>
      <c r="C23" s="5" t="s">
        <v>101</v>
      </c>
      <c r="D23" s="9">
        <v>45</v>
      </c>
      <c r="E23" s="5">
        <v>4</v>
      </c>
      <c r="F23" s="8">
        <v>166</v>
      </c>
      <c r="G23" s="33">
        <f t="shared" si="0"/>
        <v>41.5</v>
      </c>
      <c r="H23" s="5">
        <v>32</v>
      </c>
      <c r="I23" s="5">
        <v>70</v>
      </c>
      <c r="J23" s="34">
        <f t="shared" si="1"/>
        <v>0.45714285714285713</v>
      </c>
      <c r="K23" s="35"/>
      <c r="L23" s="5"/>
      <c r="M23" s="5"/>
      <c r="N23" s="35"/>
      <c r="O23" s="5">
        <v>19</v>
      </c>
      <c r="P23" s="5">
        <v>23</v>
      </c>
      <c r="Q23" s="34">
        <f t="shared" si="2"/>
        <v>0.82608695652173914</v>
      </c>
      <c r="R23" s="35"/>
      <c r="S23" s="5">
        <v>14</v>
      </c>
      <c r="T23" s="5">
        <v>18</v>
      </c>
      <c r="U23" s="5">
        <f t="shared" si="3"/>
        <v>32</v>
      </c>
      <c r="V23" s="33">
        <f t="shared" si="4"/>
        <v>8</v>
      </c>
      <c r="W23" s="35"/>
      <c r="X23" s="5">
        <v>3</v>
      </c>
      <c r="Y23" s="33">
        <f t="shared" si="5"/>
        <v>0.75</v>
      </c>
      <c r="Z23" s="35"/>
      <c r="AA23" s="5">
        <v>12</v>
      </c>
      <c r="AB23" s="36">
        <f t="shared" si="6"/>
        <v>3</v>
      </c>
      <c r="AC23" s="35"/>
      <c r="AD23" s="5">
        <v>1</v>
      </c>
      <c r="AE23" s="5">
        <v>15</v>
      </c>
      <c r="AF23" s="33">
        <f t="shared" si="7"/>
        <v>3.75</v>
      </c>
      <c r="AG23" s="5">
        <v>3</v>
      </c>
      <c r="AH23" s="35"/>
      <c r="AI23" s="5">
        <f t="shared" si="8"/>
        <v>83</v>
      </c>
      <c r="AJ23" s="33">
        <f t="shared" si="9"/>
        <v>20.75</v>
      </c>
      <c r="AK23" s="34">
        <f t="shared" si="10"/>
        <v>0.64457831325301207</v>
      </c>
      <c r="AL23" s="35"/>
      <c r="AM23" s="5" t="s">
        <v>102</v>
      </c>
      <c r="AN23" s="5" t="s">
        <v>103</v>
      </c>
    </row>
    <row r="24" spans="1:40" ht="16.95" customHeight="1" x14ac:dyDescent="0.3">
      <c r="A24" s="46" t="s">
        <v>45</v>
      </c>
      <c r="B24" s="47" t="s">
        <v>28</v>
      </c>
      <c r="C24" s="47" t="s">
        <v>105</v>
      </c>
      <c r="D24" s="48">
        <v>32</v>
      </c>
      <c r="E24" s="47">
        <v>2</v>
      </c>
      <c r="F24" s="49">
        <v>35</v>
      </c>
      <c r="G24" s="50">
        <f t="shared" si="0"/>
        <v>17.5</v>
      </c>
      <c r="H24" s="47">
        <v>3</v>
      </c>
      <c r="I24" s="47">
        <v>6</v>
      </c>
      <c r="J24" s="51">
        <f t="shared" si="1"/>
        <v>0.5</v>
      </c>
      <c r="K24" s="47"/>
      <c r="L24" s="47"/>
      <c r="M24" s="47"/>
      <c r="N24" s="47"/>
      <c r="O24" s="47">
        <v>0</v>
      </c>
      <c r="P24" s="47">
        <v>0</v>
      </c>
      <c r="Q24" s="51">
        <v>0</v>
      </c>
      <c r="R24" s="47"/>
      <c r="S24" s="47">
        <v>3</v>
      </c>
      <c r="T24" s="47">
        <v>4</v>
      </c>
      <c r="U24" s="47">
        <f t="shared" si="3"/>
        <v>7</v>
      </c>
      <c r="V24" s="50">
        <f t="shared" si="4"/>
        <v>3.5</v>
      </c>
      <c r="W24" s="47"/>
      <c r="X24" s="47">
        <v>0</v>
      </c>
      <c r="Y24" s="50">
        <f t="shared" si="5"/>
        <v>0</v>
      </c>
      <c r="Z24" s="47"/>
      <c r="AA24" s="47">
        <v>4</v>
      </c>
      <c r="AB24" s="52">
        <f t="shared" si="6"/>
        <v>2</v>
      </c>
      <c r="AC24" s="47"/>
      <c r="AD24" s="47">
        <v>0</v>
      </c>
      <c r="AE24" s="47">
        <v>2</v>
      </c>
      <c r="AF24" s="50">
        <f t="shared" si="7"/>
        <v>1</v>
      </c>
      <c r="AG24" s="47"/>
      <c r="AH24" s="47"/>
      <c r="AI24" s="47">
        <f t="shared" si="8"/>
        <v>6</v>
      </c>
      <c r="AJ24" s="50">
        <f t="shared" si="9"/>
        <v>3</v>
      </c>
      <c r="AK24" s="51">
        <f t="shared" si="10"/>
        <v>0.31428571428571428</v>
      </c>
      <c r="AL24" s="47"/>
      <c r="AM24" s="47" t="s">
        <v>106</v>
      </c>
      <c r="AN24" s="47" t="s">
        <v>86</v>
      </c>
    </row>
    <row r="25" spans="1:40" ht="16.95" customHeight="1" x14ac:dyDescent="0.3">
      <c r="A25" s="6" t="s">
        <v>45</v>
      </c>
      <c r="B25" s="5" t="s">
        <v>28</v>
      </c>
      <c r="C25" s="5" t="s">
        <v>100</v>
      </c>
      <c r="D25" s="45"/>
      <c r="E25" s="5">
        <v>1</v>
      </c>
      <c r="F25" s="8">
        <v>38</v>
      </c>
      <c r="G25" s="33">
        <f t="shared" si="0"/>
        <v>38</v>
      </c>
      <c r="H25" s="5">
        <v>2</v>
      </c>
      <c r="I25" s="5">
        <v>8</v>
      </c>
      <c r="J25" s="34">
        <f t="shared" si="1"/>
        <v>0.25</v>
      </c>
      <c r="K25" s="35"/>
      <c r="L25" s="5"/>
      <c r="M25" s="5"/>
      <c r="N25" s="35"/>
      <c r="O25" s="5">
        <v>7</v>
      </c>
      <c r="P25" s="5">
        <v>12</v>
      </c>
      <c r="Q25" s="34">
        <f t="shared" si="2"/>
        <v>0.58333333333333337</v>
      </c>
      <c r="R25" s="35"/>
      <c r="S25" s="5">
        <v>2</v>
      </c>
      <c r="T25" s="5">
        <v>11</v>
      </c>
      <c r="U25" s="5">
        <f t="shared" si="3"/>
        <v>13</v>
      </c>
      <c r="V25" s="33">
        <f t="shared" si="4"/>
        <v>13</v>
      </c>
      <c r="W25" s="35"/>
      <c r="X25" s="5">
        <v>0</v>
      </c>
      <c r="Y25" s="33">
        <f t="shared" si="5"/>
        <v>0</v>
      </c>
      <c r="Z25" s="35"/>
      <c r="AA25" s="5">
        <v>3</v>
      </c>
      <c r="AB25" s="36">
        <f t="shared" si="6"/>
        <v>3</v>
      </c>
      <c r="AC25" s="35"/>
      <c r="AD25" s="5">
        <v>0</v>
      </c>
      <c r="AE25" s="5">
        <v>1</v>
      </c>
      <c r="AF25" s="33">
        <f t="shared" si="7"/>
        <v>1</v>
      </c>
      <c r="AG25" s="5"/>
      <c r="AH25" s="35"/>
      <c r="AI25" s="5">
        <f t="shared" si="8"/>
        <v>11</v>
      </c>
      <c r="AJ25" s="33">
        <f t="shared" si="9"/>
        <v>11</v>
      </c>
      <c r="AK25" s="34">
        <f t="shared" si="10"/>
        <v>0.60526315789473684</v>
      </c>
      <c r="AL25" s="40"/>
      <c r="AM25" s="5" t="s">
        <v>99</v>
      </c>
      <c r="AN25" s="5" t="s">
        <v>84</v>
      </c>
    </row>
    <row r="26" spans="1:40" ht="16.95" customHeight="1" x14ac:dyDescent="0.3">
      <c r="A26" s="46" t="s">
        <v>45</v>
      </c>
      <c r="B26" s="47" t="s">
        <v>28</v>
      </c>
      <c r="C26" s="47" t="s">
        <v>109</v>
      </c>
      <c r="D26" s="48">
        <v>11</v>
      </c>
      <c r="E26" s="47">
        <v>3</v>
      </c>
      <c r="F26" s="49">
        <v>120</v>
      </c>
      <c r="G26" s="50">
        <f t="shared" si="0"/>
        <v>40</v>
      </c>
      <c r="H26" s="47">
        <v>3</v>
      </c>
      <c r="I26" s="47">
        <v>16</v>
      </c>
      <c r="J26" s="51">
        <f t="shared" si="1"/>
        <v>0.1875</v>
      </c>
      <c r="K26" s="47"/>
      <c r="L26" s="47"/>
      <c r="M26" s="47"/>
      <c r="N26" s="47"/>
      <c r="O26" s="47">
        <v>7</v>
      </c>
      <c r="P26" s="47">
        <v>9</v>
      </c>
      <c r="Q26" s="51">
        <f t="shared" si="2"/>
        <v>0.77777777777777779</v>
      </c>
      <c r="R26" s="47"/>
      <c r="S26" s="47">
        <v>8</v>
      </c>
      <c r="T26" s="47">
        <v>13</v>
      </c>
      <c r="U26" s="47">
        <f t="shared" si="3"/>
        <v>21</v>
      </c>
      <c r="V26" s="50">
        <f t="shared" si="4"/>
        <v>7</v>
      </c>
      <c r="W26" s="47"/>
      <c r="X26" s="47">
        <v>14</v>
      </c>
      <c r="Y26" s="50">
        <f t="shared" si="5"/>
        <v>4.666666666666667</v>
      </c>
      <c r="Z26" s="47"/>
      <c r="AA26" s="47">
        <v>2</v>
      </c>
      <c r="AB26" s="52">
        <f t="shared" si="6"/>
        <v>0.66666666666666663</v>
      </c>
      <c r="AC26" s="47"/>
      <c r="AD26" s="47">
        <v>10</v>
      </c>
      <c r="AE26" s="47">
        <v>18</v>
      </c>
      <c r="AF26" s="50">
        <f t="shared" si="7"/>
        <v>6</v>
      </c>
      <c r="AG26" s="47"/>
      <c r="AH26" s="47"/>
      <c r="AI26" s="47">
        <f t="shared" si="8"/>
        <v>13</v>
      </c>
      <c r="AJ26" s="50">
        <f t="shared" si="9"/>
        <v>4.333333333333333</v>
      </c>
      <c r="AK26" s="51">
        <f t="shared" si="10"/>
        <v>0.45</v>
      </c>
      <c r="AL26" s="47"/>
      <c r="AM26" s="47" t="s">
        <v>99</v>
      </c>
      <c r="AN26" s="47"/>
    </row>
    <row r="27" spans="1:40" ht="16.95" customHeight="1" x14ac:dyDescent="0.3">
      <c r="A27" s="6" t="s">
        <v>45</v>
      </c>
      <c r="B27" s="5" t="s">
        <v>28</v>
      </c>
      <c r="C27" s="5" t="s">
        <v>40</v>
      </c>
      <c r="D27" s="9">
        <v>10</v>
      </c>
      <c r="E27" s="5">
        <v>4</v>
      </c>
      <c r="F27" s="8">
        <v>78</v>
      </c>
      <c r="G27" s="33">
        <f t="shared" si="0"/>
        <v>19.5</v>
      </c>
      <c r="H27" s="5">
        <v>7</v>
      </c>
      <c r="I27" s="5">
        <v>30</v>
      </c>
      <c r="J27" s="34">
        <f t="shared" si="1"/>
        <v>0.23333333333333334</v>
      </c>
      <c r="K27" s="35"/>
      <c r="L27" s="5"/>
      <c r="M27" s="5"/>
      <c r="N27" s="35"/>
      <c r="O27" s="5">
        <v>1</v>
      </c>
      <c r="P27" s="5">
        <v>4</v>
      </c>
      <c r="Q27" s="34">
        <f t="shared" si="2"/>
        <v>0.25</v>
      </c>
      <c r="R27" s="35"/>
      <c r="S27" s="5">
        <v>2</v>
      </c>
      <c r="T27" s="5">
        <v>7</v>
      </c>
      <c r="U27" s="5">
        <f t="shared" si="3"/>
        <v>9</v>
      </c>
      <c r="V27" s="33">
        <f t="shared" si="4"/>
        <v>2.25</v>
      </c>
      <c r="W27" s="35"/>
      <c r="X27" s="5">
        <v>3</v>
      </c>
      <c r="Y27" s="33">
        <f t="shared" si="5"/>
        <v>0.75</v>
      </c>
      <c r="Z27" s="35"/>
      <c r="AA27" s="5">
        <v>14</v>
      </c>
      <c r="AB27" s="36">
        <f t="shared" si="6"/>
        <v>3.5</v>
      </c>
      <c r="AC27" s="35"/>
      <c r="AD27" s="5">
        <v>0</v>
      </c>
      <c r="AE27" s="5">
        <v>8</v>
      </c>
      <c r="AF27" s="33">
        <f t="shared" si="7"/>
        <v>2</v>
      </c>
      <c r="AG27" s="5">
        <v>1</v>
      </c>
      <c r="AH27" s="35"/>
      <c r="AI27" s="5">
        <f t="shared" si="8"/>
        <v>15</v>
      </c>
      <c r="AJ27" s="33">
        <f t="shared" si="9"/>
        <v>3.75</v>
      </c>
      <c r="AK27" s="34">
        <f t="shared" si="10"/>
        <v>0.28205128205128205</v>
      </c>
      <c r="AL27" s="35"/>
      <c r="AM27" s="5" t="s">
        <v>88</v>
      </c>
      <c r="AN27" s="5" t="s">
        <v>64</v>
      </c>
    </row>
    <row r="28" spans="1:40" ht="16.95" customHeight="1" x14ac:dyDescent="0.3">
      <c r="A28" s="46" t="s">
        <v>45</v>
      </c>
      <c r="B28" s="47" t="s">
        <v>28</v>
      </c>
      <c r="C28" s="47" t="s">
        <v>34</v>
      </c>
      <c r="D28" s="48">
        <v>55</v>
      </c>
      <c r="E28" s="47">
        <v>2</v>
      </c>
      <c r="F28" s="49">
        <v>36</v>
      </c>
      <c r="G28" s="50">
        <f t="shared" si="0"/>
        <v>18</v>
      </c>
      <c r="H28" s="47">
        <v>2</v>
      </c>
      <c r="I28" s="47">
        <v>7</v>
      </c>
      <c r="J28" s="51">
        <f t="shared" si="1"/>
        <v>0.2857142857142857</v>
      </c>
      <c r="K28" s="47"/>
      <c r="L28" s="47"/>
      <c r="M28" s="47"/>
      <c r="N28" s="47"/>
      <c r="O28" s="47">
        <v>5</v>
      </c>
      <c r="P28" s="47">
        <v>5</v>
      </c>
      <c r="Q28" s="51">
        <f t="shared" si="2"/>
        <v>1</v>
      </c>
      <c r="R28" s="47"/>
      <c r="S28" s="47">
        <v>7</v>
      </c>
      <c r="T28" s="47">
        <v>3</v>
      </c>
      <c r="U28" s="47">
        <f t="shared" si="3"/>
        <v>10</v>
      </c>
      <c r="V28" s="50">
        <f t="shared" si="4"/>
        <v>5</v>
      </c>
      <c r="W28" s="47"/>
      <c r="X28" s="47">
        <v>0</v>
      </c>
      <c r="Y28" s="50">
        <f t="shared" si="5"/>
        <v>0</v>
      </c>
      <c r="Z28" s="47"/>
      <c r="AA28" s="47">
        <v>5</v>
      </c>
      <c r="AB28" s="52">
        <f t="shared" si="6"/>
        <v>2.5</v>
      </c>
      <c r="AC28" s="47"/>
      <c r="AD28" s="47">
        <v>1</v>
      </c>
      <c r="AE28" s="47">
        <v>6</v>
      </c>
      <c r="AF28" s="50">
        <f t="shared" si="7"/>
        <v>3</v>
      </c>
      <c r="AG28" s="47"/>
      <c r="AH28" s="47"/>
      <c r="AI28" s="47">
        <f t="shared" si="8"/>
        <v>9</v>
      </c>
      <c r="AJ28" s="50">
        <f t="shared" si="9"/>
        <v>4.5</v>
      </c>
      <c r="AK28" s="51">
        <f t="shared" si="10"/>
        <v>0.3888888888888889</v>
      </c>
      <c r="AL28" s="47"/>
      <c r="AM28" s="47" t="s">
        <v>97</v>
      </c>
      <c r="AN28" s="47" t="s">
        <v>62</v>
      </c>
    </row>
    <row r="29" spans="1:40" ht="16.95" customHeight="1" x14ac:dyDescent="0.3">
      <c r="A29" s="6" t="s">
        <v>45</v>
      </c>
      <c r="B29" s="5" t="s">
        <v>28</v>
      </c>
      <c r="C29" s="5" t="s">
        <v>72</v>
      </c>
      <c r="D29" s="9">
        <v>25</v>
      </c>
      <c r="E29" s="5">
        <v>9</v>
      </c>
      <c r="F29" s="8">
        <v>58</v>
      </c>
      <c r="G29" s="33">
        <f t="shared" si="0"/>
        <v>6.4444444444444446</v>
      </c>
      <c r="H29" s="5">
        <v>6</v>
      </c>
      <c r="I29" s="5">
        <v>19</v>
      </c>
      <c r="J29" s="34">
        <f t="shared" si="1"/>
        <v>0.31578947368421051</v>
      </c>
      <c r="K29" s="35"/>
      <c r="L29" s="5"/>
      <c r="M29" s="5"/>
      <c r="N29" s="35"/>
      <c r="O29" s="5">
        <v>6</v>
      </c>
      <c r="P29" s="5">
        <v>11</v>
      </c>
      <c r="Q29" s="34">
        <f t="shared" si="2"/>
        <v>0.54545454545454541</v>
      </c>
      <c r="R29" s="35"/>
      <c r="S29" s="5">
        <v>3</v>
      </c>
      <c r="T29" s="5">
        <v>6</v>
      </c>
      <c r="U29" s="5">
        <f t="shared" si="3"/>
        <v>9</v>
      </c>
      <c r="V29" s="33">
        <f t="shared" si="4"/>
        <v>1</v>
      </c>
      <c r="W29" s="35"/>
      <c r="X29" s="5">
        <v>2</v>
      </c>
      <c r="Y29" s="33">
        <f t="shared" si="5"/>
        <v>0.22222222222222221</v>
      </c>
      <c r="Z29" s="35"/>
      <c r="AA29" s="5">
        <v>7</v>
      </c>
      <c r="AB29" s="36">
        <f t="shared" si="6"/>
        <v>0.77777777777777779</v>
      </c>
      <c r="AC29" s="35"/>
      <c r="AD29" s="5">
        <v>3</v>
      </c>
      <c r="AE29" s="5">
        <v>2</v>
      </c>
      <c r="AF29" s="33">
        <f t="shared" si="7"/>
        <v>0.22222222222222221</v>
      </c>
      <c r="AG29" s="5"/>
      <c r="AH29" s="35"/>
      <c r="AI29" s="5">
        <f t="shared" si="8"/>
        <v>18</v>
      </c>
      <c r="AJ29" s="33">
        <f t="shared" si="9"/>
        <v>2</v>
      </c>
      <c r="AK29" s="34">
        <f t="shared" si="10"/>
        <v>0.55172413793103448</v>
      </c>
      <c r="AL29" s="35"/>
      <c r="AM29" s="5" t="s">
        <v>73</v>
      </c>
      <c r="AN29" s="5" t="s">
        <v>64</v>
      </c>
    </row>
    <row r="30" spans="1:40" ht="16.95" customHeight="1" x14ac:dyDescent="0.3">
      <c r="A30" s="46" t="s">
        <v>45</v>
      </c>
      <c r="B30" s="47" t="s">
        <v>28</v>
      </c>
      <c r="C30" s="47" t="s">
        <v>41</v>
      </c>
      <c r="D30" s="48">
        <v>12</v>
      </c>
      <c r="E30" s="47">
        <v>16</v>
      </c>
      <c r="F30" s="49">
        <v>205</v>
      </c>
      <c r="G30" s="50">
        <f t="shared" si="0"/>
        <v>12.8125</v>
      </c>
      <c r="H30" s="47">
        <v>18</v>
      </c>
      <c r="I30" s="47">
        <v>65</v>
      </c>
      <c r="J30" s="51">
        <f t="shared" si="1"/>
        <v>0.27692307692307694</v>
      </c>
      <c r="K30" s="47"/>
      <c r="L30" s="47">
        <v>0</v>
      </c>
      <c r="M30" s="47">
        <v>1</v>
      </c>
      <c r="N30" s="47"/>
      <c r="O30" s="47">
        <v>10</v>
      </c>
      <c r="P30" s="47">
        <v>13</v>
      </c>
      <c r="Q30" s="51">
        <f t="shared" si="2"/>
        <v>0.76923076923076927</v>
      </c>
      <c r="R30" s="47"/>
      <c r="S30" s="47">
        <v>11</v>
      </c>
      <c r="T30" s="47">
        <v>16</v>
      </c>
      <c r="U30" s="47">
        <f t="shared" si="3"/>
        <v>27</v>
      </c>
      <c r="V30" s="50">
        <f t="shared" si="4"/>
        <v>1.6875</v>
      </c>
      <c r="W30" s="47"/>
      <c r="X30" s="47">
        <v>11</v>
      </c>
      <c r="Y30" s="50">
        <f t="shared" si="5"/>
        <v>0.6875</v>
      </c>
      <c r="Z30" s="47"/>
      <c r="AA30" s="47">
        <v>19</v>
      </c>
      <c r="AB30" s="52">
        <f t="shared" si="6"/>
        <v>1.1875</v>
      </c>
      <c r="AC30" s="47"/>
      <c r="AD30" s="47">
        <v>8</v>
      </c>
      <c r="AE30" s="47">
        <v>12</v>
      </c>
      <c r="AF30" s="50">
        <f t="shared" si="7"/>
        <v>0.75</v>
      </c>
      <c r="AG30" s="47"/>
      <c r="AH30" s="47"/>
      <c r="AI30" s="47">
        <f t="shared" si="8"/>
        <v>46</v>
      </c>
      <c r="AJ30" s="50">
        <f t="shared" si="9"/>
        <v>2.875</v>
      </c>
      <c r="AK30" s="51">
        <f t="shared" si="10"/>
        <v>0.44390243902439025</v>
      </c>
      <c r="AL30" s="47"/>
      <c r="AM30" s="47" t="s">
        <v>74</v>
      </c>
      <c r="AN30" s="47" t="s">
        <v>64</v>
      </c>
    </row>
    <row r="31" spans="1:40" ht="16.95" customHeight="1" x14ac:dyDescent="0.3">
      <c r="A31" s="6" t="s">
        <v>45</v>
      </c>
      <c r="B31" s="5" t="s">
        <v>28</v>
      </c>
      <c r="C31" s="5" t="s">
        <v>75</v>
      </c>
      <c r="D31" s="9">
        <v>10</v>
      </c>
      <c r="E31" s="5">
        <v>1</v>
      </c>
      <c r="F31" s="8">
        <v>7</v>
      </c>
      <c r="G31" s="33">
        <f t="shared" si="0"/>
        <v>7</v>
      </c>
      <c r="H31" s="5">
        <v>0</v>
      </c>
      <c r="I31" s="5">
        <v>1</v>
      </c>
      <c r="J31" s="34">
        <f t="shared" si="1"/>
        <v>0</v>
      </c>
      <c r="K31" s="35"/>
      <c r="L31" s="5"/>
      <c r="M31" s="5"/>
      <c r="N31" s="35"/>
      <c r="O31" s="5">
        <v>2</v>
      </c>
      <c r="P31" s="5">
        <v>2</v>
      </c>
      <c r="Q31" s="34">
        <f t="shared" si="2"/>
        <v>1</v>
      </c>
      <c r="R31" s="35"/>
      <c r="S31" s="5">
        <v>1</v>
      </c>
      <c r="T31" s="5">
        <v>1</v>
      </c>
      <c r="U31" s="5">
        <f t="shared" si="3"/>
        <v>2</v>
      </c>
      <c r="V31" s="33">
        <f t="shared" si="4"/>
        <v>2</v>
      </c>
      <c r="W31" s="35"/>
      <c r="X31" s="5">
        <v>0</v>
      </c>
      <c r="Y31" s="33">
        <f t="shared" si="5"/>
        <v>0</v>
      </c>
      <c r="Z31" s="35"/>
      <c r="AA31" s="5">
        <v>0</v>
      </c>
      <c r="AB31" s="36">
        <f t="shared" si="6"/>
        <v>0</v>
      </c>
      <c r="AC31" s="35"/>
      <c r="AD31" s="5">
        <v>0</v>
      </c>
      <c r="AE31" s="5">
        <v>1</v>
      </c>
      <c r="AF31" s="33">
        <f t="shared" si="7"/>
        <v>1</v>
      </c>
      <c r="AG31" s="5"/>
      <c r="AH31" s="35"/>
      <c r="AI31" s="5">
        <f t="shared" si="8"/>
        <v>2</v>
      </c>
      <c r="AJ31" s="33">
        <f t="shared" si="9"/>
        <v>2</v>
      </c>
      <c r="AK31" s="34">
        <f t="shared" si="10"/>
        <v>0.42857142857142855</v>
      </c>
      <c r="AL31" s="35"/>
      <c r="AM31" s="5" t="s">
        <v>92</v>
      </c>
      <c r="AN31" s="5" t="s">
        <v>104</v>
      </c>
    </row>
    <row r="32" spans="1:40" ht="16.95" customHeight="1" x14ac:dyDescent="0.3">
      <c r="A32" s="46" t="s">
        <v>45</v>
      </c>
      <c r="B32" s="47" t="s">
        <v>28</v>
      </c>
      <c r="C32" s="47" t="s">
        <v>76</v>
      </c>
      <c r="D32" s="48" t="s">
        <v>90</v>
      </c>
      <c r="E32" s="47">
        <v>4</v>
      </c>
      <c r="F32" s="49">
        <v>117</v>
      </c>
      <c r="G32" s="50">
        <f t="shared" si="0"/>
        <v>29.25</v>
      </c>
      <c r="H32" s="47">
        <v>11</v>
      </c>
      <c r="I32" s="47">
        <v>48</v>
      </c>
      <c r="J32" s="51">
        <f t="shared" si="1"/>
        <v>0.22916666666666666</v>
      </c>
      <c r="K32" s="47"/>
      <c r="L32" s="47"/>
      <c r="M32" s="47"/>
      <c r="N32" s="47"/>
      <c r="O32" s="47">
        <v>7</v>
      </c>
      <c r="P32" s="47">
        <v>8</v>
      </c>
      <c r="Q32" s="51">
        <f t="shared" si="2"/>
        <v>0.875</v>
      </c>
      <c r="R32" s="47"/>
      <c r="S32" s="47">
        <v>13</v>
      </c>
      <c r="T32" s="47">
        <v>9</v>
      </c>
      <c r="U32" s="47">
        <f t="shared" si="3"/>
        <v>22</v>
      </c>
      <c r="V32" s="50">
        <f t="shared" si="4"/>
        <v>5.5</v>
      </c>
      <c r="W32" s="47"/>
      <c r="X32" s="47">
        <v>5</v>
      </c>
      <c r="Y32" s="50">
        <f t="shared" si="5"/>
        <v>1.25</v>
      </c>
      <c r="Z32" s="47"/>
      <c r="AA32" s="47">
        <v>11</v>
      </c>
      <c r="AB32" s="52">
        <f t="shared" si="6"/>
        <v>2.75</v>
      </c>
      <c r="AC32" s="47"/>
      <c r="AD32" s="47">
        <v>4</v>
      </c>
      <c r="AE32" s="47">
        <v>20</v>
      </c>
      <c r="AF32" s="50">
        <f t="shared" si="7"/>
        <v>5</v>
      </c>
      <c r="AG32" s="47">
        <v>2</v>
      </c>
      <c r="AH32" s="47"/>
      <c r="AI32" s="47">
        <f t="shared" si="8"/>
        <v>29</v>
      </c>
      <c r="AJ32" s="50">
        <f t="shared" si="9"/>
        <v>7.25</v>
      </c>
      <c r="AK32" s="51">
        <f t="shared" si="10"/>
        <v>0.38461538461538464</v>
      </c>
      <c r="AL32" s="47"/>
      <c r="AM32" s="47" t="s">
        <v>89</v>
      </c>
      <c r="AN32" s="47" t="s">
        <v>70</v>
      </c>
    </row>
    <row r="33" spans="1:40" ht="16.95" customHeight="1" x14ac:dyDescent="0.3">
      <c r="A33" s="6" t="s">
        <v>45</v>
      </c>
      <c r="B33" s="5" t="s">
        <v>28</v>
      </c>
      <c r="C33" s="5" t="s">
        <v>31</v>
      </c>
      <c r="D33" s="9">
        <v>11</v>
      </c>
      <c r="E33" s="5">
        <v>30</v>
      </c>
      <c r="F33" s="8">
        <v>1058</v>
      </c>
      <c r="G33" s="33">
        <f t="shared" si="0"/>
        <v>35.266666666666666</v>
      </c>
      <c r="H33" s="5">
        <v>182</v>
      </c>
      <c r="I33" s="5">
        <v>433</v>
      </c>
      <c r="J33" s="34">
        <f t="shared" si="1"/>
        <v>0.42032332563510394</v>
      </c>
      <c r="K33" s="35"/>
      <c r="L33" s="5">
        <v>0</v>
      </c>
      <c r="M33" s="5">
        <v>1</v>
      </c>
      <c r="N33" s="35"/>
      <c r="O33" s="5">
        <v>60</v>
      </c>
      <c r="P33" s="5">
        <v>69</v>
      </c>
      <c r="Q33" s="34">
        <f t="shared" si="2"/>
        <v>0.86956521739130432</v>
      </c>
      <c r="R33" s="35"/>
      <c r="S33" s="5">
        <v>90</v>
      </c>
      <c r="T33" s="5">
        <v>91</v>
      </c>
      <c r="U33" s="5">
        <f t="shared" si="3"/>
        <v>181</v>
      </c>
      <c r="V33" s="33">
        <f t="shared" si="4"/>
        <v>6.0333333333333332</v>
      </c>
      <c r="W33" s="35"/>
      <c r="X33" s="5">
        <v>65</v>
      </c>
      <c r="Y33" s="33">
        <f t="shared" si="5"/>
        <v>2.1666666666666665</v>
      </c>
      <c r="Z33" s="35"/>
      <c r="AA33" s="5">
        <v>80</v>
      </c>
      <c r="AB33" s="36">
        <f t="shared" si="6"/>
        <v>2.6666666666666665</v>
      </c>
      <c r="AC33" s="35"/>
      <c r="AD33" s="5">
        <v>52</v>
      </c>
      <c r="AE33" s="5">
        <v>69</v>
      </c>
      <c r="AF33" s="33">
        <f t="shared" si="7"/>
        <v>2.2999999999999998</v>
      </c>
      <c r="AG33" s="5">
        <v>2</v>
      </c>
      <c r="AH33" s="35"/>
      <c r="AI33" s="5">
        <f t="shared" si="8"/>
        <v>424</v>
      </c>
      <c r="AJ33" s="33">
        <f t="shared" si="9"/>
        <v>14.133333333333333</v>
      </c>
      <c r="AK33" s="34">
        <f t="shared" si="10"/>
        <v>0.67863894139886582</v>
      </c>
      <c r="AL33" s="35"/>
      <c r="AM33" s="5" t="s">
        <v>77</v>
      </c>
      <c r="AN33" s="5" t="s">
        <v>51</v>
      </c>
    </row>
    <row r="34" spans="1:40" x14ac:dyDescent="0.3">
      <c r="A34" s="1"/>
      <c r="B34" s="5"/>
      <c r="C34" s="1"/>
      <c r="D34" s="1"/>
      <c r="E34" s="1"/>
      <c r="F34" s="16" t="s">
        <v>35</v>
      </c>
      <c r="G34" s="10" t="s">
        <v>35</v>
      </c>
      <c r="H34" s="10" t="s">
        <v>35</v>
      </c>
      <c r="I34" s="10" t="s">
        <v>35</v>
      </c>
      <c r="J34" s="10" t="s">
        <v>35</v>
      </c>
      <c r="K34" s="27"/>
      <c r="L34" s="10" t="s">
        <v>35</v>
      </c>
      <c r="M34" s="10" t="s">
        <v>35</v>
      </c>
      <c r="N34" s="27"/>
      <c r="O34" s="10" t="s">
        <v>35</v>
      </c>
      <c r="P34" s="10" t="s">
        <v>35</v>
      </c>
      <c r="Q34" s="10" t="s">
        <v>35</v>
      </c>
      <c r="R34" s="27"/>
      <c r="S34" s="10" t="s">
        <v>35</v>
      </c>
      <c r="T34" s="10" t="s">
        <v>35</v>
      </c>
      <c r="U34" s="10" t="s">
        <v>35</v>
      </c>
      <c r="V34" s="10" t="s">
        <v>35</v>
      </c>
      <c r="W34" s="27"/>
      <c r="X34" s="10" t="s">
        <v>35</v>
      </c>
      <c r="Y34" s="10" t="s">
        <v>35</v>
      </c>
      <c r="Z34" s="27"/>
      <c r="AA34" s="10" t="s">
        <v>35</v>
      </c>
      <c r="AB34" s="11" t="s">
        <v>35</v>
      </c>
      <c r="AC34" s="28"/>
      <c r="AD34" s="10" t="s">
        <v>35</v>
      </c>
      <c r="AE34" s="10" t="s">
        <v>35</v>
      </c>
      <c r="AF34" s="10" t="s">
        <v>35</v>
      </c>
      <c r="AG34" s="10" t="s">
        <v>35</v>
      </c>
      <c r="AH34" s="27"/>
      <c r="AI34" s="10" t="s">
        <v>35</v>
      </c>
      <c r="AJ34" s="10" t="s">
        <v>35</v>
      </c>
      <c r="AK34" s="12" t="s">
        <v>35</v>
      </c>
      <c r="AL34" s="29"/>
      <c r="AM34" s="5"/>
      <c r="AN34" s="1"/>
    </row>
    <row r="35" spans="1:40" x14ac:dyDescent="0.3">
      <c r="A35" s="18" t="s">
        <v>45</v>
      </c>
      <c r="B35" s="19" t="s">
        <v>28</v>
      </c>
      <c r="C35" s="19"/>
      <c r="D35" s="19"/>
      <c r="E35" s="20">
        <v>34</v>
      </c>
      <c r="F35" s="21">
        <f>SUM(F5:F34)</f>
        <v>8185</v>
      </c>
      <c r="G35" s="22"/>
      <c r="H35" s="21">
        <f>SUM(H5:H34)</f>
        <v>1196</v>
      </c>
      <c r="I35" s="21">
        <f>SUM(I5:I34)</f>
        <v>3010</v>
      </c>
      <c r="J35" s="23">
        <f>+H35/I35</f>
        <v>0.39734219269102988</v>
      </c>
      <c r="K35" s="24"/>
      <c r="L35" s="21">
        <f>SUM(L5:L34)</f>
        <v>1</v>
      </c>
      <c r="M35" s="21">
        <f>SUM(M5:M34)</f>
        <v>10</v>
      </c>
      <c r="N35" s="24"/>
      <c r="O35" s="21">
        <f>SUM(O5:O34)</f>
        <v>565</v>
      </c>
      <c r="P35" s="21">
        <f>SUM(P5:P34)</f>
        <v>812</v>
      </c>
      <c r="Q35" s="23">
        <f>+O35/P35</f>
        <v>0.69581280788177335</v>
      </c>
      <c r="R35" s="24"/>
      <c r="S35" s="21">
        <f>SUM(S5:S34)</f>
        <v>629</v>
      </c>
      <c r="T35" s="21">
        <f>SUM(T5:T34)</f>
        <v>942</v>
      </c>
      <c r="U35" s="21">
        <f>SUM(U5:U34)</f>
        <v>1571</v>
      </c>
      <c r="V35" s="22">
        <f>+U35/E35</f>
        <v>46.205882352941174</v>
      </c>
      <c r="W35" s="24"/>
      <c r="X35" s="21">
        <f>SUM(X5:X34)</f>
        <v>479</v>
      </c>
      <c r="Y35" s="22">
        <f>+X35/E35</f>
        <v>14.088235294117647</v>
      </c>
      <c r="Z35" s="22"/>
      <c r="AA35" s="21">
        <f>SUM(AA5:AA34)</f>
        <v>844</v>
      </c>
      <c r="AB35" s="25">
        <f>+AA35/E35</f>
        <v>24.823529411764707</v>
      </c>
      <c r="AC35" s="25"/>
      <c r="AD35" s="21">
        <f>SUM(AD5:AD34)</f>
        <v>338</v>
      </c>
      <c r="AE35" s="21">
        <f>SUM(AE5:AE34)</f>
        <v>772</v>
      </c>
      <c r="AF35" s="22">
        <f>+AE35/E35</f>
        <v>22.705882352941178</v>
      </c>
      <c r="AG35" s="21">
        <f>SUM(AG5:AG34)</f>
        <v>92</v>
      </c>
      <c r="AH35" s="24"/>
      <c r="AI35" s="21">
        <f>SUM(AI5:AI34)</f>
        <v>2958</v>
      </c>
      <c r="AJ35" s="22">
        <f>+AI35/E35</f>
        <v>87</v>
      </c>
      <c r="AK35" s="23">
        <f>(+(AI35)+(U35)+(2*X35)+(AD35)-(AE35))/F35</f>
        <v>0.61734880879657916</v>
      </c>
      <c r="AL35" s="1"/>
      <c r="AM35" s="5"/>
      <c r="AN35" s="1"/>
    </row>
    <row r="36" spans="1:40" x14ac:dyDescent="0.3">
      <c r="A36" s="1"/>
      <c r="B36" s="1"/>
      <c r="C36" s="1"/>
      <c r="D36" s="1"/>
      <c r="E36" s="1">
        <v>34</v>
      </c>
      <c r="F36" s="1" t="s">
        <v>79</v>
      </c>
      <c r="G36" s="1">
        <v>8160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5" t="s">
        <v>96</v>
      </c>
      <c r="AJ36" s="5"/>
      <c r="AK36" s="1"/>
      <c r="AL36" s="1"/>
      <c r="AM36" s="5"/>
      <c r="AN36" s="1"/>
    </row>
    <row r="37" spans="1:40" x14ac:dyDescent="0.3">
      <c r="A37" s="1"/>
      <c r="B37" s="1"/>
      <c r="C37" s="1"/>
      <c r="D37" s="1"/>
      <c r="E37" s="1">
        <v>1</v>
      </c>
      <c r="F37" s="1" t="s">
        <v>80</v>
      </c>
      <c r="G37" s="1">
        <v>25</v>
      </c>
      <c r="H37" s="17">
        <f>SUM(G36:G37)</f>
        <v>8185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3"/>
      <c r="AF37" s="4"/>
      <c r="AG37" s="4"/>
      <c r="AH37" s="9"/>
      <c r="AI37" s="37">
        <f>+H35*2</f>
        <v>2392</v>
      </c>
      <c r="AJ37" s="32" t="s">
        <v>93</v>
      </c>
      <c r="AK37" s="9"/>
      <c r="AL37" s="7"/>
      <c r="AM37" s="5"/>
      <c r="AN37" s="1"/>
    </row>
    <row r="38" spans="1:40" x14ac:dyDescent="0.3">
      <c r="A38" s="1"/>
      <c r="B38" s="1"/>
      <c r="C38" s="41"/>
      <c r="D38" s="3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3"/>
      <c r="AF38" s="14"/>
      <c r="AG38" s="15"/>
      <c r="AH38" s="9"/>
      <c r="AI38" s="39">
        <f>+L35*1</f>
        <v>1</v>
      </c>
      <c r="AJ38" s="38" t="s">
        <v>94</v>
      </c>
      <c r="AK38" s="9"/>
      <c r="AL38" s="1"/>
      <c r="AM38" s="5"/>
      <c r="AN38" s="1"/>
    </row>
    <row r="39" spans="1:40" x14ac:dyDescent="0.3">
      <c r="A39" s="1"/>
      <c r="B39" s="54"/>
      <c r="C39" s="30"/>
      <c r="D39" s="3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3"/>
      <c r="AF39" s="14"/>
      <c r="AG39" s="15"/>
      <c r="AH39" s="9"/>
      <c r="AI39" s="39">
        <f>+O35</f>
        <v>565</v>
      </c>
      <c r="AJ39" s="38" t="s">
        <v>10</v>
      </c>
      <c r="AK39" s="9"/>
      <c r="AL39" s="1"/>
      <c r="AM39" s="5"/>
      <c r="AN39" s="1"/>
    </row>
    <row r="40" spans="1:4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3"/>
      <c r="AF40" s="9"/>
      <c r="AG40" s="15"/>
      <c r="AH40" s="9"/>
      <c r="AI40" s="37">
        <f>SUM(AI37:AI39)</f>
        <v>2958</v>
      </c>
      <c r="AJ40" s="38" t="s">
        <v>95</v>
      </c>
      <c r="AK40" s="9"/>
      <c r="AL40" s="1"/>
      <c r="AM40" s="5"/>
      <c r="AN40" s="1"/>
    </row>
    <row r="41" spans="1:4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3"/>
      <c r="AF41" s="14"/>
      <c r="AG41" s="15"/>
      <c r="AH41" s="9"/>
      <c r="AI41" s="14"/>
      <c r="AJ41" s="15"/>
      <c r="AK41" s="9"/>
      <c r="AL41" s="1"/>
      <c r="AM41" s="5"/>
      <c r="AN41" s="1"/>
    </row>
  </sheetData>
  <sheetProtection sheet="1" objects="1" scenarios="1"/>
  <pageMargins left="0.2" right="0.2" top="0.25" bottom="0.2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80-81 Player Stats</vt:lpstr>
      <vt:lpstr>'80-81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2024-11-30T16:04:51Z</cp:lastPrinted>
  <dcterms:created xsi:type="dcterms:W3CDTF">2016-09-21T12:00:18Z</dcterms:created>
  <dcterms:modified xsi:type="dcterms:W3CDTF">2025-06-23T20:01:01Z</dcterms:modified>
</cp:coreProperties>
</file>