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w England Gulls\"/>
    </mc:Choice>
  </mc:AlternateContent>
  <xr:revisionPtr revIDLastSave="0" documentId="13_ncr:1_{E46B3759-EB26-4270-914D-822393C913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80-81 Schedule-Results" sheetId="2" r:id="rId1"/>
  </sheets>
  <definedNames>
    <definedName name="_xlnm.Print_Area" localSheetId="0">'80-81 Schedule-Results'!$A$1:$T$52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7" i="2" l="1"/>
  <c r="S47" i="2"/>
  <c r="Q47" i="2"/>
  <c r="P47" i="2"/>
  <c r="T46" i="2"/>
  <c r="S46" i="2"/>
  <c r="Q46" i="2"/>
  <c r="P46" i="2"/>
  <c r="T45" i="2"/>
  <c r="S45" i="2"/>
  <c r="Q45" i="2"/>
  <c r="P45" i="2"/>
  <c r="T44" i="2"/>
  <c r="S44" i="2"/>
  <c r="Q44" i="2"/>
  <c r="P44" i="2"/>
  <c r="Q42" i="2"/>
  <c r="P42" i="2"/>
  <c r="T41" i="2"/>
  <c r="S41" i="2"/>
  <c r="Q41" i="2"/>
  <c r="P41" i="2"/>
  <c r="T40" i="2"/>
  <c r="S40" i="2"/>
  <c r="Q40" i="2"/>
  <c r="P40" i="2"/>
  <c r="T38" i="2"/>
  <c r="S38" i="2"/>
  <c r="Q38" i="2"/>
  <c r="P38" i="2"/>
  <c r="Q34" i="2"/>
  <c r="P34" i="2"/>
  <c r="R35" i="2" s="1"/>
  <c r="M21" i="2" s="1"/>
  <c r="T27" i="2"/>
  <c r="T42" i="2" s="1"/>
  <c r="S27" i="2"/>
  <c r="S34" i="2" s="1"/>
  <c r="L21" i="2"/>
  <c r="M20" i="2"/>
  <c r="L20" i="2"/>
  <c r="T17" i="2"/>
  <c r="T18" i="2" s="1"/>
  <c r="S17" i="2"/>
  <c r="S18" i="2" s="1"/>
  <c r="Q17" i="2"/>
  <c r="P17" i="2"/>
  <c r="P49" i="2" l="1"/>
  <c r="Q49" i="2"/>
  <c r="N20" i="2"/>
  <c r="T49" i="2"/>
  <c r="N21" i="2"/>
  <c r="S35" i="2"/>
  <c r="R49" i="2"/>
  <c r="R50" i="2"/>
  <c r="T50" i="2" s="1"/>
  <c r="S42" i="2"/>
  <c r="S49" i="2" s="1"/>
  <c r="T34" i="2"/>
  <c r="T35" i="2" s="1"/>
  <c r="S50" i="2" l="1"/>
</calcChain>
</file>

<file path=xl/sharedStrings.xml><?xml version="1.0" encoding="utf-8"?>
<sst xmlns="http://schemas.openxmlformats.org/spreadsheetml/2006/main" count="171" uniqueCount="92">
  <si>
    <t>Day</t>
  </si>
  <si>
    <t>Date</t>
  </si>
  <si>
    <t>Record</t>
  </si>
  <si>
    <t>Opponent</t>
  </si>
  <si>
    <t>Score</t>
  </si>
  <si>
    <t>Home</t>
  </si>
  <si>
    <t>COMMENTS</t>
  </si>
  <si>
    <t>New England Gulls</t>
  </si>
  <si>
    <t>Wednesday</t>
  </si>
  <si>
    <t>0-3</t>
  </si>
  <si>
    <t>New England</t>
  </si>
  <si>
    <t>New Orleans</t>
  </si>
  <si>
    <t>3-0</t>
  </si>
  <si>
    <t>Thursday</t>
  </si>
  <si>
    <t>0-5</t>
  </si>
  <si>
    <t>Chicago</t>
  </si>
  <si>
    <t>4-0</t>
  </si>
  <si>
    <t>Sunday</t>
  </si>
  <si>
    <t>0-6</t>
  </si>
  <si>
    <t>New Jersey</t>
  </si>
  <si>
    <t>5-3</t>
  </si>
  <si>
    <t>1-6</t>
  </si>
  <si>
    <t>San Francisco</t>
  </si>
  <si>
    <t>Tuesday</t>
  </si>
  <si>
    <t>1-7</t>
  </si>
  <si>
    <t>2-6</t>
  </si>
  <si>
    <t>Friday</t>
  </si>
  <si>
    <t>2-8</t>
  </si>
  <si>
    <t>Nebraska</t>
  </si>
  <si>
    <t>7-2</t>
  </si>
  <si>
    <t>2-1</t>
  </si>
  <si>
    <t>Dallas</t>
  </si>
  <si>
    <t>0-2</t>
  </si>
  <si>
    <t>4-6</t>
  </si>
  <si>
    <t>Minnesota</t>
  </si>
  <si>
    <t>1-8</t>
  </si>
  <si>
    <t>2-2</t>
  </si>
  <si>
    <t>0-4</t>
  </si>
  <si>
    <t>1-0</t>
  </si>
  <si>
    <t>0-1</t>
  </si>
  <si>
    <t>4-8</t>
  </si>
  <si>
    <t>2-10</t>
  </si>
  <si>
    <t>FORFEIT</t>
  </si>
  <si>
    <t>3-7</t>
  </si>
  <si>
    <t>2-9</t>
  </si>
  <si>
    <t>OT</t>
  </si>
  <si>
    <t>Game #</t>
  </si>
  <si>
    <t>Blue=Winning Team</t>
  </si>
  <si>
    <t>Location</t>
  </si>
  <si>
    <t>Attendance</t>
  </si>
  <si>
    <t>Merrimack College</t>
  </si>
  <si>
    <t>Coaches</t>
  </si>
  <si>
    <t>Jim Lotuscuff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</si>
  <si>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</si>
  <si>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</si>
  <si>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</si>
  <si>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</si>
  <si>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</si>
  <si>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</si>
  <si>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</si>
  <si>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</si>
  <si>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St. Louis</t>
  </si>
  <si>
    <t>Totals</t>
  </si>
  <si>
    <t>The Average PTS FOR or PTS AGST do not include</t>
  </si>
  <si>
    <t xml:space="preserve">    the 1/15/81 FORFEIT</t>
  </si>
  <si>
    <t xml:space="preserve"> 0-1</t>
  </si>
  <si>
    <t xml:space="preserve"> 0-2</t>
  </si>
  <si>
    <t xml:space="preserve"> 0-3</t>
  </si>
  <si>
    <t xml:space="preserve"> 0-4</t>
  </si>
  <si>
    <t xml:space="preserve"> 0-5</t>
  </si>
  <si>
    <t xml:space="preserve"> 0-6</t>
  </si>
  <si>
    <t>Dana Skinner</t>
  </si>
  <si>
    <t xml:space="preserve"> 1-0</t>
  </si>
  <si>
    <t xml:space="preserve"> 1-1</t>
  </si>
  <si>
    <t xml:space="preserve"> 1-2</t>
  </si>
  <si>
    <t xml:space="preserve"> 2-2</t>
  </si>
  <si>
    <t xml:space="preserve"> 2-3</t>
  </si>
  <si>
    <t xml:space="preserve"> 2-4</t>
  </si>
  <si>
    <t>Alumni Hall-DePaul Univ.</t>
  </si>
  <si>
    <t>Omaha Civic Auditorium</t>
  </si>
  <si>
    <t>S.F. Civic Center</t>
  </si>
  <si>
    <t>Superdome</t>
  </si>
  <si>
    <t>So. Mountain Arena</t>
  </si>
  <si>
    <t>Portland, Maine</t>
  </si>
  <si>
    <t>Home Attendance</t>
  </si>
  <si>
    <t>Away Attendance</t>
  </si>
  <si>
    <t>Home Games = 5</t>
  </si>
  <si>
    <t>Away Games = 6</t>
  </si>
  <si>
    <t>Games w/Attend</t>
  </si>
  <si>
    <t>1980 - 1981  Schedule - Results</t>
  </si>
  <si>
    <t>Gulls walk out, but play</t>
  </si>
  <si>
    <t>N.Essex Com.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</si>
</sst>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4" fillId="2" borderId="0" xfId="0" applyFont="1" applyFill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/>
    <xf numFmtId="164" fontId="1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1" fontId="2" fillId="2" borderId="7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/>
    <xf numFmtId="14" fontId="3" fillId="0" borderId="0" xfId="0" applyNumberFormat="1" applyFont="1"/>
    <xf numFmtId="0" fontId="12" fillId="0" borderId="0" xfId="0" applyFont="1" applyAlignment="1">
      <alignment horizontal="left"/>
    </xf>
    <xf numFmtId="165" fontId="3" fillId="0" borderId="0" xfId="1" applyNumberFormat="1" applyFont="1" applyAlignment="1">
      <alignment horizontal="center"/>
    </xf>
    <xf numFmtId="164" fontId="3" fillId="0" borderId="0" xfId="0" applyNumberFormat="1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11" fillId="0" borderId="0" xfId="0" applyFont="1"/>
    <xf numFmtId="165" fontId="11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4" fillId="2" borderId="4" xfId="0" applyFont="1" applyFill="1" applyBorder="1"/>
    <xf numFmtId="165" fontId="4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166" fontId="4" fillId="2" borderId="5" xfId="1" applyNumberFormat="1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165" fontId="4" fillId="2" borderId="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166" fontId="4" fillId="2" borderId="8" xfId="1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0" fontId="16" fillId="0" borderId="0" xfId="0" applyFont="1"/>
    <xf numFmtId="0" fontId="12" fillId="0" borderId="0" xfId="0" applyFont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14" fontId="3" fillId="4" borderId="0" xfId="0" applyNumberFormat="1" applyFont="1" applyFill="1"/>
    <xf numFmtId="0" fontId="7" fillId="4" borderId="0" xfId="0" applyFont="1" applyFill="1"/>
    <xf numFmtId="0" fontId="12" fillId="4" borderId="0" xfId="0" applyFont="1" applyFill="1" applyAlignment="1">
      <alignment horizontal="left"/>
    </xf>
    <xf numFmtId="165" fontId="3" fillId="4" borderId="0" xfId="1" applyNumberFormat="1" applyFont="1" applyFill="1" applyAlignment="1">
      <alignment horizontal="center"/>
    </xf>
    <xf numFmtId="0" fontId="8" fillId="4" borderId="0" xfId="0" applyFont="1" applyFill="1"/>
    <xf numFmtId="14" fontId="8" fillId="4" borderId="0" xfId="0" applyNumberFormat="1" applyFont="1" applyFill="1"/>
    <xf numFmtId="0" fontId="8" fillId="4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165" fontId="8" fillId="4" borderId="0" xfId="1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A02B-D149-4A1B-9B4B-B14BF69D3A00}">
  <sheetPr>
    <pageSetUpPr fitToPage="1"/>
  </sheetPr>
  <dimension ref="A1:T52"/>
  <sheetViews>
    <sheetView tabSelected="1" workbookViewId="0"/>
  </sheetViews>
  <sheetFormatPr defaultRowHeight="14.4" x14ac:dyDescent="0.3"/>
  <cols>
    <col min="1" max="1" width="6.21875" bestFit="1" customWidth="1"/>
    <col min="3" max="3" width="10.21875" customWidth="1"/>
    <col min="4" max="4" width="6" bestFit="1" customWidth="1"/>
    <col min="5" max="5" width="12.109375" customWidth="1"/>
    <col min="6" max="7" width="5.21875" bestFit="1" customWidth="1"/>
    <col min="8" max="8" width="12.44140625" customWidth="1"/>
    <col min="9" max="9" width="6" bestFit="1" customWidth="1"/>
    <col min="10" max="10" width="16" customWidth="1"/>
    <col min="11" max="11" width="12.77734375" customWidth="1"/>
    <col min="12" max="12" width="16.44140625" customWidth="1"/>
    <col min="13" max="13" width="11.44140625" customWidth="1"/>
    <col min="14" max="14" width="7.21875" customWidth="1"/>
    <col min="15" max="15" width="11.77734375" customWidth="1"/>
    <col min="16" max="17" width="4.44140625" customWidth="1"/>
    <col min="18" max="19" width="6" customWidth="1"/>
    <col min="20" max="20" width="6.88671875" customWidth="1"/>
  </cols>
  <sheetData>
    <row r="1" spans="1:20" ht="22.8" x14ac:dyDescent="0.4">
      <c r="A1" s="44" t="s">
        <v>7</v>
      </c>
      <c r="B1" s="43"/>
      <c r="C1" s="43"/>
      <c r="E1" s="43"/>
      <c r="F1" s="44" t="s">
        <v>89</v>
      </c>
      <c r="G1" s="43"/>
    </row>
    <row r="2" spans="1:20" x14ac:dyDescent="0.3">
      <c r="B2" s="62"/>
    </row>
    <row r="4" spans="1:20" ht="15" thickBot="1" x14ac:dyDescent="0.35">
      <c r="A4" s="1"/>
      <c r="B4" s="10" t="s">
        <v>47</v>
      </c>
      <c r="C4" s="1"/>
      <c r="D4" s="1"/>
      <c r="E4" s="1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2"/>
      <c r="T4" s="1"/>
    </row>
    <row r="5" spans="1:20" x14ac:dyDescent="0.3">
      <c r="A5" s="6" t="s">
        <v>46</v>
      </c>
      <c r="B5" s="6" t="s">
        <v>0</v>
      </c>
      <c r="C5" s="7" t="s">
        <v>1</v>
      </c>
      <c r="D5" s="6" t="s">
        <v>2</v>
      </c>
      <c r="E5" s="6" t="s">
        <v>3</v>
      </c>
      <c r="F5" s="6" t="s">
        <v>4</v>
      </c>
      <c r="G5" s="6" t="s">
        <v>4</v>
      </c>
      <c r="H5" s="6" t="s">
        <v>5</v>
      </c>
      <c r="I5" s="6" t="s">
        <v>2</v>
      </c>
      <c r="J5" s="6" t="s">
        <v>48</v>
      </c>
      <c r="K5" s="6" t="s">
        <v>49</v>
      </c>
      <c r="L5" s="6" t="s">
        <v>6</v>
      </c>
      <c r="M5" s="5" t="s">
        <v>51</v>
      </c>
      <c r="N5" s="5" t="s">
        <v>2</v>
      </c>
      <c r="O5" s="37" t="s">
        <v>53</v>
      </c>
      <c r="P5" s="15" t="s">
        <v>54</v>
      </c>
      <c r="Q5" s="15" t="s">
        <v>55</v>
      </c>
      <c r="R5" s="15" t="s">
        <v>56</v>
      </c>
      <c r="S5" s="15" t="s">
        <v>57</v>
      </c>
      <c r="T5" s="16" t="s">
        <v>58</v>
      </c>
    </row>
    <row r="6" spans="1:20" ht="16.95" customHeight="1" x14ac:dyDescent="0.3">
      <c r="A6" s="14">
        <v>355</v>
      </c>
      <c r="B6" s="2" t="s">
        <v>13</v>
      </c>
      <c r="C6" s="29">
        <v>29559</v>
      </c>
      <c r="D6" s="14" t="s">
        <v>38</v>
      </c>
      <c r="E6" s="10" t="s">
        <v>11</v>
      </c>
      <c r="F6" s="2">
        <v>99</v>
      </c>
      <c r="G6" s="2">
        <v>86</v>
      </c>
      <c r="H6" s="2" t="s">
        <v>10</v>
      </c>
      <c r="I6" s="14" t="s">
        <v>39</v>
      </c>
      <c r="J6" s="30" t="s">
        <v>50</v>
      </c>
      <c r="K6" s="31">
        <v>1341</v>
      </c>
      <c r="L6" s="2"/>
      <c r="M6" s="2" t="s">
        <v>52</v>
      </c>
      <c r="N6" s="14" t="s">
        <v>65</v>
      </c>
      <c r="O6" s="33" t="s">
        <v>31</v>
      </c>
      <c r="P6" s="14">
        <v>0</v>
      </c>
      <c r="Q6" s="14">
        <v>1</v>
      </c>
      <c r="R6" s="32">
        <v>0</v>
      </c>
      <c r="S6" s="14">
        <v>92</v>
      </c>
      <c r="T6" s="38">
        <v>102</v>
      </c>
    </row>
    <row r="7" spans="1:20" ht="16.95" customHeight="1" x14ac:dyDescent="0.3">
      <c r="A7" s="64">
        <v>362</v>
      </c>
      <c r="B7" s="65" t="s">
        <v>23</v>
      </c>
      <c r="C7" s="66">
        <v>29564</v>
      </c>
      <c r="D7" s="64" t="s">
        <v>30</v>
      </c>
      <c r="E7" s="67" t="s">
        <v>31</v>
      </c>
      <c r="F7" s="65">
        <v>102</v>
      </c>
      <c r="G7" s="65">
        <v>92</v>
      </c>
      <c r="H7" s="65" t="s">
        <v>10</v>
      </c>
      <c r="I7" s="64" t="s">
        <v>32</v>
      </c>
      <c r="J7" s="68" t="s">
        <v>50</v>
      </c>
      <c r="K7" s="69">
        <v>2014</v>
      </c>
      <c r="L7" s="65"/>
      <c r="M7" s="65" t="s">
        <v>52</v>
      </c>
      <c r="N7" s="64" t="s">
        <v>66</v>
      </c>
      <c r="O7" s="34" t="s">
        <v>10</v>
      </c>
      <c r="P7" s="14"/>
      <c r="Q7" s="14"/>
      <c r="R7" s="32">
        <v>0</v>
      </c>
      <c r="S7" s="14"/>
      <c r="T7" s="38"/>
    </row>
    <row r="8" spans="1:20" ht="16.95" customHeight="1" x14ac:dyDescent="0.3">
      <c r="A8" s="14">
        <v>363</v>
      </c>
      <c r="B8" s="2" t="s">
        <v>8</v>
      </c>
      <c r="C8" s="29">
        <v>29565</v>
      </c>
      <c r="D8" s="14" t="s">
        <v>9</v>
      </c>
      <c r="E8" s="2" t="s">
        <v>10</v>
      </c>
      <c r="F8" s="2">
        <v>87</v>
      </c>
      <c r="G8" s="2">
        <v>111</v>
      </c>
      <c r="H8" s="10" t="s">
        <v>11</v>
      </c>
      <c r="I8" s="14" t="s">
        <v>12</v>
      </c>
      <c r="J8" s="30" t="s">
        <v>81</v>
      </c>
      <c r="K8" s="31">
        <v>500</v>
      </c>
      <c r="L8" s="2"/>
      <c r="M8" s="2" t="s">
        <v>52</v>
      </c>
      <c r="N8" s="14" t="s">
        <v>67</v>
      </c>
      <c r="O8" s="34" t="s">
        <v>19</v>
      </c>
      <c r="P8" s="14">
        <v>0</v>
      </c>
      <c r="Q8" s="14">
        <v>1</v>
      </c>
      <c r="R8" s="32">
        <v>0</v>
      </c>
      <c r="S8" s="14">
        <v>86</v>
      </c>
      <c r="T8" s="38">
        <v>103</v>
      </c>
    </row>
    <row r="9" spans="1:20" ht="16.95" customHeight="1" x14ac:dyDescent="0.3">
      <c r="A9" s="64">
        <v>364</v>
      </c>
      <c r="B9" s="65" t="s">
        <v>13</v>
      </c>
      <c r="C9" s="66">
        <v>29566</v>
      </c>
      <c r="D9" s="64" t="s">
        <v>36</v>
      </c>
      <c r="E9" s="67" t="s">
        <v>19</v>
      </c>
      <c r="F9" s="65">
        <v>103</v>
      </c>
      <c r="G9" s="65">
        <v>86</v>
      </c>
      <c r="H9" s="65" t="s">
        <v>10</v>
      </c>
      <c r="I9" s="64" t="s">
        <v>37</v>
      </c>
      <c r="J9" s="68" t="s">
        <v>91</v>
      </c>
      <c r="K9" s="69">
        <v>300</v>
      </c>
      <c r="L9" s="65"/>
      <c r="M9" s="65" t="s">
        <v>52</v>
      </c>
      <c r="N9" s="64" t="s">
        <v>68</v>
      </c>
      <c r="O9" s="34" t="s">
        <v>11</v>
      </c>
      <c r="P9" s="14">
        <v>0</v>
      </c>
      <c r="Q9" s="14">
        <v>1</v>
      </c>
      <c r="R9" s="32">
        <v>0</v>
      </c>
      <c r="S9" s="14">
        <v>86</v>
      </c>
      <c r="T9" s="38">
        <v>99</v>
      </c>
    </row>
    <row r="10" spans="1:20" ht="16.95" customHeight="1" x14ac:dyDescent="0.3">
      <c r="A10" s="14">
        <v>372</v>
      </c>
      <c r="B10" s="2" t="s">
        <v>13</v>
      </c>
      <c r="C10" s="29">
        <v>29573</v>
      </c>
      <c r="D10" s="14" t="s">
        <v>14</v>
      </c>
      <c r="E10" s="2" t="s">
        <v>10</v>
      </c>
      <c r="F10" s="2">
        <v>77</v>
      </c>
      <c r="G10" s="2">
        <v>117</v>
      </c>
      <c r="H10" s="10" t="s">
        <v>15</v>
      </c>
      <c r="I10" s="14" t="s">
        <v>16</v>
      </c>
      <c r="J10" s="30" t="s">
        <v>78</v>
      </c>
      <c r="K10" s="31">
        <v>912</v>
      </c>
      <c r="L10" s="2"/>
      <c r="M10" s="2" t="s">
        <v>52</v>
      </c>
      <c r="N10" s="14" t="s">
        <v>69</v>
      </c>
      <c r="O10" s="34" t="s">
        <v>22</v>
      </c>
      <c r="P10" s="14">
        <v>0</v>
      </c>
      <c r="Q10" s="14">
        <v>2</v>
      </c>
      <c r="R10" s="32">
        <v>0</v>
      </c>
      <c r="S10" s="12">
        <v>102</v>
      </c>
      <c r="T10" s="42">
        <v>104</v>
      </c>
    </row>
    <row r="11" spans="1:20" ht="16.95" customHeight="1" x14ac:dyDescent="0.3">
      <c r="A11" s="64">
        <v>377</v>
      </c>
      <c r="B11" s="65" t="s">
        <v>17</v>
      </c>
      <c r="C11" s="66">
        <v>29576</v>
      </c>
      <c r="D11" s="64" t="s">
        <v>18</v>
      </c>
      <c r="E11" s="65" t="s">
        <v>10</v>
      </c>
      <c r="F11" s="65">
        <v>82</v>
      </c>
      <c r="G11" s="65">
        <v>108</v>
      </c>
      <c r="H11" s="67" t="s">
        <v>19</v>
      </c>
      <c r="I11" s="64" t="s">
        <v>20</v>
      </c>
      <c r="J11" s="68" t="s">
        <v>82</v>
      </c>
      <c r="K11" s="69">
        <v>1035</v>
      </c>
      <c r="L11" s="65"/>
      <c r="M11" s="65" t="s">
        <v>52</v>
      </c>
      <c r="N11" s="64" t="s">
        <v>70</v>
      </c>
      <c r="O11" s="33"/>
      <c r="P11" s="14"/>
      <c r="Q11" s="14"/>
      <c r="R11" s="32"/>
      <c r="S11" s="14"/>
      <c r="T11" s="38"/>
    </row>
    <row r="12" spans="1:20" ht="16.95" customHeight="1" x14ac:dyDescent="0.3">
      <c r="A12" s="14">
        <v>387</v>
      </c>
      <c r="B12" s="2" t="s">
        <v>17</v>
      </c>
      <c r="C12" s="29">
        <v>29590</v>
      </c>
      <c r="D12" s="14" t="s">
        <v>21</v>
      </c>
      <c r="E12" s="10" t="s">
        <v>10</v>
      </c>
      <c r="F12" s="2">
        <v>94</v>
      </c>
      <c r="G12" s="2">
        <v>88</v>
      </c>
      <c r="H12" s="2" t="s">
        <v>22</v>
      </c>
      <c r="I12" s="14" t="s">
        <v>21</v>
      </c>
      <c r="J12" s="30" t="s">
        <v>80</v>
      </c>
      <c r="K12" s="31">
        <v>1102</v>
      </c>
      <c r="L12" s="2"/>
      <c r="M12" s="2" t="s">
        <v>71</v>
      </c>
      <c r="N12" s="14" t="s">
        <v>72</v>
      </c>
      <c r="O12" s="34" t="s">
        <v>15</v>
      </c>
      <c r="P12" s="14">
        <v>0</v>
      </c>
      <c r="Q12" s="14">
        <v>0</v>
      </c>
      <c r="R12" s="32">
        <v>0</v>
      </c>
      <c r="S12" s="14"/>
      <c r="T12" s="38"/>
    </row>
    <row r="13" spans="1:20" ht="16.95" customHeight="1" x14ac:dyDescent="0.3">
      <c r="A13" s="64">
        <v>389</v>
      </c>
      <c r="B13" s="65" t="s">
        <v>23</v>
      </c>
      <c r="C13" s="66">
        <v>29592</v>
      </c>
      <c r="D13" s="64" t="s">
        <v>24</v>
      </c>
      <c r="E13" s="65" t="s">
        <v>10</v>
      </c>
      <c r="F13" s="65">
        <v>87</v>
      </c>
      <c r="G13" s="65">
        <v>92</v>
      </c>
      <c r="H13" s="67" t="s">
        <v>22</v>
      </c>
      <c r="I13" s="64" t="s">
        <v>25</v>
      </c>
      <c r="J13" s="68" t="s">
        <v>80</v>
      </c>
      <c r="K13" s="69">
        <v>780</v>
      </c>
      <c r="L13" s="65"/>
      <c r="M13" s="65" t="s">
        <v>71</v>
      </c>
      <c r="N13" s="64" t="s">
        <v>73</v>
      </c>
      <c r="O13" s="34" t="s">
        <v>34</v>
      </c>
      <c r="P13" s="14">
        <v>0</v>
      </c>
      <c r="Q13" s="14">
        <v>1</v>
      </c>
      <c r="R13" s="32">
        <v>0</v>
      </c>
      <c r="S13" s="14">
        <v>80</v>
      </c>
      <c r="T13" s="38">
        <v>83</v>
      </c>
    </row>
    <row r="14" spans="1:20" ht="16.95" customHeight="1" x14ac:dyDescent="0.3">
      <c r="A14" s="14">
        <v>394</v>
      </c>
      <c r="B14" s="2" t="s">
        <v>13</v>
      </c>
      <c r="C14" s="29">
        <v>29594</v>
      </c>
      <c r="D14" s="14" t="s">
        <v>33</v>
      </c>
      <c r="E14" s="10" t="s">
        <v>34</v>
      </c>
      <c r="F14" s="2">
        <v>83</v>
      </c>
      <c r="G14" s="2">
        <v>80</v>
      </c>
      <c r="H14" s="2" t="s">
        <v>10</v>
      </c>
      <c r="I14" s="14" t="s">
        <v>35</v>
      </c>
      <c r="J14" s="30" t="s">
        <v>50</v>
      </c>
      <c r="K14" s="31">
        <v>1087</v>
      </c>
      <c r="L14" s="63" t="s">
        <v>90</v>
      </c>
      <c r="M14" s="2" t="s">
        <v>71</v>
      </c>
      <c r="N14" s="14" t="s">
        <v>74</v>
      </c>
      <c r="O14" s="34" t="s">
        <v>28</v>
      </c>
      <c r="P14" s="14">
        <v>0</v>
      </c>
      <c r="Q14" s="14">
        <v>0</v>
      </c>
      <c r="R14" s="32">
        <v>0</v>
      </c>
      <c r="S14" s="14"/>
      <c r="T14" s="38"/>
    </row>
    <row r="15" spans="1:20" ht="16.95" customHeight="1" x14ac:dyDescent="0.3">
      <c r="A15" s="64">
        <v>396</v>
      </c>
      <c r="B15" s="65" t="s">
        <v>26</v>
      </c>
      <c r="C15" s="66">
        <v>29595</v>
      </c>
      <c r="D15" s="64" t="s">
        <v>27</v>
      </c>
      <c r="E15" s="67" t="s">
        <v>10</v>
      </c>
      <c r="F15" s="65">
        <v>96</v>
      </c>
      <c r="G15" s="65">
        <v>90</v>
      </c>
      <c r="H15" s="65" t="s">
        <v>28</v>
      </c>
      <c r="I15" s="64" t="s">
        <v>29</v>
      </c>
      <c r="J15" s="68" t="s">
        <v>79</v>
      </c>
      <c r="K15" s="69">
        <v>940</v>
      </c>
      <c r="L15" s="65"/>
      <c r="M15" s="65" t="s">
        <v>71</v>
      </c>
      <c r="N15" s="64" t="s">
        <v>75</v>
      </c>
      <c r="O15" s="34" t="s">
        <v>61</v>
      </c>
      <c r="P15" s="14">
        <v>0</v>
      </c>
      <c r="Q15" s="14">
        <v>0</v>
      </c>
      <c r="R15" s="32">
        <v>0</v>
      </c>
      <c r="S15" s="14"/>
      <c r="T15" s="38"/>
    </row>
    <row r="16" spans="1:20" ht="16.95" customHeight="1" x14ac:dyDescent="0.3">
      <c r="A16" s="14">
        <v>400</v>
      </c>
      <c r="B16" s="2" t="s">
        <v>17</v>
      </c>
      <c r="C16" s="29">
        <v>29597</v>
      </c>
      <c r="D16" s="14" t="s">
        <v>43</v>
      </c>
      <c r="E16" s="10" t="s">
        <v>22</v>
      </c>
      <c r="F16" s="2">
        <v>104</v>
      </c>
      <c r="G16" s="2">
        <v>102</v>
      </c>
      <c r="H16" s="2" t="s">
        <v>10</v>
      </c>
      <c r="I16" s="14" t="s">
        <v>44</v>
      </c>
      <c r="J16" s="30" t="s">
        <v>50</v>
      </c>
      <c r="K16" s="31">
        <v>650</v>
      </c>
      <c r="L16" s="3" t="s">
        <v>45</v>
      </c>
      <c r="M16" s="2" t="s">
        <v>71</v>
      </c>
      <c r="N16" s="14" t="s">
        <v>76</v>
      </c>
      <c r="O16" s="19"/>
      <c r="P16" s="1"/>
      <c r="Q16" s="9"/>
      <c r="R16" s="1"/>
      <c r="S16" s="9"/>
      <c r="T16" s="39"/>
    </row>
    <row r="17" spans="1:20" ht="16.95" customHeight="1" x14ac:dyDescent="0.3">
      <c r="A17" s="64">
        <v>403</v>
      </c>
      <c r="B17" s="70" t="s">
        <v>13</v>
      </c>
      <c r="C17" s="71">
        <v>29601</v>
      </c>
      <c r="D17" s="72" t="s">
        <v>40</v>
      </c>
      <c r="E17" s="67" t="s">
        <v>22</v>
      </c>
      <c r="F17" s="70">
        <v>2</v>
      </c>
      <c r="G17" s="70">
        <v>0</v>
      </c>
      <c r="H17" s="70" t="s">
        <v>10</v>
      </c>
      <c r="I17" s="72" t="s">
        <v>41</v>
      </c>
      <c r="J17" s="73" t="s">
        <v>83</v>
      </c>
      <c r="K17" s="74"/>
      <c r="L17" s="70" t="s">
        <v>42</v>
      </c>
      <c r="M17" s="65" t="s">
        <v>71</v>
      </c>
      <c r="N17" s="64" t="s">
        <v>77</v>
      </c>
      <c r="O17" s="21" t="s">
        <v>62</v>
      </c>
      <c r="P17" s="17">
        <f>SUM(P6:P16)</f>
        <v>0</v>
      </c>
      <c r="Q17" s="17">
        <f>SUM(Q6:Q16)</f>
        <v>6</v>
      </c>
      <c r="R17" s="22">
        <v>0</v>
      </c>
      <c r="S17" s="17">
        <f>SUM(S6:S16)</f>
        <v>446</v>
      </c>
      <c r="T17" s="40">
        <f>SUM(T6:T16)</f>
        <v>491</v>
      </c>
    </row>
    <row r="18" spans="1:20" ht="16.95" customHeight="1" thickBot="1" x14ac:dyDescent="0.35">
      <c r="A18" s="1"/>
      <c r="B18" s="1"/>
      <c r="C18" s="1"/>
      <c r="D18" s="1"/>
      <c r="E18" s="1"/>
      <c r="F18" s="1"/>
      <c r="G18" s="1"/>
      <c r="H18" s="1"/>
      <c r="I18" s="1"/>
      <c r="O18" s="24"/>
      <c r="P18" s="25"/>
      <c r="Q18" s="25"/>
      <c r="R18" s="26">
        <v>5</v>
      </c>
      <c r="S18" s="58">
        <f>+S17/R18</f>
        <v>89.2</v>
      </c>
      <c r="T18" s="59">
        <f>+T17/R18</f>
        <v>98.2</v>
      </c>
    </row>
    <row r="19" spans="1:20" ht="16.9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45"/>
      <c r="K19" s="46"/>
      <c r="L19" s="46"/>
      <c r="M19" s="47" t="s">
        <v>88</v>
      </c>
      <c r="N19" s="48"/>
      <c r="O19" s="27" t="s">
        <v>63</v>
      </c>
      <c r="P19" s="28"/>
      <c r="Q19" s="9"/>
      <c r="R19" s="8"/>
      <c r="S19" s="9"/>
      <c r="T19" s="9"/>
    </row>
    <row r="20" spans="1:20" ht="16.95" customHeight="1" x14ac:dyDescent="0.3">
      <c r="A20" s="1"/>
      <c r="B20" s="1"/>
      <c r="C20" s="1"/>
      <c r="D20" s="1"/>
      <c r="E20" s="2"/>
      <c r="F20" s="1"/>
      <c r="G20" s="1"/>
      <c r="H20" s="1"/>
      <c r="I20" s="1"/>
      <c r="J20" s="49" t="s">
        <v>86</v>
      </c>
      <c r="K20" s="13" t="s">
        <v>84</v>
      </c>
      <c r="L20" s="50">
        <f>+K6+K7+K9+K14+K16</f>
        <v>5392</v>
      </c>
      <c r="M20" s="51">
        <f>+R18</f>
        <v>5</v>
      </c>
      <c r="N20" s="52">
        <f>+L20/M20</f>
        <v>1078.4000000000001</v>
      </c>
      <c r="O20" s="27" t="s">
        <v>64</v>
      </c>
      <c r="P20" s="28"/>
      <c r="Q20" s="9"/>
      <c r="R20" s="8"/>
      <c r="S20" s="9"/>
      <c r="T20" s="9"/>
    </row>
    <row r="21" spans="1:20" ht="16.95" customHeight="1" thickBot="1" x14ac:dyDescent="0.35">
      <c r="A21" s="1"/>
      <c r="B21" s="1"/>
      <c r="C21" s="1"/>
      <c r="D21" s="1"/>
      <c r="E21" s="2"/>
      <c r="F21" s="1"/>
      <c r="G21" s="1"/>
      <c r="H21" s="1"/>
      <c r="I21" s="1"/>
      <c r="J21" s="53" t="s">
        <v>87</v>
      </c>
      <c r="K21" s="54" t="s">
        <v>85</v>
      </c>
      <c r="L21" s="55">
        <f>+K8+K10+K11+K12+K13+K15</f>
        <v>5269</v>
      </c>
      <c r="M21" s="56">
        <f>+R35</f>
        <v>6</v>
      </c>
      <c r="N21" s="57">
        <f>+L21/M21</f>
        <v>878.16666666666663</v>
      </c>
      <c r="O21" s="35"/>
      <c r="P21" s="35"/>
      <c r="Q21" s="35"/>
      <c r="R21" s="36"/>
      <c r="S21" s="4"/>
      <c r="T21" s="4"/>
    </row>
    <row r="22" spans="1:20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7" t="s">
        <v>59</v>
      </c>
      <c r="P22" s="15" t="s">
        <v>54</v>
      </c>
      <c r="Q22" s="15" t="s">
        <v>55</v>
      </c>
      <c r="R22" s="15" t="s">
        <v>56</v>
      </c>
      <c r="S22" s="15" t="s">
        <v>57</v>
      </c>
      <c r="T22" s="16" t="s">
        <v>58</v>
      </c>
    </row>
    <row r="23" spans="1:20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3" t="s">
        <v>31</v>
      </c>
      <c r="P23" s="14">
        <v>0</v>
      </c>
      <c r="Q23" s="14">
        <v>0</v>
      </c>
      <c r="R23" s="32">
        <v>0</v>
      </c>
      <c r="S23" s="14"/>
      <c r="T23" s="38"/>
    </row>
    <row r="24" spans="1:2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4" t="s">
        <v>10</v>
      </c>
      <c r="P24" s="14"/>
      <c r="Q24" s="14"/>
      <c r="R24" s="32">
        <v>0</v>
      </c>
      <c r="S24" s="14"/>
      <c r="T24" s="38"/>
    </row>
    <row r="25" spans="1:2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4" t="s">
        <v>19</v>
      </c>
      <c r="P25" s="14">
        <v>0</v>
      </c>
      <c r="Q25" s="14">
        <v>1</v>
      </c>
      <c r="R25" s="32">
        <v>0</v>
      </c>
      <c r="S25" s="14">
        <v>82</v>
      </c>
      <c r="T25" s="38">
        <v>108</v>
      </c>
    </row>
    <row r="26" spans="1:2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34" t="s">
        <v>11</v>
      </c>
      <c r="P26" s="14">
        <v>0</v>
      </c>
      <c r="Q26" s="14">
        <v>1</v>
      </c>
      <c r="R26" s="32">
        <v>0</v>
      </c>
      <c r="S26" s="14">
        <v>87</v>
      </c>
      <c r="T26" s="38">
        <v>111</v>
      </c>
    </row>
    <row r="27" spans="1:2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4" t="s">
        <v>22</v>
      </c>
      <c r="P27" s="14">
        <v>1</v>
      </c>
      <c r="Q27" s="14">
        <v>1</v>
      </c>
      <c r="R27" s="32">
        <v>0.5</v>
      </c>
      <c r="S27" s="14">
        <f>94+87</f>
        <v>181</v>
      </c>
      <c r="T27" s="38">
        <f>88+92</f>
        <v>180</v>
      </c>
    </row>
    <row r="28" spans="1:20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33"/>
      <c r="P28" s="14"/>
      <c r="Q28" s="14"/>
      <c r="R28" s="32"/>
      <c r="S28" s="14"/>
      <c r="T28" s="38"/>
    </row>
    <row r="29" spans="1:2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4" t="s">
        <v>15</v>
      </c>
      <c r="P29" s="14">
        <v>0</v>
      </c>
      <c r="Q29" s="14">
        <v>1</v>
      </c>
      <c r="R29" s="32">
        <v>0</v>
      </c>
      <c r="S29" s="14">
        <v>77</v>
      </c>
      <c r="T29" s="38">
        <v>117</v>
      </c>
    </row>
    <row r="30" spans="1:2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4" t="s">
        <v>34</v>
      </c>
      <c r="P30" s="14">
        <v>0</v>
      </c>
      <c r="Q30" s="14">
        <v>0</v>
      </c>
      <c r="R30" s="32">
        <v>0</v>
      </c>
      <c r="S30" s="14"/>
      <c r="T30" s="38"/>
    </row>
    <row r="31" spans="1:2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34" t="s">
        <v>28</v>
      </c>
      <c r="P31" s="14">
        <v>1</v>
      </c>
      <c r="Q31" s="14">
        <v>0</v>
      </c>
      <c r="R31" s="32">
        <v>1</v>
      </c>
      <c r="S31" s="14">
        <v>96</v>
      </c>
      <c r="T31" s="38">
        <v>90</v>
      </c>
    </row>
    <row r="32" spans="1:20" x14ac:dyDescent="0.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34" t="s">
        <v>61</v>
      </c>
      <c r="P32" s="14">
        <v>0</v>
      </c>
      <c r="Q32" s="14">
        <v>0</v>
      </c>
      <c r="R32" s="32">
        <v>0</v>
      </c>
      <c r="S32" s="14"/>
      <c r="T32" s="38"/>
    </row>
    <row r="33" spans="1:20" x14ac:dyDescent="0.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9"/>
      <c r="P33" s="1"/>
      <c r="Q33" s="1"/>
      <c r="R33" s="1"/>
      <c r="S33" s="9"/>
      <c r="T33" s="39"/>
    </row>
    <row r="34" spans="1:20" x14ac:dyDescent="0.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9"/>
      <c r="P34" s="17">
        <f t="shared" ref="P34:Q34" si="0">SUM(P23:P33)</f>
        <v>2</v>
      </c>
      <c r="Q34" s="17">
        <f t="shared" si="0"/>
        <v>4</v>
      </c>
      <c r="R34" s="22">
        <v>0.33333333333333331</v>
      </c>
      <c r="S34" s="17">
        <f t="shared" ref="S34:T34" si="1">SUM(S23:S33)</f>
        <v>523</v>
      </c>
      <c r="T34" s="40">
        <f t="shared" si="1"/>
        <v>606</v>
      </c>
    </row>
    <row r="35" spans="1:20" ht="15" thickBot="1" x14ac:dyDescent="0.3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4"/>
      <c r="P35" s="25"/>
      <c r="Q35" s="25"/>
      <c r="R35" s="26">
        <f>+P34+Q34</f>
        <v>6</v>
      </c>
      <c r="S35" s="58">
        <f>+S34/R35</f>
        <v>87.166666666666671</v>
      </c>
      <c r="T35" s="59">
        <f>+T34/R35</f>
        <v>101</v>
      </c>
    </row>
    <row r="36" spans="1:20" ht="15" thickBot="1" x14ac:dyDescent="0.3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41"/>
      <c r="T36" s="41"/>
    </row>
    <row r="37" spans="1:20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37" t="s">
        <v>60</v>
      </c>
      <c r="P37" s="15" t="s">
        <v>54</v>
      </c>
      <c r="Q37" s="15" t="s">
        <v>55</v>
      </c>
      <c r="R37" s="15" t="s">
        <v>56</v>
      </c>
      <c r="S37" s="15" t="s">
        <v>57</v>
      </c>
      <c r="T37" s="16" t="s">
        <v>58</v>
      </c>
    </row>
    <row r="38" spans="1:20" x14ac:dyDescent="0.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33" t="s">
        <v>31</v>
      </c>
      <c r="P38" s="14">
        <f>P6+P23</f>
        <v>0</v>
      </c>
      <c r="Q38" s="14">
        <f>Q6+Q23</f>
        <v>1</v>
      </c>
      <c r="R38" s="32">
        <v>0</v>
      </c>
      <c r="S38" s="14">
        <f>S6+S23</f>
        <v>92</v>
      </c>
      <c r="T38" s="38">
        <f>T6+T23</f>
        <v>102</v>
      </c>
    </row>
    <row r="39" spans="1:20" x14ac:dyDescent="0.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34" t="s">
        <v>10</v>
      </c>
      <c r="P39" s="14"/>
      <c r="Q39" s="14"/>
      <c r="R39" s="32"/>
      <c r="S39" s="14"/>
      <c r="T39" s="38"/>
    </row>
    <row r="40" spans="1:20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34" t="s">
        <v>19</v>
      </c>
      <c r="P40" s="14">
        <f>P8+P25</f>
        <v>0</v>
      </c>
      <c r="Q40" s="14">
        <f>Q8+Q25</f>
        <v>2</v>
      </c>
      <c r="R40" s="32">
        <v>0</v>
      </c>
      <c r="S40" s="14">
        <f>S8+S25</f>
        <v>168</v>
      </c>
      <c r="T40" s="38">
        <f>T8+T25</f>
        <v>211</v>
      </c>
    </row>
    <row r="41" spans="1:20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4" t="s">
        <v>11</v>
      </c>
      <c r="P41" s="14">
        <f t="shared" ref="P41:Q42" si="2">P9+P26</f>
        <v>0</v>
      </c>
      <c r="Q41" s="14">
        <f t="shared" si="2"/>
        <v>2</v>
      </c>
      <c r="R41" s="32">
        <v>0</v>
      </c>
      <c r="S41" s="14">
        <f t="shared" ref="S41:T42" si="3">S9+S26</f>
        <v>173</v>
      </c>
      <c r="T41" s="38">
        <f t="shared" si="3"/>
        <v>210</v>
      </c>
    </row>
    <row r="42" spans="1:20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34" t="s">
        <v>22</v>
      </c>
      <c r="P42" s="14">
        <f t="shared" si="2"/>
        <v>1</v>
      </c>
      <c r="Q42" s="14">
        <f t="shared" si="2"/>
        <v>3</v>
      </c>
      <c r="R42" s="32">
        <v>0.25</v>
      </c>
      <c r="S42" s="12">
        <f t="shared" si="3"/>
        <v>283</v>
      </c>
      <c r="T42" s="42">
        <f t="shared" si="3"/>
        <v>284</v>
      </c>
    </row>
    <row r="43" spans="1:20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33"/>
      <c r="P43" s="14"/>
      <c r="Q43" s="14"/>
      <c r="R43" s="32"/>
      <c r="S43" s="14"/>
      <c r="T43" s="38"/>
    </row>
    <row r="44" spans="1:20" x14ac:dyDescent="0.3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34" t="s">
        <v>15</v>
      </c>
      <c r="P44" s="14">
        <f t="shared" ref="P44:Q47" si="4">P12+P29</f>
        <v>0</v>
      </c>
      <c r="Q44" s="14">
        <f t="shared" si="4"/>
        <v>1</v>
      </c>
      <c r="R44" s="32">
        <v>0</v>
      </c>
      <c r="S44" s="14">
        <f t="shared" ref="S44:T47" si="5">S12+S29</f>
        <v>77</v>
      </c>
      <c r="T44" s="38">
        <f t="shared" si="5"/>
        <v>117</v>
      </c>
    </row>
    <row r="45" spans="1:20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34" t="s">
        <v>34</v>
      </c>
      <c r="P45" s="14">
        <f t="shared" si="4"/>
        <v>0</v>
      </c>
      <c r="Q45" s="14">
        <f t="shared" si="4"/>
        <v>1</v>
      </c>
      <c r="R45" s="32">
        <v>0</v>
      </c>
      <c r="S45" s="14">
        <f t="shared" si="5"/>
        <v>80</v>
      </c>
      <c r="T45" s="38">
        <f t="shared" si="5"/>
        <v>83</v>
      </c>
    </row>
    <row r="46" spans="1:20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34" t="s">
        <v>28</v>
      </c>
      <c r="P46" s="14">
        <f t="shared" si="4"/>
        <v>1</v>
      </c>
      <c r="Q46" s="14">
        <f t="shared" si="4"/>
        <v>0</v>
      </c>
      <c r="R46" s="32">
        <v>1</v>
      </c>
      <c r="S46" s="14">
        <f t="shared" si="5"/>
        <v>96</v>
      </c>
      <c r="T46" s="38">
        <f t="shared" si="5"/>
        <v>90</v>
      </c>
    </row>
    <row r="47" spans="1:20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34" t="s">
        <v>61</v>
      </c>
      <c r="P47" s="14">
        <f t="shared" si="4"/>
        <v>0</v>
      </c>
      <c r="Q47" s="14">
        <f t="shared" si="4"/>
        <v>0</v>
      </c>
      <c r="R47" s="14">
        <v>0</v>
      </c>
      <c r="S47" s="14">
        <f t="shared" si="5"/>
        <v>0</v>
      </c>
      <c r="T47" s="38">
        <f t="shared" si="5"/>
        <v>0</v>
      </c>
    </row>
    <row r="48" spans="1:20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19"/>
      <c r="P48" s="1"/>
      <c r="Q48" s="1"/>
      <c r="R48" s="1"/>
      <c r="S48" s="9"/>
      <c r="T48" s="39"/>
    </row>
    <row r="49" spans="1:20" x14ac:dyDescent="0.3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19"/>
      <c r="P49" s="17">
        <f t="shared" ref="P49:Q49" si="6">SUM(P38:P48)</f>
        <v>2</v>
      </c>
      <c r="Q49" s="17">
        <f t="shared" si="6"/>
        <v>10</v>
      </c>
      <c r="R49" s="23">
        <f>+P49/(P49+Q49)</f>
        <v>0.16666666666666666</v>
      </c>
      <c r="S49" s="60">
        <f t="shared" ref="S49:T49" si="7">SUM(S38:S48)</f>
        <v>969</v>
      </c>
      <c r="T49" s="61">
        <f t="shared" si="7"/>
        <v>1097</v>
      </c>
    </row>
    <row r="50" spans="1:20" ht="15" thickBot="1" x14ac:dyDescent="0.3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4"/>
      <c r="P50" s="25"/>
      <c r="Q50" s="25"/>
      <c r="R50" s="26">
        <f>+P49+Q49-1</f>
        <v>11</v>
      </c>
      <c r="S50" s="58">
        <f>+S49/R50</f>
        <v>88.090909090909093</v>
      </c>
      <c r="T50" s="59">
        <f>+T49/R50</f>
        <v>99.727272727272734</v>
      </c>
    </row>
    <row r="51" spans="1:20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7" t="s">
        <v>63</v>
      </c>
      <c r="P51" s="28"/>
      <c r="Q51" s="9"/>
      <c r="R51" s="8"/>
      <c r="S51" s="18"/>
      <c r="T51" s="18"/>
    </row>
    <row r="52" spans="1:20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7" t="s">
        <v>64</v>
      </c>
      <c r="P52" s="28"/>
      <c r="Q52" s="9"/>
      <c r="R52" s="20"/>
      <c r="S52" s="18"/>
      <c r="T52" s="18"/>
    </row>
  </sheetData>
  <sheetProtection sheet="1" objects="1" scenarios="1"/>
  <pageMargins left="0.2" right="0.2" top="0.25" bottom="0.2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80-81 Schedule-Results</vt:lpstr>
      <vt:lpstr>'80-81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2024-12-05T20:49:57Z</cp:lastPrinted>
  <dcterms:created xsi:type="dcterms:W3CDTF">2016-09-21T12:05:06Z</dcterms:created>
  <dcterms:modified xsi:type="dcterms:W3CDTF">2025-06-23T09:41:38Z</dcterms:modified>
</cp:coreProperties>
</file>